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<sst xmlns="http://schemas.openxmlformats.org/spreadsheetml/2006/main" count="66" uniqueCount="65">
  <si>
    <t>Key Financial Indicators of  Commercial Banks (Provisional)</t>
  </si>
  <si>
    <t>As on Poush end, 2073 (Mid- Jan 2017)</t>
  </si>
  <si>
    <t>S. No.</t>
  </si>
  <si>
    <t>Banks</t>
  </si>
  <si>
    <t xml:space="preserve">Solvency </t>
  </si>
  <si>
    <t>Liquidity</t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</si>
  <si>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</si>
  <si>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Average of Productive Sector
</t>
    </r>
    <r>
      <rPr>
        <b/>
        <i/>
        <sz val="8"/>
        <rFont val="Tahoma"/>
        <family val="2"/>
      </rPr>
      <t>(In %)$</t>
    </r>
  </si>
  <si>
    <r>
      <t xml:space="preserve">Average of Agri and Energy
</t>
    </r>
    <r>
      <rPr>
        <b/>
        <i/>
        <sz val="8"/>
        <rFont val="Tahoma"/>
        <family val="2"/>
      </rPr>
      <t>(In %)$</t>
    </r>
  </si>
  <si>
    <r>
      <t xml:space="preserve">Core Capital           </t>
    </r>
    <r>
      <rPr>
        <b/>
        <i/>
        <sz val="8"/>
        <rFont val="Tahoma"/>
        <family val="2"/>
      </rPr>
      <t xml:space="preserve">(Rs. In Million) </t>
    </r>
  </si>
  <si>
    <r>
      <t xml:space="preserve">Total Capital
Fund              </t>
    </r>
    <r>
      <rPr>
        <b/>
        <i/>
        <sz val="8"/>
        <rFont val="Tahoma"/>
        <family val="2"/>
      </rPr>
      <t xml:space="preserve">(Rs. In Million)  </t>
    </r>
  </si>
  <si>
    <r>
      <t xml:space="preserve">CCAR#
</t>
    </r>
    <r>
      <rPr>
        <b/>
        <i/>
        <sz val="8"/>
        <rFont val="Tahoma"/>
        <family val="2"/>
      </rPr>
      <t>(In %)</t>
    </r>
  </si>
  <si>
    <r>
      <t xml:space="preserve">CAR#
</t>
    </r>
    <r>
      <rPr>
        <b/>
        <i/>
        <sz val="8"/>
        <rFont val="Tahoma"/>
        <family val="2"/>
      </rPr>
      <t>(In %)</t>
    </r>
  </si>
  <si>
    <r>
      <t xml:space="preserve">Total Deposit
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</si>
  <si>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Deposit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</si>
  <si>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</si>
  <si>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</si>
  <si>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CCD Ratio*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</si>
  <si>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</si>
  <si>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</si>
  <si>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Nepal Bank Ltd.</t>
  </si>
  <si>
    <t>Rastriya Banijya Bank Ltd.</t>
  </si>
  <si>
    <t>Agriculture Dev. Bank Ltd.</t>
  </si>
  <si>
    <t>Sub Total</t>
  </si>
  <si>
    <t>Nabil Bank Ltd.</t>
  </si>
  <si>
    <t>Nepal Investment Bank Ltd.</t>
  </si>
  <si>
    <t xml:space="preserve">Standard Chartered Bank Nepal Ltd. </t>
  </si>
  <si>
    <t>Himalayan Bank Ltd.</t>
  </si>
  <si>
    <t>Nepal SBI Bank Ltd.</t>
  </si>
  <si>
    <t>Nepal Bangladesh Bank Ltd.</t>
  </si>
  <si>
    <t>Everest Bank Ltd.</t>
  </si>
  <si>
    <t>Bank of Kathmandu Lumbini Ltd.</t>
  </si>
  <si>
    <t>Nepal Credit and Commerce Bank Ltd.</t>
  </si>
  <si>
    <t>NIC Asia Bank Ltd.</t>
  </si>
  <si>
    <t>Machhapuchhre Bank Ltd.</t>
  </si>
  <si>
    <t>Kumari Bank Ltd.</t>
  </si>
  <si>
    <t>Laxmi Bank Ltd.</t>
  </si>
  <si>
    <t>Siddharth Bank Ltd.</t>
  </si>
  <si>
    <t>GlobalIME Bank Ltd.</t>
  </si>
  <si>
    <t>Citizens Bank International Ltd.</t>
  </si>
  <si>
    <t>Prime Commercial Bank Ltd.</t>
  </si>
  <si>
    <t>Sunrise Bank Ltd.</t>
  </si>
  <si>
    <t>NMB Bank Ltd.</t>
  </si>
  <si>
    <t>Prabhu Bank Ltd.</t>
  </si>
  <si>
    <t>Janata Bank Nepal Ltd.</t>
  </si>
  <si>
    <t>Mega Bank Nepal Ltd.</t>
  </si>
  <si>
    <t>Civil Bank Ltd.</t>
  </si>
  <si>
    <t>Century Commercial Bank Ltd.</t>
  </si>
  <si>
    <t>Sanima Bank Ltd.</t>
  </si>
  <si>
    <t>Grand Total</t>
  </si>
  <si>
    <t>Note :</t>
  </si>
  <si>
    <t>Core Capital = Tier I capital</t>
  </si>
  <si>
    <t>Total Capital Fund = Tier I and tier II capital</t>
  </si>
  <si>
    <t xml:space="preserve">CCAR %= Core capital to total risk weighted exposures. </t>
  </si>
  <si>
    <t>CAR %= Total Capital Fund to Total Risk Weighted Exposures.</t>
  </si>
  <si>
    <t>Net Liquidity % = Net Liquid Assets to Total Deposits. Minimum Required 20%</t>
  </si>
  <si>
    <t>NPL% = Non Performing Loan to Total Loan</t>
  </si>
  <si>
    <t>SLR%= Statutory Liquidity Reserve and minimum requirement 12%</t>
  </si>
  <si>
    <t>Productive Sector= Agriculture, energy, tourism and cottage &amp; small industries related loan</t>
  </si>
  <si>
    <t>Agri and Energy= Agriculture and energy related loan</t>
  </si>
  <si>
    <t>$</t>
  </si>
  <si>
    <t>Figure is in limit</t>
  </si>
  <si>
    <t># After Supervisory Review</t>
  </si>
  <si>
    <t>CCD Ratio %= LCY Credit to Core Capital and LCY Deposit (as published in form No. 9.14). Should Not Exceed 80% .  Industrial average is calculated taking average of individual bank's average CCD ratio</t>
  </si>
  <si>
    <t>* Based on 2nd Quarter End of F/Y 2073/74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</si>
</sst>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8"/>
      <name val="Calibri"/>
      <family val="2"/>
    </font>
    <font>
      <b/>
      <sz val="12"/>
      <name val="Verdan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" fontId="2" fillId="0" borderId="10" xfId="57" applyNumberFormat="1" applyFont="1" applyFill="1" applyBorder="1" applyAlignment="1">
      <alignment horizontal="center" vertical="center"/>
    </xf>
    <xf numFmtId="2" fontId="2" fillId="0" borderId="10" xfId="57" applyNumberFormat="1" applyFont="1" applyFill="1" applyBorder="1" applyAlignment="1">
      <alignment horizontal="center" vertical="center"/>
    </xf>
    <xf numFmtId="2" fontId="2" fillId="33" borderId="10" xfId="57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1" fontId="5" fillId="0" borderId="10" xfId="57" applyNumberFormat="1" applyFont="1" applyFill="1" applyBorder="1" applyAlignment="1">
      <alignment horizontal="center" vertical="center"/>
    </xf>
    <xf numFmtId="2" fontId="5" fillId="0" borderId="10" xfId="57" applyNumberFormat="1" applyFont="1" applyFill="1" applyBorder="1" applyAlignment="1">
      <alignment horizontal="center" vertical="center"/>
    </xf>
    <xf numFmtId="2" fontId="5" fillId="33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 indent="1"/>
    </xf>
    <xf numFmtId="1" fontId="2" fillId="33" borderId="10" xfId="5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2" fontId="2" fillId="0" borderId="0" xfId="57" applyNumberFormat="1" applyFont="1" applyFill="1" applyBorder="1" applyAlignment="1">
      <alignment horizontal="right" vertical="center" indent="1"/>
    </xf>
    <xf numFmtId="2" fontId="2" fillId="0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/>
      <protection/>
    </xf>
    <xf numFmtId="2" fontId="2" fillId="0" borderId="11" xfId="57" applyNumberFormat="1" applyFont="1" applyBorder="1" applyAlignment="1" applyProtection="1">
      <alignment horizontal="center"/>
      <protection hidden="1"/>
    </xf>
    <xf numFmtId="2" fontId="44" fillId="0" borderId="11" xfId="57" applyNumberFormat="1" applyFont="1" applyBorder="1" applyAlignment="1" applyProtection="1">
      <alignment horizontal="center"/>
      <protection hidden="1"/>
    </xf>
    <xf numFmtId="0" fontId="8" fillId="34" borderId="0" xfId="0" applyFont="1" applyFill="1" applyBorder="1" applyAlignment="1" quotePrefix="1">
      <alignment vertical="center"/>
    </xf>
    <xf numFmtId="2" fontId="10" fillId="0" borderId="11" xfId="57" applyNumberFormat="1" applyFont="1" applyBorder="1" applyAlignment="1" applyProtection="1">
      <alignment horizontal="center"/>
      <protection hidden="1"/>
    </xf>
    <xf numFmtId="2" fontId="10" fillId="0" borderId="11" xfId="57" applyNumberFormat="1" applyFont="1" applyBorder="1" applyAlignment="1" applyProtection="1" quotePrefix="1">
      <alignment horizontal="center"/>
      <protection hidden="1"/>
    </xf>
    <xf numFmtId="37" fontId="45" fillId="0" borderId="11" xfId="42" applyNumberFormat="1" applyFont="1" applyBorder="1" applyAlignment="1" applyProtection="1">
      <alignment horizontal="center" vertical="justify"/>
      <protection hidden="1"/>
    </xf>
    <xf numFmtId="0" fontId="4" fillId="0" borderId="0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working%20poush%20%202073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i"/>
      <sheetName val="capital"/>
      <sheetName val="9.1  9.2"/>
      <sheetName val="9.14"/>
      <sheetName val="slr"/>
      <sheetName val="17.1produc limit"/>
    </sheetNames>
    <sheetDataSet>
      <sheetData sheetId="3">
        <row r="57">
          <cell r="C57">
            <v>0.0285</v>
          </cell>
          <cell r="D57">
            <v>0.0275</v>
          </cell>
          <cell r="E57">
            <v>0.009</v>
          </cell>
          <cell r="F57">
            <v>0.006999999999999999</v>
          </cell>
          <cell r="G57">
            <v>0.002609911158190428</v>
          </cell>
          <cell r="H57">
            <v>0.009399999999999999</v>
          </cell>
          <cell r="I57">
            <v>0.0012</v>
          </cell>
          <cell r="J57">
            <v>0.009899999999999999</v>
          </cell>
          <cell r="K57">
            <v>0.007</v>
          </cell>
          <cell r="L57">
            <v>0.015133933517122278</v>
          </cell>
          <cell r="M57">
            <v>0.0484</v>
          </cell>
          <cell r="N57">
            <v>0.007194693011582809</v>
          </cell>
          <cell r="P57">
            <v>0.0034999999999999996</v>
          </cell>
          <cell r="Q57">
            <v>0.011437914662693744</v>
          </cell>
          <cell r="R57">
            <v>0.013093402496951538</v>
          </cell>
          <cell r="S57">
            <v>0.0159</v>
          </cell>
          <cell r="T57">
            <v>0.038192170597454604</v>
          </cell>
          <cell r="U57">
            <v>0.0161</v>
          </cell>
          <cell r="V57">
            <v>0.0132</v>
          </cell>
          <cell r="W57">
            <v>0.013600000000000001</v>
          </cell>
          <cell r="X57">
            <v>0.014</v>
          </cell>
          <cell r="Z57">
            <v>0.0167</v>
          </cell>
          <cell r="AA57">
            <v>0.0488</v>
          </cell>
          <cell r="AB57">
            <v>0.025735325201159894</v>
          </cell>
          <cell r="AC57">
            <v>0.0067</v>
          </cell>
          <cell r="AE57">
            <v>0.044500000000000005</v>
          </cell>
          <cell r="AF57">
            <v>0.004699999999999999</v>
          </cell>
          <cell r="AG57">
            <v>0.0001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SheetLayoutView="100" zoomScalePageLayoutView="0" workbookViewId="0" topLeftCell="A1">
      <selection activeCell="H40" sqref="H40"/>
    </sheetView>
  </sheetViews>
  <sheetFormatPr defaultColWidth="12.28125" defaultRowHeight="15"/>
  <cols>
    <col min="1" max="1" width="8.140625" style="1" customWidth="1"/>
    <col min="2" max="2" width="33.28125" style="1" customWidth="1"/>
    <col min="3" max="10" width="12.28125" style="1" customWidth="1"/>
    <col min="11" max="11" width="12.28125" style="11" customWidth="1"/>
    <col min="12" max="13" width="12.28125" style="1" customWidth="1"/>
    <col min="14" max="14" width="12.28125" style="11" customWidth="1"/>
    <col min="15" max="16384" width="12.28125" style="1" customWidth="1"/>
  </cols>
  <sheetData>
    <row r="1" spans="1:16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ht="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6" ht="12.75">
      <c r="A3" s="43" t="s">
        <v>2</v>
      </c>
      <c r="B3" s="36" t="s">
        <v>3</v>
      </c>
      <c r="C3" s="38" t="s">
        <v>4</v>
      </c>
      <c r="D3" s="39"/>
      <c r="E3" s="39"/>
      <c r="F3" s="40"/>
      <c r="G3" s="38" t="s">
        <v>5</v>
      </c>
      <c r="H3" s="39"/>
      <c r="I3" s="39"/>
      <c r="J3" s="39"/>
      <c r="K3" s="39"/>
      <c r="L3" s="39"/>
      <c r="M3" s="40"/>
      <c r="N3" s="41" t="s">
        <v>6</v>
      </c>
      <c r="O3" s="41" t="s">
        <v>7</v>
      </c>
      <c r="P3" s="41" t="s">
        <v>8</v>
      </c>
    </row>
    <row r="4" spans="1:16" ht="59.25">
      <c r="A4" s="44"/>
      <c r="B4" s="37"/>
      <c r="C4" s="23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15</v>
      </c>
      <c r="J4" s="23" t="s">
        <v>16</v>
      </c>
      <c r="K4" s="23" t="s">
        <v>17</v>
      </c>
      <c r="L4" s="23" t="s">
        <v>18</v>
      </c>
      <c r="M4" s="23" t="s">
        <v>19</v>
      </c>
      <c r="N4" s="42"/>
      <c r="O4" s="42"/>
      <c r="P4" s="42"/>
    </row>
    <row r="5" spans="1:16" ht="12.75">
      <c r="A5" s="2">
        <v>1</v>
      </c>
      <c r="B5" s="3" t="s">
        <v>20</v>
      </c>
      <c r="C5" s="4">
        <v>8657.266</v>
      </c>
      <c r="D5" s="4">
        <v>9611.954</v>
      </c>
      <c r="E5" s="5">
        <v>11.001088703435077</v>
      </c>
      <c r="F5" s="5">
        <v>12.214243915727852</v>
      </c>
      <c r="G5" s="4">
        <v>84833.96</v>
      </c>
      <c r="H5" s="4">
        <v>84554.16</v>
      </c>
      <c r="I5" s="24">
        <v>70815.54580411999</v>
      </c>
      <c r="J5" s="24">
        <v>70811.32750885</v>
      </c>
      <c r="K5" s="25">
        <v>75.89</v>
      </c>
      <c r="L5" s="5">
        <v>21.75</v>
      </c>
      <c r="M5" s="6">
        <v>21.907402091425045</v>
      </c>
      <c r="N5" s="28">
        <f>('[1]9.14'!$C$57)*100</f>
        <v>2.85</v>
      </c>
      <c r="O5" s="32">
        <v>24.525901513788</v>
      </c>
      <c r="P5" s="32">
        <v>15.31</v>
      </c>
    </row>
    <row r="6" spans="1:16" ht="12.75">
      <c r="A6" s="2">
        <v>2</v>
      </c>
      <c r="B6" s="3" t="s">
        <v>21</v>
      </c>
      <c r="C6" s="4">
        <v>9200.349912391375</v>
      </c>
      <c r="D6" s="4">
        <v>10495.537274925902</v>
      </c>
      <c r="E6" s="5">
        <v>9.63580006328377</v>
      </c>
      <c r="F6" s="5">
        <v>10.992288304352273</v>
      </c>
      <c r="G6" s="4">
        <v>138296.64</v>
      </c>
      <c r="H6" s="4">
        <v>137944.41</v>
      </c>
      <c r="I6" s="24">
        <v>93906.09</v>
      </c>
      <c r="J6" s="24">
        <v>93887.7</v>
      </c>
      <c r="K6" s="25">
        <v>67.9</v>
      </c>
      <c r="L6" s="5">
        <v>27.6</v>
      </c>
      <c r="M6" s="5">
        <v>40.09496959294071</v>
      </c>
      <c r="N6" s="28">
        <f>('[1]9.14'!$D$57)*100</f>
        <v>2.75</v>
      </c>
      <c r="O6" s="33"/>
      <c r="P6" s="33"/>
    </row>
    <row r="7" spans="1:16" ht="12.75">
      <c r="A7" s="2">
        <v>3</v>
      </c>
      <c r="B7" s="3" t="s">
        <v>22</v>
      </c>
      <c r="C7" s="4">
        <v>19490.88817243</v>
      </c>
      <c r="D7" s="4">
        <v>21887.2413982562</v>
      </c>
      <c r="E7" s="5">
        <v>14.611480106439508</v>
      </c>
      <c r="F7" s="5">
        <v>16.40792299695332</v>
      </c>
      <c r="G7" s="4">
        <v>87659.27724481486</v>
      </c>
      <c r="H7" s="4">
        <v>87652.88627202486</v>
      </c>
      <c r="I7" s="4">
        <v>90534.55349926998</v>
      </c>
      <c r="J7" s="4">
        <v>90534.55349926998</v>
      </c>
      <c r="K7" s="25">
        <v>82.96838950253014</v>
      </c>
      <c r="L7" s="5">
        <v>21.57</v>
      </c>
      <c r="M7" s="6">
        <v>15.691566824139521</v>
      </c>
      <c r="N7" s="28">
        <f>('[1]9.14'!$T$57)*100</f>
        <v>3.81921705974546</v>
      </c>
      <c r="O7" s="33"/>
      <c r="P7" s="33"/>
    </row>
    <row r="8" spans="1:16" ht="12.75">
      <c r="A8" s="2"/>
      <c r="B8" s="7" t="s">
        <v>23</v>
      </c>
      <c r="C8" s="8">
        <v>37348.504084821376</v>
      </c>
      <c r="D8" s="8">
        <v>41994.7326731821</v>
      </c>
      <c r="E8" s="9">
        <v>12.143095133913</v>
      </c>
      <c r="F8" s="9">
        <v>13.6537204493001</v>
      </c>
      <c r="G8" s="8">
        <v>310789.8772448149</v>
      </c>
      <c r="H8" s="8">
        <v>310151.4562720249</v>
      </c>
      <c r="I8" s="8">
        <v>255256.18930338998</v>
      </c>
      <c r="J8" s="8">
        <v>255233.58100811997</v>
      </c>
      <c r="K8" s="10">
        <v>75.58612983417673</v>
      </c>
      <c r="L8" s="9">
        <v>24.300448455832598</v>
      </c>
      <c r="M8" s="9">
        <v>28.214632447034994</v>
      </c>
      <c r="N8" s="10">
        <f>((AVERAGE(N5:N7)))</f>
        <v>3.139739019915153</v>
      </c>
      <c r="O8" s="33"/>
      <c r="P8" s="33"/>
    </row>
    <row r="9" spans="1:16" ht="12.75">
      <c r="A9" s="2">
        <v>4</v>
      </c>
      <c r="B9" s="3" t="s">
        <v>24</v>
      </c>
      <c r="C9" s="4">
        <v>12763.196763282502</v>
      </c>
      <c r="D9" s="4">
        <v>14154.05455794214</v>
      </c>
      <c r="E9" s="5">
        <v>10.983801815421975</v>
      </c>
      <c r="F9" s="5">
        <v>12.180751659047779</v>
      </c>
      <c r="G9" s="4">
        <v>120813.79080970999</v>
      </c>
      <c r="H9" s="30">
        <v>97979.02380746997</v>
      </c>
      <c r="I9" s="24">
        <v>90290.08904139</v>
      </c>
      <c r="J9" s="24">
        <v>88225.83585860001</v>
      </c>
      <c r="K9" s="26">
        <v>79.68</v>
      </c>
      <c r="L9" s="5">
        <v>26.85</v>
      </c>
      <c r="M9" s="5">
        <v>23.31911444451075</v>
      </c>
      <c r="N9" s="28">
        <f>('[1]9.14'!$E$57)*100</f>
        <v>0.8999999999999999</v>
      </c>
      <c r="O9" s="33"/>
      <c r="P9" s="33"/>
    </row>
    <row r="10" spans="1:16" ht="12.75">
      <c r="A10" s="2">
        <v>5</v>
      </c>
      <c r="B10" s="3" t="s">
        <v>25</v>
      </c>
      <c r="C10" s="4">
        <v>17441.568519241053</v>
      </c>
      <c r="D10" s="4">
        <v>19663.90229353984</v>
      </c>
      <c r="E10" s="5">
        <v>12.669443636982697</v>
      </c>
      <c r="F10" s="5">
        <v>14.283732653763547</v>
      </c>
      <c r="G10" s="4">
        <v>116607.7</v>
      </c>
      <c r="H10" s="4">
        <v>104101.27</v>
      </c>
      <c r="I10" s="24">
        <v>96709.90598191001</v>
      </c>
      <c r="J10" s="24">
        <v>95412.20988583</v>
      </c>
      <c r="K10" s="26">
        <v>78.03</v>
      </c>
      <c r="L10" s="5">
        <v>30.75</v>
      </c>
      <c r="M10" s="5">
        <v>20.79436706265651</v>
      </c>
      <c r="N10" s="28">
        <f>('[1]9.14'!$F$57)*100</f>
        <v>0.7</v>
      </c>
      <c r="O10" s="33"/>
      <c r="P10" s="33"/>
    </row>
    <row r="11" spans="1:16" ht="12.75">
      <c r="A11" s="2">
        <v>6</v>
      </c>
      <c r="B11" s="3" t="s">
        <v>26</v>
      </c>
      <c r="C11" s="4">
        <v>7425.06434478385</v>
      </c>
      <c r="D11" s="4">
        <v>8556.665562519001</v>
      </c>
      <c r="E11" s="5">
        <v>15.462570961382863</v>
      </c>
      <c r="F11" s="5">
        <v>17.81911136517197</v>
      </c>
      <c r="G11" s="4">
        <v>61986.181026794</v>
      </c>
      <c r="H11" s="4">
        <v>38175.134914214</v>
      </c>
      <c r="I11" s="24">
        <v>35542.7422836903</v>
      </c>
      <c r="J11" s="24">
        <v>35504.28758678339</v>
      </c>
      <c r="K11" s="26">
        <v>77.85993956984231</v>
      </c>
      <c r="L11" s="5">
        <v>41.370000000000005</v>
      </c>
      <c r="M11" s="5">
        <v>30.96053481936093</v>
      </c>
      <c r="N11" s="28">
        <f>('[1]9.14'!$G$57)*100</f>
        <v>0.26099111581904283</v>
      </c>
      <c r="O11" s="33"/>
      <c r="P11" s="33"/>
    </row>
    <row r="12" spans="1:16" ht="12.75">
      <c r="A12" s="2">
        <v>7</v>
      </c>
      <c r="B12" s="3" t="s">
        <v>27</v>
      </c>
      <c r="C12" s="4">
        <v>10192.52221581196</v>
      </c>
      <c r="D12" s="4">
        <v>11528.860270852521</v>
      </c>
      <c r="E12" s="5">
        <v>9.943943444859677</v>
      </c>
      <c r="F12" s="5">
        <v>11.247690423396778</v>
      </c>
      <c r="G12" s="4">
        <v>91098.63</v>
      </c>
      <c r="H12" s="4">
        <v>81566.66</v>
      </c>
      <c r="I12" s="24">
        <v>75567.81775450999</v>
      </c>
      <c r="J12" s="24">
        <v>72688.55528087249</v>
      </c>
      <c r="K12" s="26">
        <v>79.22</v>
      </c>
      <c r="L12" s="5">
        <v>22.63</v>
      </c>
      <c r="M12" s="5">
        <v>16.189511612761358</v>
      </c>
      <c r="N12" s="28">
        <f>('[1]9.14'!$H$57)*100</f>
        <v>0.9399999999999998</v>
      </c>
      <c r="O12" s="33"/>
      <c r="P12" s="33"/>
    </row>
    <row r="13" spans="1:16" ht="12.75">
      <c r="A13" s="2">
        <v>8</v>
      </c>
      <c r="B13" s="3" t="s">
        <v>28</v>
      </c>
      <c r="C13" s="4">
        <v>7467.819647283486</v>
      </c>
      <c r="D13" s="4">
        <v>9110.221163713544</v>
      </c>
      <c r="E13" s="5">
        <v>9.779382414567726</v>
      </c>
      <c r="F13" s="5">
        <v>11.930167150414704</v>
      </c>
      <c r="G13" s="4">
        <v>77599.39</v>
      </c>
      <c r="H13" s="4">
        <v>67611.88</v>
      </c>
      <c r="I13" s="24">
        <v>60468.813240966105</v>
      </c>
      <c r="J13" s="24">
        <v>59552.1809078701</v>
      </c>
      <c r="K13" s="26">
        <v>79.32</v>
      </c>
      <c r="L13" s="5">
        <v>26.21</v>
      </c>
      <c r="M13" s="5">
        <v>23.082419807987712</v>
      </c>
      <c r="N13" s="28">
        <f>('[1]9.14'!$I$57)*100</f>
        <v>0.12</v>
      </c>
      <c r="O13" s="33"/>
      <c r="P13" s="33"/>
    </row>
    <row r="14" spans="1:16" ht="12.75">
      <c r="A14" s="2">
        <v>9</v>
      </c>
      <c r="B14" s="3" t="s">
        <v>29</v>
      </c>
      <c r="C14" s="4">
        <v>6182.4764724048855</v>
      </c>
      <c r="D14" s="4">
        <v>6636.920656898071</v>
      </c>
      <c r="E14" s="5">
        <v>9.75094631653503</v>
      </c>
      <c r="F14" s="5">
        <v>10.46769159921152</v>
      </c>
      <c r="G14" s="4">
        <v>41037.16</v>
      </c>
      <c r="H14" s="4">
        <v>40114.57</v>
      </c>
      <c r="I14" s="24">
        <v>36201.12070793</v>
      </c>
      <c r="J14" s="24">
        <v>36095.152649820004</v>
      </c>
      <c r="K14" s="26">
        <v>78.19</v>
      </c>
      <c r="L14" s="5">
        <v>22.35</v>
      </c>
      <c r="M14" s="5">
        <v>16.451479768718215</v>
      </c>
      <c r="N14" s="28">
        <f>('[1]9.14'!$J$57)*100</f>
        <v>0.9899999999999999</v>
      </c>
      <c r="O14" s="33"/>
      <c r="P14" s="33"/>
    </row>
    <row r="15" spans="1:16" ht="12.75">
      <c r="A15" s="2">
        <v>10</v>
      </c>
      <c r="B15" s="3" t="s">
        <v>30</v>
      </c>
      <c r="C15" s="4">
        <v>9235.01797486964</v>
      </c>
      <c r="D15" s="4">
        <v>11097.529763429638</v>
      </c>
      <c r="E15" s="5">
        <v>11.029731826605662</v>
      </c>
      <c r="F15" s="5">
        <v>13.254200215038706</v>
      </c>
      <c r="G15" s="4">
        <v>90436.60650608999</v>
      </c>
      <c r="H15" s="4">
        <v>84124.23054358999</v>
      </c>
      <c r="I15" s="24">
        <v>72618.11954057</v>
      </c>
      <c r="J15" s="24">
        <v>70408.74279607003</v>
      </c>
      <c r="K15" s="26">
        <v>76.6</v>
      </c>
      <c r="L15" s="5">
        <v>39.550000000000004</v>
      </c>
      <c r="M15" s="5">
        <v>27.69888759956399</v>
      </c>
      <c r="N15" s="28">
        <f>('[1]9.14'!$K$57)*100</f>
        <v>0.7000000000000001</v>
      </c>
      <c r="O15" s="33"/>
      <c r="P15" s="33"/>
    </row>
    <row r="16" spans="1:16" ht="12.75">
      <c r="A16" s="2">
        <v>11</v>
      </c>
      <c r="B16" s="3" t="s">
        <v>31</v>
      </c>
      <c r="C16" s="4">
        <v>8214.629147136135</v>
      </c>
      <c r="D16" s="4">
        <v>9906.204692465046</v>
      </c>
      <c r="E16" s="5">
        <v>10.856239075876822</v>
      </c>
      <c r="F16" s="5">
        <v>13.091781083442635</v>
      </c>
      <c r="G16" s="4">
        <v>70000.72349371</v>
      </c>
      <c r="H16" s="4">
        <v>68801.43943472</v>
      </c>
      <c r="I16" s="24">
        <v>62788.94523393398</v>
      </c>
      <c r="J16" s="24">
        <v>60802.68195988998</v>
      </c>
      <c r="K16" s="26">
        <v>78.96832795811137</v>
      </c>
      <c r="L16" s="5">
        <v>25.650000000000002</v>
      </c>
      <c r="M16" s="5">
        <v>22.28491803488262</v>
      </c>
      <c r="N16" s="29">
        <f>('[1]9.14'!$L$57)*100</f>
        <v>1.5133933517122278</v>
      </c>
      <c r="O16" s="33"/>
      <c r="P16" s="33"/>
    </row>
    <row r="17" spans="1:16" ht="12.75">
      <c r="A17" s="2">
        <v>12</v>
      </c>
      <c r="B17" s="3" t="s">
        <v>32</v>
      </c>
      <c r="C17" s="4">
        <v>6803.5208993403385</v>
      </c>
      <c r="D17" s="4">
        <v>7372.596294254638</v>
      </c>
      <c r="E17" s="5">
        <v>11.11765217663737</v>
      </c>
      <c r="F17" s="5">
        <v>12.047579841525293</v>
      </c>
      <c r="G17" s="4">
        <v>55468.025</v>
      </c>
      <c r="H17" s="4">
        <v>54532.905</v>
      </c>
      <c r="I17" s="24">
        <v>48422.668602030026</v>
      </c>
      <c r="J17" s="24">
        <v>48257.741285410026</v>
      </c>
      <c r="K17" s="26">
        <v>78.68</v>
      </c>
      <c r="L17" s="5">
        <v>26.640000000000004</v>
      </c>
      <c r="M17" s="5">
        <v>17.150584018880586</v>
      </c>
      <c r="N17" s="28">
        <f>('[1]9.14'!$M$57)*100</f>
        <v>4.84</v>
      </c>
      <c r="O17" s="33"/>
      <c r="P17" s="33"/>
    </row>
    <row r="18" spans="1:16" ht="12.75">
      <c r="A18" s="2">
        <v>13</v>
      </c>
      <c r="B18" s="3" t="s">
        <v>33</v>
      </c>
      <c r="C18" s="4">
        <v>8125.672522493841</v>
      </c>
      <c r="D18" s="4">
        <v>9220.902468506532</v>
      </c>
      <c r="E18" s="5">
        <v>10.9689395775497</v>
      </c>
      <c r="F18" s="5">
        <v>12.4474031838642</v>
      </c>
      <c r="G18" s="4">
        <v>79071.6164937245</v>
      </c>
      <c r="H18" s="4">
        <v>76914.59936472001</v>
      </c>
      <c r="I18" s="24">
        <v>67495.57884098896</v>
      </c>
      <c r="J18" s="24">
        <v>66667.55739876996</v>
      </c>
      <c r="K18" s="26">
        <v>78.39534612987774</v>
      </c>
      <c r="L18" s="5">
        <v>23.01</v>
      </c>
      <c r="M18" s="5">
        <v>23.052082957852257</v>
      </c>
      <c r="N18" s="28">
        <f>('[1]9.14'!$N$57)*100</f>
        <v>0.7194693011582809</v>
      </c>
      <c r="O18" s="33"/>
      <c r="P18" s="33"/>
    </row>
    <row r="19" spans="1:16" ht="12.75">
      <c r="A19" s="2">
        <v>14</v>
      </c>
      <c r="B19" s="3" t="s">
        <v>34</v>
      </c>
      <c r="C19" s="4">
        <v>6950.521116026817</v>
      </c>
      <c r="D19" s="4">
        <v>7515.683695706815</v>
      </c>
      <c r="E19" s="5">
        <v>12.769017383798928</v>
      </c>
      <c r="F19" s="5">
        <v>13.80729504444314</v>
      </c>
      <c r="G19" s="4">
        <v>58240.22</v>
      </c>
      <c r="H19" s="4">
        <v>57229.94</v>
      </c>
      <c r="I19" s="24">
        <v>51853.54104590028</v>
      </c>
      <c r="J19" s="24">
        <v>51421.79731280028</v>
      </c>
      <c r="K19" s="26">
        <v>79.59</v>
      </c>
      <c r="L19" s="5">
        <v>21.52</v>
      </c>
      <c r="M19" s="5">
        <v>19.635562703098287</v>
      </c>
      <c r="N19" s="28">
        <f>('[1]9.14'!$P$57)*100</f>
        <v>0.35</v>
      </c>
      <c r="O19" s="33"/>
      <c r="P19" s="33"/>
    </row>
    <row r="20" spans="1:16" ht="12.75">
      <c r="A20" s="2">
        <v>15</v>
      </c>
      <c r="B20" s="3" t="s">
        <v>35</v>
      </c>
      <c r="C20" s="4">
        <v>4210.307607833443</v>
      </c>
      <c r="D20" s="4">
        <v>4628.063509664679</v>
      </c>
      <c r="E20" s="5">
        <v>10.436034197662694</v>
      </c>
      <c r="F20" s="5">
        <v>11.471520267534352</v>
      </c>
      <c r="G20" s="4">
        <v>39946.388764669995</v>
      </c>
      <c r="H20" s="4">
        <v>38122.91666736</v>
      </c>
      <c r="I20" s="24">
        <v>33659.8934712999</v>
      </c>
      <c r="J20" s="24">
        <v>33432.14056180991</v>
      </c>
      <c r="K20" s="26">
        <v>77.36701783535811</v>
      </c>
      <c r="L20" s="5">
        <v>28.74</v>
      </c>
      <c r="M20" s="5">
        <v>21.12628144083458</v>
      </c>
      <c r="N20" s="28">
        <f>('[1]9.14'!$Q$57)*100</f>
        <v>1.1437914662693744</v>
      </c>
      <c r="O20" s="33"/>
      <c r="P20" s="33"/>
    </row>
    <row r="21" spans="1:16" ht="12.75">
      <c r="A21" s="2">
        <v>16</v>
      </c>
      <c r="B21" s="3" t="s">
        <v>36</v>
      </c>
      <c r="C21" s="4">
        <v>5960.815112363961</v>
      </c>
      <c r="D21" s="4">
        <v>6771.952455454742</v>
      </c>
      <c r="E21" s="5">
        <v>9.584548295111341</v>
      </c>
      <c r="F21" s="5">
        <v>10.888796941021566</v>
      </c>
      <c r="G21" s="4">
        <v>55554.817674570004</v>
      </c>
      <c r="H21" s="4">
        <v>52766.82850599</v>
      </c>
      <c r="I21" s="24">
        <v>46710.10906617913</v>
      </c>
      <c r="J21" s="24">
        <v>45613.54450033013</v>
      </c>
      <c r="K21" s="26">
        <v>77.69100615275994</v>
      </c>
      <c r="L21" s="5">
        <v>21.98</v>
      </c>
      <c r="M21" s="5">
        <v>17.733494860774687</v>
      </c>
      <c r="N21" s="28">
        <f>('[1]9.14'!$R$57)*100</f>
        <v>1.3093402496951538</v>
      </c>
      <c r="O21" s="33"/>
      <c r="P21" s="33"/>
    </row>
    <row r="22" spans="1:16" ht="12.75">
      <c r="A22" s="2">
        <v>17</v>
      </c>
      <c r="B22" s="3" t="s">
        <v>37</v>
      </c>
      <c r="C22" s="4">
        <v>7469.421107295262</v>
      </c>
      <c r="D22" s="4">
        <v>9133.183007265263</v>
      </c>
      <c r="E22" s="5">
        <v>9.459490801895205</v>
      </c>
      <c r="F22" s="5">
        <v>11.566526964836738</v>
      </c>
      <c r="G22" s="4">
        <v>70050.92582421999</v>
      </c>
      <c r="H22" s="4">
        <v>69227.47353917999</v>
      </c>
      <c r="I22" s="24">
        <v>63966.431366758996</v>
      </c>
      <c r="J22" s="24">
        <v>63510.194683654</v>
      </c>
      <c r="K22" s="26">
        <v>78.3</v>
      </c>
      <c r="L22" s="5">
        <v>25.729999999999997</v>
      </c>
      <c r="M22" s="5">
        <v>19.68243338016495</v>
      </c>
      <c r="N22" s="28">
        <f>('[1]9.14'!$S$57)*100</f>
        <v>1.59</v>
      </c>
      <c r="O22" s="33"/>
      <c r="P22" s="33"/>
    </row>
    <row r="23" spans="1:16" ht="12.75">
      <c r="A23" s="2">
        <v>18</v>
      </c>
      <c r="B23" s="3" t="s">
        <v>38</v>
      </c>
      <c r="C23" s="4">
        <v>9264.831188000002</v>
      </c>
      <c r="D23" s="4">
        <v>10364.211396442748</v>
      </c>
      <c r="E23" s="5">
        <v>10.561940458779194</v>
      </c>
      <c r="F23" s="5">
        <v>11.815237800901532</v>
      </c>
      <c r="G23" s="4">
        <v>84127</v>
      </c>
      <c r="H23" s="4">
        <v>80476</v>
      </c>
      <c r="I23" s="24">
        <v>71516.37150617002</v>
      </c>
      <c r="J23" s="24">
        <v>70667.38977403002</v>
      </c>
      <c r="K23" s="26">
        <v>78.47</v>
      </c>
      <c r="L23" s="5">
        <v>28.27</v>
      </c>
      <c r="M23" s="5">
        <v>22.07826490163931</v>
      </c>
      <c r="N23" s="28">
        <f>('[1]9.14'!$U$57)*100</f>
        <v>1.6099999999999999</v>
      </c>
      <c r="O23" s="33"/>
      <c r="P23" s="33"/>
    </row>
    <row r="24" spans="1:16" ht="12.75">
      <c r="A24" s="2">
        <v>19</v>
      </c>
      <c r="B24" s="3" t="s">
        <v>39</v>
      </c>
      <c r="C24" s="4">
        <v>6576.4025283</v>
      </c>
      <c r="D24" s="4">
        <v>7514.594193183945</v>
      </c>
      <c r="E24" s="5">
        <v>11.746283056890016</v>
      </c>
      <c r="F24" s="5">
        <v>13.422011513279145</v>
      </c>
      <c r="G24" s="4">
        <v>52749.23408565621</v>
      </c>
      <c r="H24" s="4">
        <v>52328.618025612705</v>
      </c>
      <c r="I24" s="24">
        <v>46782.08115700465</v>
      </c>
      <c r="J24" s="24">
        <v>46782.08115700465</v>
      </c>
      <c r="K24" s="6">
        <v>79.4</v>
      </c>
      <c r="L24" s="5">
        <v>23.810000000000002</v>
      </c>
      <c r="M24" s="5">
        <v>20.49387042353055</v>
      </c>
      <c r="N24" s="28">
        <f>('[1]9.14'!$V$57)*100</f>
        <v>1.32</v>
      </c>
      <c r="O24" s="33"/>
      <c r="P24" s="33"/>
    </row>
    <row r="25" spans="1:16" ht="12.75">
      <c r="A25" s="2">
        <v>20</v>
      </c>
      <c r="B25" s="3" t="s">
        <v>40</v>
      </c>
      <c r="C25" s="4">
        <v>7276.241743105278</v>
      </c>
      <c r="D25" s="4">
        <v>7768.184666304078</v>
      </c>
      <c r="E25" s="5">
        <v>12.716558262515361</v>
      </c>
      <c r="F25" s="5">
        <v>13.576318158565744</v>
      </c>
      <c r="G25" s="4">
        <v>55006.02</v>
      </c>
      <c r="H25" s="4">
        <v>54078.36</v>
      </c>
      <c r="I25" s="24">
        <v>46912.858519019916</v>
      </c>
      <c r="J25" s="24">
        <v>46751.64482038991</v>
      </c>
      <c r="K25" s="6">
        <v>76.3</v>
      </c>
      <c r="L25" s="5">
        <v>26.6</v>
      </c>
      <c r="M25" s="5">
        <v>24.168673264118137</v>
      </c>
      <c r="N25" s="28">
        <f>('[1]9.14'!$W$57)*100</f>
        <v>1.36</v>
      </c>
      <c r="O25" s="33"/>
      <c r="P25" s="33"/>
    </row>
    <row r="26" spans="1:16" ht="12.75">
      <c r="A26" s="2">
        <v>21</v>
      </c>
      <c r="B26" s="3" t="s">
        <v>41</v>
      </c>
      <c r="C26" s="4">
        <v>6652.6780278623755</v>
      </c>
      <c r="D26" s="4">
        <v>7226.794671252375</v>
      </c>
      <c r="E26" s="5">
        <v>11.206687728379087</v>
      </c>
      <c r="F26" s="5">
        <v>12.173808926066787</v>
      </c>
      <c r="G26" s="4">
        <v>57300.456</v>
      </c>
      <c r="H26" s="4">
        <v>55734.11</v>
      </c>
      <c r="I26" s="24">
        <v>49223.67396824992</v>
      </c>
      <c r="J26" s="24">
        <v>49183.25742894992</v>
      </c>
      <c r="K26" s="6">
        <v>78.9</v>
      </c>
      <c r="L26" s="5">
        <v>25.419999999999998</v>
      </c>
      <c r="M26" s="5">
        <v>20.83386693514261</v>
      </c>
      <c r="N26" s="28">
        <f>('[1]9.14'!$X$57)*100</f>
        <v>1.4000000000000001</v>
      </c>
      <c r="O26" s="33"/>
      <c r="P26" s="33"/>
    </row>
    <row r="27" spans="1:16" ht="12.75">
      <c r="A27" s="2">
        <v>22</v>
      </c>
      <c r="B27" s="3" t="s">
        <v>42</v>
      </c>
      <c r="C27" s="4">
        <v>9619.323805774176</v>
      </c>
      <c r="D27" s="4">
        <v>10854.393319267478</v>
      </c>
      <c r="E27" s="5">
        <v>12.223298365087333</v>
      </c>
      <c r="F27" s="5">
        <v>13.79270422665006</v>
      </c>
      <c r="G27" s="4">
        <v>52488.33</v>
      </c>
      <c r="H27" s="4">
        <v>49009.81</v>
      </c>
      <c r="I27" s="24">
        <v>60404.03057240855</v>
      </c>
      <c r="J27" s="24">
        <v>60340.71948204504</v>
      </c>
      <c r="K27" s="6">
        <v>78.95</v>
      </c>
      <c r="L27" s="5">
        <v>25.840000000000003</v>
      </c>
      <c r="M27" s="5">
        <v>19.769032661071133</v>
      </c>
      <c r="N27" s="28">
        <f>('[1]9.14'!$Z$57)*100</f>
        <v>1.67</v>
      </c>
      <c r="O27" s="33"/>
      <c r="P27" s="33"/>
    </row>
    <row r="28" spans="1:16" ht="12.75">
      <c r="A28" s="2">
        <v>23</v>
      </c>
      <c r="B28" s="3" t="s">
        <v>43</v>
      </c>
      <c r="C28" s="4">
        <v>6668.26861821745</v>
      </c>
      <c r="D28" s="4">
        <v>7612.50842732041</v>
      </c>
      <c r="E28" s="5">
        <v>9.727030338331385</v>
      </c>
      <c r="F28" s="5">
        <v>11.104396757661378</v>
      </c>
      <c r="G28" s="4">
        <v>70216.56663951</v>
      </c>
      <c r="H28" s="4">
        <v>68599.09500949</v>
      </c>
      <c r="I28" s="24">
        <v>56529.03976857</v>
      </c>
      <c r="J28" s="24">
        <v>56529.03976857</v>
      </c>
      <c r="K28" s="6">
        <v>75.1</v>
      </c>
      <c r="L28" s="5">
        <v>27.29</v>
      </c>
      <c r="M28" s="5">
        <v>20.743729243864813</v>
      </c>
      <c r="N28" s="28">
        <f>('[1]9.14'!$AA$57)*100</f>
        <v>4.88</v>
      </c>
      <c r="O28" s="33"/>
      <c r="P28" s="33"/>
    </row>
    <row r="29" spans="1:16" ht="12.75">
      <c r="A29" s="2">
        <v>24</v>
      </c>
      <c r="B29" s="3" t="s">
        <v>44</v>
      </c>
      <c r="C29" s="4">
        <v>2574.7999944481817</v>
      </c>
      <c r="D29" s="4">
        <v>2835.8762771781817</v>
      </c>
      <c r="E29" s="5">
        <v>9.74465634413115</v>
      </c>
      <c r="F29" s="5">
        <v>10.732732567640817</v>
      </c>
      <c r="G29" s="4">
        <v>25564.136421209998</v>
      </c>
      <c r="H29" s="4">
        <v>25251.27237037</v>
      </c>
      <c r="I29" s="24">
        <v>22978.9291166</v>
      </c>
      <c r="J29" s="24">
        <v>22887.96062239</v>
      </c>
      <c r="K29" s="6">
        <v>80.45677567739008</v>
      </c>
      <c r="L29" s="5">
        <v>22.97</v>
      </c>
      <c r="M29" s="5">
        <v>19.495725644705065</v>
      </c>
      <c r="N29" s="28">
        <f>('[1]9.14'!$AB$57)*100</f>
        <v>2.5735325201159895</v>
      </c>
      <c r="O29" s="33"/>
      <c r="P29" s="33"/>
    </row>
    <row r="30" spans="1:16" ht="12.75">
      <c r="A30" s="2">
        <v>25</v>
      </c>
      <c r="B30" s="3" t="s">
        <v>45</v>
      </c>
      <c r="C30" s="4">
        <v>5265.246714171819</v>
      </c>
      <c r="D30" s="4">
        <v>5684.995406251819</v>
      </c>
      <c r="E30" s="5">
        <v>12.36851070214781</v>
      </c>
      <c r="F30" s="5">
        <v>13.354535948833831</v>
      </c>
      <c r="G30" s="4">
        <v>38517.11</v>
      </c>
      <c r="H30" s="4">
        <v>37984.82</v>
      </c>
      <c r="I30" s="24">
        <v>34540.582283820026</v>
      </c>
      <c r="J30" s="24">
        <v>34325.31523657003</v>
      </c>
      <c r="K30" s="6">
        <v>79.36</v>
      </c>
      <c r="L30" s="5">
        <v>23.31</v>
      </c>
      <c r="M30" s="5">
        <v>17.791907826340818</v>
      </c>
      <c r="N30" s="28">
        <f>('[1]9.14'!$AC$57)*100</f>
        <v>0.67</v>
      </c>
      <c r="O30" s="33"/>
      <c r="P30" s="33"/>
    </row>
    <row r="31" spans="1:16" ht="12.75">
      <c r="A31" s="2">
        <v>26</v>
      </c>
      <c r="B31" s="3" t="s">
        <v>46</v>
      </c>
      <c r="C31" s="4">
        <v>5875.472224972949</v>
      </c>
      <c r="D31" s="4">
        <v>6240.808693607849</v>
      </c>
      <c r="E31" s="5">
        <v>16.705783430855433</v>
      </c>
      <c r="F31" s="5">
        <v>17.744547923429685</v>
      </c>
      <c r="G31" s="4">
        <v>32934.93</v>
      </c>
      <c r="H31" s="4">
        <v>32622.14</v>
      </c>
      <c r="I31" s="24">
        <v>30713.216271010006</v>
      </c>
      <c r="J31" s="24">
        <v>30694.063184510007</v>
      </c>
      <c r="K31" s="6">
        <v>79.07</v>
      </c>
      <c r="L31" s="5">
        <v>24.64</v>
      </c>
      <c r="M31" s="5">
        <v>25.19061037954151</v>
      </c>
      <c r="N31" s="28">
        <f>('[1]9.14'!$AE$57)*100</f>
        <v>4.45</v>
      </c>
      <c r="O31" s="33"/>
      <c r="P31" s="33"/>
    </row>
    <row r="32" spans="1:16" ht="12.75">
      <c r="A32" s="2">
        <v>27</v>
      </c>
      <c r="B32" s="12" t="s">
        <v>47</v>
      </c>
      <c r="C32" s="13">
        <v>4513.778009737036</v>
      </c>
      <c r="D32" s="13">
        <v>4810.3030037802355</v>
      </c>
      <c r="E32" s="6">
        <v>13.531880144167749</v>
      </c>
      <c r="F32" s="5">
        <v>14.4208340693468</v>
      </c>
      <c r="G32" s="13">
        <v>32675.76</v>
      </c>
      <c r="H32" s="13">
        <v>32538.28</v>
      </c>
      <c r="I32" s="24">
        <v>29016.084608679994</v>
      </c>
      <c r="J32" s="24">
        <v>29003.016770099995</v>
      </c>
      <c r="K32" s="6">
        <v>78.28</v>
      </c>
      <c r="L32" s="6">
        <v>23.549999999999997</v>
      </c>
      <c r="M32" s="6">
        <v>14.204733813687891</v>
      </c>
      <c r="N32" s="29">
        <f>('[1]9.14'!$AF$57)*100</f>
        <v>0.4699999999999999</v>
      </c>
      <c r="O32" s="33"/>
      <c r="P32" s="33"/>
    </row>
    <row r="33" spans="1:16" ht="12.75">
      <c r="A33" s="2">
        <v>28</v>
      </c>
      <c r="B33" s="3" t="s">
        <v>48</v>
      </c>
      <c r="C33" s="4">
        <v>6598.3994402683475</v>
      </c>
      <c r="D33" s="4">
        <v>7515.243281159894</v>
      </c>
      <c r="E33" s="5">
        <v>11.615512655535223</v>
      </c>
      <c r="F33" s="6">
        <v>13.229481517746478</v>
      </c>
      <c r="G33" s="4">
        <v>51791.45975826</v>
      </c>
      <c r="H33" s="4">
        <v>51210.604843880006</v>
      </c>
      <c r="I33" s="24">
        <v>47464.6731679848</v>
      </c>
      <c r="J33" s="24">
        <v>47281.0285416448</v>
      </c>
      <c r="K33" s="6">
        <v>78.62</v>
      </c>
      <c r="L33" s="5">
        <v>22.75</v>
      </c>
      <c r="M33" s="5">
        <v>21.688883848961474</v>
      </c>
      <c r="N33" s="28">
        <f>('[1]9.14'!$AG$57)*100</f>
        <v>0.01</v>
      </c>
      <c r="O33" s="33"/>
      <c r="P33" s="33"/>
    </row>
    <row r="34" spans="1:16" ht="12.75">
      <c r="A34" s="2"/>
      <c r="B34" s="7" t="s">
        <v>23</v>
      </c>
      <c r="C34" s="8">
        <v>189327.99574502473</v>
      </c>
      <c r="D34" s="8">
        <v>213724.65372796144</v>
      </c>
      <c r="E34" s="9">
        <v>11.292250194856999</v>
      </c>
      <c r="F34" s="9">
        <v>12.747360754590002</v>
      </c>
      <c r="G34" s="8">
        <v>1581283.178498125</v>
      </c>
      <c r="H34" s="8">
        <v>1471101.982026597</v>
      </c>
      <c r="I34" s="8">
        <v>1338377.3171175756</v>
      </c>
      <c r="J34" s="8">
        <v>1322038.139454715</v>
      </c>
      <c r="K34" s="10">
        <v>78.43193653293358</v>
      </c>
      <c r="L34" s="9">
        <v>26.9079500543909</v>
      </c>
      <c r="M34" s="9">
        <v>21.22008275896784</v>
      </c>
      <c r="N34" s="10">
        <f>(((AVERAGE(N9:N33))))</f>
        <v>1.4596207201908027</v>
      </c>
      <c r="O34" s="33"/>
      <c r="P34" s="33"/>
    </row>
    <row r="35" spans="1:16" ht="12.75">
      <c r="A35" s="2"/>
      <c r="B35" s="7" t="s">
        <v>49</v>
      </c>
      <c r="C35" s="8">
        <v>226676.4998298461</v>
      </c>
      <c r="D35" s="8">
        <v>255719.38640114354</v>
      </c>
      <c r="E35" s="9">
        <v>11.424140008077119</v>
      </c>
      <c r="F35" s="9">
        <v>12.887855932216857</v>
      </c>
      <c r="G35" s="8">
        <f>G34+G8</f>
        <v>1892073.05574294</v>
      </c>
      <c r="H35" s="8">
        <f>H34+H8</f>
        <v>1781253.438298622</v>
      </c>
      <c r="I35" s="8">
        <v>1593633.5064209655</v>
      </c>
      <c r="J35" s="8">
        <v>1577271.720462835</v>
      </c>
      <c r="K35" s="10">
        <v>78.12702867235248</v>
      </c>
      <c r="L35" s="9">
        <v>26.48416486653251</v>
      </c>
      <c r="M35" s="9">
        <v>22.446396330096423</v>
      </c>
      <c r="N35" s="10">
        <f>((AVERAGE(N5:N7,N9:N33)))</f>
        <v>1.639633395161269</v>
      </c>
      <c r="O35" s="34"/>
      <c r="P35" s="34"/>
    </row>
    <row r="36" spans="1:14" ht="12.75">
      <c r="A36" s="14" t="s">
        <v>50</v>
      </c>
      <c r="B36" s="15"/>
      <c r="C36" s="16"/>
      <c r="D36" s="16"/>
      <c r="E36" s="17"/>
      <c r="F36" s="18"/>
      <c r="G36" s="16"/>
      <c r="H36" s="16"/>
      <c r="I36" s="16"/>
      <c r="J36" s="16"/>
      <c r="K36" s="19"/>
      <c r="L36" s="20"/>
      <c r="M36" s="20"/>
      <c r="N36" s="19"/>
    </row>
    <row r="37" spans="1:14" ht="12.75">
      <c r="A37" s="15" t="s">
        <v>51</v>
      </c>
      <c r="B37" s="15"/>
      <c r="C37" s="16"/>
      <c r="D37" s="16"/>
      <c r="E37" s="15"/>
      <c r="F37" s="15"/>
      <c r="G37" s="15"/>
      <c r="H37" s="15"/>
      <c r="I37" s="15"/>
      <c r="J37" s="15"/>
      <c r="K37" s="19"/>
      <c r="L37" s="15"/>
      <c r="M37" s="15"/>
      <c r="N37" s="21"/>
    </row>
    <row r="38" spans="1:14" ht="12.75">
      <c r="A38" s="15" t="s">
        <v>52</v>
      </c>
      <c r="B38" s="15"/>
      <c r="C38" s="15"/>
      <c r="D38" s="15"/>
      <c r="E38" s="15"/>
      <c r="F38" s="15"/>
      <c r="G38" s="15"/>
      <c r="H38" s="15"/>
      <c r="I38" s="15"/>
      <c r="J38" s="15"/>
      <c r="K38" s="21"/>
      <c r="L38" s="15"/>
      <c r="M38" s="15"/>
      <c r="N38" s="19"/>
    </row>
    <row r="39" spans="1:14" ht="12.75">
      <c r="A39" s="15" t="s">
        <v>53</v>
      </c>
      <c r="B39" s="15"/>
      <c r="C39" s="15"/>
      <c r="D39" s="15"/>
      <c r="E39" s="15"/>
      <c r="F39" s="15"/>
      <c r="G39" s="15"/>
      <c r="H39" s="15"/>
      <c r="I39" s="15"/>
      <c r="J39" s="15"/>
      <c r="K39" s="19"/>
      <c r="L39" s="15"/>
      <c r="M39" s="15"/>
      <c r="N39" s="19"/>
    </row>
    <row r="40" spans="1:14" ht="12.75">
      <c r="A40" s="15" t="s">
        <v>54</v>
      </c>
      <c r="B40" s="15"/>
      <c r="C40" s="15"/>
      <c r="D40" s="15"/>
      <c r="E40" s="15"/>
      <c r="F40" s="15"/>
      <c r="G40" s="15"/>
      <c r="H40" s="15"/>
      <c r="I40" s="16"/>
      <c r="J40" s="15"/>
      <c r="K40" s="19"/>
      <c r="L40" s="15"/>
      <c r="M40" s="15"/>
      <c r="N40" s="19"/>
    </row>
    <row r="41" spans="1:14" ht="12.75">
      <c r="A41" s="15" t="s">
        <v>55</v>
      </c>
      <c r="B41" s="15"/>
      <c r="C41" s="15"/>
      <c r="D41" s="15"/>
      <c r="E41" s="15"/>
      <c r="F41" s="15"/>
      <c r="G41" s="15"/>
      <c r="H41" s="15"/>
      <c r="I41" s="15"/>
      <c r="J41" s="15"/>
      <c r="K41" s="19"/>
      <c r="L41" s="15"/>
      <c r="M41" s="15"/>
      <c r="N41" s="19"/>
    </row>
    <row r="42" spans="1:14" ht="12.75">
      <c r="A42" s="15" t="s">
        <v>63</v>
      </c>
      <c r="B42" s="15"/>
      <c r="C42" s="15"/>
      <c r="D42" s="15"/>
      <c r="E42" s="15"/>
      <c r="F42" s="15"/>
      <c r="G42" s="15"/>
      <c r="H42" s="15"/>
      <c r="I42" s="15"/>
      <c r="J42" s="15"/>
      <c r="K42" s="19"/>
      <c r="L42" s="15"/>
      <c r="M42" s="15"/>
      <c r="N42" s="19"/>
    </row>
    <row r="43" spans="1:14" ht="12.75">
      <c r="A43" s="15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9"/>
      <c r="L43" s="15"/>
      <c r="M43" s="15"/>
      <c r="N43" s="19"/>
    </row>
    <row r="44" spans="1:14" ht="12.75">
      <c r="A44" s="15" t="s">
        <v>57</v>
      </c>
      <c r="B44" s="15"/>
      <c r="C44" s="15"/>
      <c r="D44" s="15"/>
      <c r="E44" s="15"/>
      <c r="F44" s="15"/>
      <c r="G44" s="15"/>
      <c r="H44" s="15"/>
      <c r="I44" s="15"/>
      <c r="J44" s="15"/>
      <c r="K44" s="19"/>
      <c r="L44" s="15"/>
      <c r="M44" s="15"/>
      <c r="N44" s="19"/>
    </row>
    <row r="45" spans="1:14" ht="12.75">
      <c r="A45" s="15" t="s">
        <v>58</v>
      </c>
      <c r="B45" s="15"/>
      <c r="C45" s="15"/>
      <c r="D45" s="15"/>
      <c r="E45" s="15"/>
      <c r="F45" s="15"/>
      <c r="G45" s="15"/>
      <c r="H45" s="15"/>
      <c r="I45" s="15"/>
      <c r="J45" s="15"/>
      <c r="K45" s="19"/>
      <c r="L45" s="15"/>
      <c r="M45" s="15"/>
      <c r="N45" s="19"/>
    </row>
    <row r="46" spans="1:14" ht="12.75">
      <c r="A46" s="15" t="s">
        <v>59</v>
      </c>
      <c r="B46" s="15"/>
      <c r="C46" s="15"/>
      <c r="D46" s="15"/>
      <c r="E46" s="15"/>
      <c r="F46" s="15"/>
      <c r="G46" s="15"/>
      <c r="H46" s="15"/>
      <c r="I46" s="15"/>
      <c r="J46" s="15"/>
      <c r="K46" s="19"/>
      <c r="L46" s="15"/>
      <c r="M46" s="15"/>
      <c r="N46" s="19"/>
    </row>
    <row r="47" spans="1:14" ht="12.75">
      <c r="A47" s="1" t="s">
        <v>60</v>
      </c>
      <c r="B47" s="15" t="s">
        <v>61</v>
      </c>
      <c r="C47" s="15"/>
      <c r="D47" s="15"/>
      <c r="E47" s="15"/>
      <c r="F47" s="15"/>
      <c r="G47" s="15"/>
      <c r="H47" s="15"/>
      <c r="I47" s="15"/>
      <c r="J47" s="15"/>
      <c r="K47" s="19"/>
      <c r="L47" s="15"/>
      <c r="M47" s="15"/>
      <c r="N47" s="19"/>
    </row>
    <row r="48" spans="1:14" ht="12.75">
      <c r="A48" s="22" t="s">
        <v>62</v>
      </c>
      <c r="B48" s="15"/>
      <c r="C48" s="15"/>
      <c r="D48" s="15"/>
      <c r="E48" s="15"/>
      <c r="F48" s="15"/>
      <c r="G48" s="15"/>
      <c r="H48" s="15"/>
      <c r="I48" s="15"/>
      <c r="J48" s="15"/>
      <c r="K48" s="19"/>
      <c r="L48" s="15"/>
      <c r="M48" s="15"/>
      <c r="N48" s="19"/>
    </row>
    <row r="49" ht="12.75">
      <c r="A49" s="27" t="s">
        <v>64</v>
      </c>
    </row>
  </sheetData>
  <sheetProtection/>
  <mergeCells count="11">
    <mergeCell ref="A2:Q2"/>
    <mergeCell ref="P5:P35"/>
    <mergeCell ref="O5:O35"/>
    <mergeCell ref="A1:P1"/>
    <mergeCell ref="B3:B4"/>
    <mergeCell ref="C3:F3"/>
    <mergeCell ref="G3:M3"/>
    <mergeCell ref="P3:P4"/>
    <mergeCell ref="A3:A4"/>
    <mergeCell ref="N3:N4"/>
    <mergeCell ref="O3:O4"/>
  </mergeCells>
  <conditionalFormatting sqref="I8:J8 I34:J35 H5:H6 G8:H35">
    <cfRule type="duplicateValues" priority="1" dxfId="1" stopIfTrue="1">
      <formula>AND(COUNTIF($I$8:$J$8,G5)+COUNTIF($I$34:$J$35,G5)+COUNTIF($H$5:$H$6,G5)+COUNTIF($G$8:$H$35,G5)&gt;1,NOT(ISBLANK(G5)))</formula>
    </cfRule>
  </conditionalFormatting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D00267</dc:creator>
  <cp:keywords/>
  <dc:description/>
  <cp:lastModifiedBy>BinodIT</cp:lastModifiedBy>
  <cp:lastPrinted>2017-02-28T08:50:48Z</cp:lastPrinted>
  <dcterms:created xsi:type="dcterms:W3CDTF">2017-02-23T10:05:13Z</dcterms:created>
  <dcterms:modified xsi:type="dcterms:W3CDTF">2017-03-06T07:35:36Z</dcterms:modified>
  <cp:category/>
  <cp:version/>
  <cp:contentType/>
  <cp:contentStatus/>
</cp:coreProperties>
</file>