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<sst xmlns="http://schemas.openxmlformats.org/spreadsheetml/2006/main" count="65" uniqueCount="64">
  <si>
    <t>Key Financial Indicators of  Commercial Banks (Provisional)</t>
  </si>
  <si>
    <t>As on Ashad end, 2074 (Mid- July 2017)</t>
  </si>
  <si>
    <t>S. No.</t>
  </si>
  <si>
    <t>Banks</t>
  </si>
  <si>
    <t xml:space="preserve">Solvency 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</si>
  <si>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</si>
  <si>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</si>
  <si>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 Productive Sector
</t>
    </r>
    <r>
      <rPr>
        <b/>
        <i/>
        <sz val="8"/>
        <rFont val="Tahoma"/>
        <family val="2"/>
      </rPr>
      <t>(In %)$</t>
    </r>
  </si>
  <si>
    <r>
      <t xml:space="preserve"> Agri and Energy
</t>
    </r>
    <r>
      <rPr>
        <b/>
        <i/>
        <sz val="8"/>
        <rFont val="Tahoma"/>
        <family val="2"/>
      </rPr>
      <t>(In %)$</t>
    </r>
  </si>
  <si>
    <r>
      <t xml:space="preserve">Core Capital           </t>
    </r>
    <r>
      <rPr>
        <b/>
        <i/>
        <sz val="8"/>
        <rFont val="Tahoma"/>
        <family val="2"/>
      </rPr>
      <t xml:space="preserve">(Rs. In Million) </t>
    </r>
  </si>
  <si>
    <r>
      <t xml:space="preserve">Total Capital
Fund              </t>
    </r>
    <r>
      <rPr>
        <b/>
        <i/>
        <sz val="8"/>
        <rFont val="Tahoma"/>
        <family val="2"/>
      </rPr>
      <t xml:space="preserve">(Rs. In Million)  </t>
    </r>
  </si>
  <si>
    <r>
      <t xml:space="preserve">CCAR#
</t>
    </r>
    <r>
      <rPr>
        <b/>
        <i/>
        <sz val="8"/>
        <rFont val="Tahoma"/>
        <family val="2"/>
      </rPr>
      <t>(In %)</t>
    </r>
  </si>
  <si>
    <r>
      <t xml:space="preserve">CAR#
</t>
    </r>
    <r>
      <rPr>
        <b/>
        <i/>
        <sz val="8"/>
        <rFont val="Tahoma"/>
        <family val="2"/>
      </rPr>
      <t>(In %)</t>
    </r>
  </si>
  <si>
    <r>
      <t xml:space="preserve">Total Deposit
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</si>
  <si>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Deposit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</si>
  <si>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</si>
  <si>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</si>
  <si>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</si>
  <si>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</si>
  <si>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</si>
  <si>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Nepal Bank Ltd.</t>
  </si>
  <si>
    <t>Rastriya Banijya Bank Ltd.</t>
  </si>
  <si>
    <t>Agriculture Dev. Bank Ltd.</t>
  </si>
  <si>
    <t>Sub Total</t>
  </si>
  <si>
    <t>Nabil Bank Ltd.</t>
  </si>
  <si>
    <t>Nepal Investment Bank Ltd.</t>
  </si>
  <si>
    <t xml:space="preserve">Standard Chartered Bank Nepal Ltd. </t>
  </si>
  <si>
    <t>Himalayan Bank Ltd.</t>
  </si>
  <si>
    <t>Nepal SBI Bank Ltd.</t>
  </si>
  <si>
    <t>Nepal Bangladesh Bank Ltd.</t>
  </si>
  <si>
    <t>Everest Bank Ltd.</t>
  </si>
  <si>
    <t>Bank of Kathmandu Lumbini Ltd.</t>
  </si>
  <si>
    <t>Nepal Credit and Commerce Bank Ltd.</t>
  </si>
  <si>
    <t>NIC Asia Bank Ltd.</t>
  </si>
  <si>
    <t>Machhapuchhre Bank Ltd.</t>
  </si>
  <si>
    <t>Kumari Bank Ltd.</t>
  </si>
  <si>
    <t>Laxmi Bank Ltd.</t>
  </si>
  <si>
    <t>Siddharth Bank Ltd.</t>
  </si>
  <si>
    <t>GlobalIME Bank Ltd.</t>
  </si>
  <si>
    <t>Citizens Bank International Ltd.</t>
  </si>
  <si>
    <t>Prime Commercial Bank Ltd.</t>
  </si>
  <si>
    <t>Sunrise Bank Ltd.</t>
  </si>
  <si>
    <t>NMB Bank Ltd.</t>
  </si>
  <si>
    <t>Prabhu Bank Ltd.</t>
  </si>
  <si>
    <t>Janata Bank Nepal Ltd.</t>
  </si>
  <si>
    <t>Mega Bank Nepal Ltd.</t>
  </si>
  <si>
    <t>Civil Bank Ltd.</t>
  </si>
  <si>
    <t>Century Commercial Bank Ltd.</t>
  </si>
  <si>
    <t>Sanima Bank Ltd.</t>
  </si>
  <si>
    <t>Grand Total</t>
  </si>
  <si>
    <t>Note :</t>
  </si>
  <si>
    <t>Core Capital = Tier I capital</t>
  </si>
  <si>
    <t>Total Capital Fund = Tier I and tier II capital</t>
  </si>
  <si>
    <t xml:space="preserve">CCAR %= Core capital to total risk weighted exposures. </t>
  </si>
  <si>
    <t>CAR %= Total Capital Fund to Total Risk Weighted Exposures.</t>
  </si>
  <si>
    <t>Net Liquidity % = Net Liquid Assets to Total Deposits. Minimum Required 20%</t>
  </si>
  <si>
    <t>CCD Ratio %= The CCD ratio mentioned above is calculated considering the temporary relaxation given by NRB vide its circular No. 15/2073/74 dated 19/11/2073. Should Not Exceed 80% .  Industrial average is calculated taking average of individual bank's average CCD ratio ,Core Capital of Chaitra end is considering as calculation.</t>
  </si>
  <si>
    <t>NPL% = Non Performing Loan to Total Loan</t>
  </si>
  <si>
    <t>SLR%= Statutory Liquidity Reserve and minimum requirement 12%</t>
  </si>
  <si>
    <t>Productive Sector= Agriculture, energy, tourism and cottage &amp; small industries related loan</t>
  </si>
  <si>
    <t>Agri and Energy= Agriculture and energy related loan</t>
  </si>
  <si>
    <t>$</t>
  </si>
  <si>
    <t>Figure is in limit</t>
  </si>
  <si>
    <t># After Supervisory Review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</si>
</sst>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0"/>
      <name val="Tahoma"/>
      <family val="2"/>
    </font>
    <font>
      <b/>
      <sz val="12"/>
      <name val="Verdan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1" fontId="3" fillId="0" borderId="10" xfId="57" applyNumberFormat="1" applyFont="1" applyFill="1" applyBorder="1" applyAlignment="1">
      <alignment horizontal="center" vertical="center"/>
    </xf>
    <xf numFmtId="2" fontId="3" fillId="0" borderId="10" xfId="57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/>
      <protection/>
    </xf>
    <xf numFmtId="2" fontId="3" fillId="0" borderId="11" xfId="57" applyNumberFormat="1" applyFont="1" applyBorder="1" applyAlignment="1" applyProtection="1">
      <alignment horizontal="center"/>
      <protection hidden="1"/>
    </xf>
    <xf numFmtId="2" fontId="3" fillId="33" borderId="10" xfId="57" applyNumberFormat="1" applyFont="1" applyFill="1" applyBorder="1" applyAlignment="1">
      <alignment horizontal="center" vertical="center"/>
    </xf>
    <xf numFmtId="2" fontId="3" fillId="0" borderId="11" xfId="57" applyNumberFormat="1" applyFont="1" applyBorder="1" applyAlignment="1" applyProtection="1" quotePrefix="1">
      <alignment horizontal="center"/>
      <protection hidden="1"/>
    </xf>
    <xf numFmtId="2" fontId="3" fillId="33" borderId="10" xfId="57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1" fontId="5" fillId="0" borderId="10" xfId="57" applyNumberFormat="1" applyFont="1" applyFill="1" applyBorder="1" applyAlignment="1">
      <alignment horizontal="center" vertical="center"/>
    </xf>
    <xf numFmtId="2" fontId="5" fillId="0" borderId="10" xfId="57" applyNumberFormat="1" applyFont="1" applyFill="1" applyBorder="1" applyAlignment="1">
      <alignment horizontal="center" vertical="center"/>
    </xf>
    <xf numFmtId="2" fontId="5" fillId="33" borderId="10" xfId="57" applyNumberFormat="1" applyFont="1" applyFill="1" applyBorder="1" applyAlignment="1">
      <alignment horizontal="center" vertical="center"/>
    </xf>
    <xf numFmtId="1" fontId="3" fillId="33" borderId="10" xfId="57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 quotePrefix="1">
      <alignment horizontal="center"/>
      <protection/>
    </xf>
    <xf numFmtId="0" fontId="3" fillId="33" borderId="1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2" fontId="3" fillId="0" borderId="0" xfId="57" applyNumberFormat="1" applyFont="1" applyFill="1" applyBorder="1" applyAlignment="1">
      <alignment horizontal="right" vertical="center" indent="1"/>
    </xf>
    <xf numFmtId="2" fontId="3" fillId="0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3" fillId="33" borderId="0" xfId="0" applyFont="1" applyFill="1" applyAlignment="1">
      <alignment vertical="center"/>
    </xf>
    <xf numFmtId="2" fontId="5" fillId="0" borderId="11" xfId="57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wnloads\working%20%20%20ASAR%20%20207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i"/>
      <sheetName val="capital"/>
      <sheetName val="9.1  9.2"/>
      <sheetName val="9.14"/>
      <sheetName val="slr"/>
      <sheetName val="17.1produc limit"/>
      <sheetName val="Sheet1"/>
      <sheetName val="Sheet2"/>
    </sheetNames>
    <sheetDataSet>
      <sheetData sheetId="1">
        <row r="8">
          <cell r="D8">
            <v>11431.256000000001</v>
          </cell>
          <cell r="E8">
            <v>12452.204000000002</v>
          </cell>
          <cell r="N8">
            <v>14.334086451964973</v>
          </cell>
          <cell r="O8">
            <v>15.614291960000198</v>
          </cell>
          <cell r="P8">
            <v>29.89</v>
          </cell>
        </row>
        <row r="9">
          <cell r="D9">
            <v>11013.666961850002</v>
          </cell>
          <cell r="E9">
            <v>12428.673691684855</v>
          </cell>
          <cell r="N9">
            <v>10.482571385357293</v>
          </cell>
          <cell r="O9">
            <v>11.829344363660905</v>
          </cell>
          <cell r="P9">
            <v>37.85</v>
          </cell>
        </row>
        <row r="10">
          <cell r="D10">
            <v>14441.877935439998</v>
          </cell>
          <cell r="E10">
            <v>15860.708496272842</v>
          </cell>
          <cell r="N10">
            <v>12.14367679509652</v>
          </cell>
          <cell r="O10">
            <v>13.33672245264761</v>
          </cell>
          <cell r="P10">
            <v>25.72</v>
          </cell>
        </row>
        <row r="11">
          <cell r="D11">
            <v>20500.384497760002</v>
          </cell>
          <cell r="E11">
            <v>22659.626723960628</v>
          </cell>
          <cell r="N11">
            <v>13.103356585715456</v>
          </cell>
          <cell r="O11">
            <v>14.48349269233006</v>
          </cell>
          <cell r="P11">
            <v>30.43</v>
          </cell>
        </row>
        <row r="12">
          <cell r="D12">
            <v>11318.979408324143</v>
          </cell>
          <cell r="E12">
            <v>12552.308909650024</v>
          </cell>
          <cell r="N12">
            <v>19.87645637577627</v>
          </cell>
          <cell r="O12">
            <v>22.042218777643853</v>
          </cell>
          <cell r="P12">
            <v>56.98</v>
          </cell>
        </row>
        <row r="13">
          <cell r="D13">
            <v>11479.535036800002</v>
          </cell>
          <cell r="E13">
            <v>12698.291831466471</v>
          </cell>
          <cell r="N13">
            <v>11.058969129853418</v>
          </cell>
          <cell r="O13">
            <v>12.233075374209871</v>
          </cell>
          <cell r="P13">
            <v>26.640000000000004</v>
          </cell>
        </row>
        <row r="14">
          <cell r="D14">
            <v>10127.507000000001</v>
          </cell>
          <cell r="E14">
            <v>11730.946000000002</v>
          </cell>
          <cell r="N14">
            <v>13.610088540583575</v>
          </cell>
          <cell r="O14">
            <v>15.764907763065949</v>
          </cell>
          <cell r="P14">
            <v>25.119999999999997</v>
          </cell>
        </row>
        <row r="15">
          <cell r="D15">
            <v>10489.906091369998</v>
          </cell>
          <cell r="E15">
            <v>10962.764026512912</v>
          </cell>
          <cell r="N15">
            <v>15.07175179028162</v>
          </cell>
          <cell r="O15">
            <v>15.751147522565848</v>
          </cell>
          <cell r="P15">
            <v>38.54</v>
          </cell>
        </row>
        <row r="16">
          <cell r="D16">
            <v>11391.4153643</v>
          </cell>
          <cell r="E16">
            <v>13171.8511693</v>
          </cell>
          <cell r="N16">
            <v>12.83960150115256</v>
          </cell>
          <cell r="O16">
            <v>14.846383406957333</v>
          </cell>
          <cell r="P16">
            <v>31.46</v>
          </cell>
        </row>
        <row r="17">
          <cell r="D17">
            <v>8852.257034402259</v>
          </cell>
          <cell r="E17">
            <v>10506.084399950938</v>
          </cell>
          <cell r="N17">
            <v>11.768300102960955</v>
          </cell>
          <cell r="O17">
            <v>13.966918679062928</v>
          </cell>
          <cell r="P17">
            <v>28.57</v>
          </cell>
        </row>
        <row r="18">
          <cell r="D18">
            <v>6770.734231299643</v>
          </cell>
          <cell r="E18">
            <v>7328.082304621842</v>
          </cell>
          <cell r="N18">
            <v>10.858780611627452</v>
          </cell>
          <cell r="O18">
            <v>11.752645330839345</v>
          </cell>
          <cell r="P18">
            <v>33.43</v>
          </cell>
        </row>
        <row r="19">
          <cell r="D19">
            <v>9872.72074513865</v>
          </cell>
          <cell r="E19">
            <v>11008.172256265649</v>
          </cell>
          <cell r="N19">
            <v>12.511262055470802</v>
          </cell>
          <cell r="O19">
            <v>13.9501695029427</v>
          </cell>
          <cell r="P19">
            <v>25.8</v>
          </cell>
        </row>
        <row r="20">
          <cell r="D20">
            <v>8980.02641353619</v>
          </cell>
          <cell r="E20">
            <v>9552.984367363188</v>
          </cell>
          <cell r="N20">
            <v>16.71295088107106</v>
          </cell>
          <cell r="O20">
            <v>17.779297203259524</v>
          </cell>
          <cell r="P20">
            <v>26.290000000000003</v>
          </cell>
        </row>
        <row r="21">
          <cell r="D21">
            <v>7873.7793135052425</v>
          </cell>
          <cell r="E21">
            <v>8411.275029657641</v>
          </cell>
          <cell r="N21">
            <v>15.114442031794347</v>
          </cell>
          <cell r="O21">
            <v>16.14621438921728</v>
          </cell>
          <cell r="P21">
            <v>26.66</v>
          </cell>
        </row>
        <row r="22">
          <cell r="D22">
            <v>9336.20312340159</v>
          </cell>
          <cell r="E22">
            <v>10106.973717267809</v>
          </cell>
          <cell r="N22">
            <v>13.161058619265134</v>
          </cell>
          <cell r="O22">
            <v>14.247598493537186</v>
          </cell>
          <cell r="P22">
            <v>21.310000000000002</v>
          </cell>
        </row>
        <row r="23">
          <cell r="D23">
            <v>9421.340425801951</v>
          </cell>
          <cell r="E23">
            <v>11092.190213251952</v>
          </cell>
          <cell r="N23">
            <v>11.177792874941098</v>
          </cell>
          <cell r="O23">
            <v>13.160144855144138</v>
          </cell>
          <cell r="P23">
            <v>25.06</v>
          </cell>
        </row>
        <row r="24">
          <cell r="D24">
            <v>22124.908462809995</v>
          </cell>
          <cell r="E24">
            <v>24437.640496489996</v>
          </cell>
          <cell r="N24">
            <v>15.818467561925997</v>
          </cell>
          <cell r="O24">
            <v>17.471982952314548</v>
          </cell>
          <cell r="P24">
            <v>31.180000000000003</v>
          </cell>
        </row>
        <row r="25">
          <cell r="D25">
            <v>11568.75770581</v>
          </cell>
          <cell r="E25">
            <v>12691.076786614294</v>
          </cell>
          <cell r="N25">
            <v>11.390022063293312</v>
          </cell>
          <cell r="O25">
            <v>12.495001475732389</v>
          </cell>
          <cell r="P25">
            <v>33.54</v>
          </cell>
        </row>
        <row r="26">
          <cell r="D26">
            <v>9108.27876394</v>
          </cell>
          <cell r="E26">
            <v>10046.102063344</v>
          </cell>
          <cell r="N26">
            <v>15.330052669052478</v>
          </cell>
          <cell r="O26">
            <v>16.908493661772912</v>
          </cell>
          <cell r="P26">
            <v>22.869999999999997</v>
          </cell>
        </row>
        <row r="27">
          <cell r="D27">
            <v>9345.944250432363</v>
          </cell>
          <cell r="E27">
            <v>9966.613936813463</v>
          </cell>
          <cell r="N27">
            <v>12.518694592638498</v>
          </cell>
          <cell r="O27">
            <v>13.350068506125497</v>
          </cell>
          <cell r="P27">
            <v>25.56</v>
          </cell>
        </row>
        <row r="28">
          <cell r="D28">
            <v>9206.356565930002</v>
          </cell>
          <cell r="E28">
            <v>9806.186565930002</v>
          </cell>
          <cell r="N28">
            <v>14.27409051655931</v>
          </cell>
          <cell r="O28">
            <v>15.204103128305558</v>
          </cell>
          <cell r="P28">
            <v>29.32</v>
          </cell>
        </row>
        <row r="29">
          <cell r="D29">
            <v>10430.583958590001</v>
          </cell>
          <cell r="E29">
            <v>11513.01447336116</v>
          </cell>
          <cell r="N29">
            <v>12.550160658426321</v>
          </cell>
          <cell r="O29">
            <v>13.852549567416753</v>
          </cell>
          <cell r="P29">
            <v>28.139999999999997</v>
          </cell>
        </row>
        <row r="30">
          <cell r="D30">
            <v>7425.37312638438</v>
          </cell>
          <cell r="E30">
            <v>8368.42107487093</v>
          </cell>
          <cell r="N30">
            <v>9.807624130880411</v>
          </cell>
          <cell r="O30">
            <v>11.0532261577051</v>
          </cell>
          <cell r="P30">
            <v>30.25</v>
          </cell>
        </row>
        <row r="31">
          <cell r="D31">
            <v>8485.837668145552</v>
          </cell>
          <cell r="E31">
            <v>9024.766867371944</v>
          </cell>
          <cell r="N31">
            <v>17.07346244885068</v>
          </cell>
          <cell r="O31">
            <v>18.157785270641327</v>
          </cell>
          <cell r="P31">
            <v>23.56</v>
          </cell>
        </row>
        <row r="32">
          <cell r="D32">
            <v>5805.635812460001</v>
          </cell>
          <cell r="E32">
            <v>6213.212750930001</v>
          </cell>
          <cell r="N32">
            <v>13.89705190731074</v>
          </cell>
          <cell r="O32">
            <v>14.872675948003078</v>
          </cell>
          <cell r="P32">
            <v>23.89</v>
          </cell>
        </row>
        <row r="33">
          <cell r="D33">
            <v>6470.0792522426655</v>
          </cell>
          <cell r="E33">
            <v>6882.025333416664</v>
          </cell>
          <cell r="N33">
            <v>18.287131982035223</v>
          </cell>
          <cell r="O33">
            <v>19.451462751754914</v>
          </cell>
          <cell r="P33">
            <v>28.84</v>
          </cell>
        </row>
        <row r="34">
          <cell r="D34">
            <v>6627.7167625226375</v>
          </cell>
          <cell r="E34">
            <v>7048.3694146152775</v>
          </cell>
          <cell r="N34">
            <v>15.582033033637435</v>
          </cell>
          <cell r="O34">
            <v>16.57100461396488</v>
          </cell>
          <cell r="P34">
            <v>22.33</v>
          </cell>
        </row>
        <row r="35">
          <cell r="D35">
            <v>8937.856260324119</v>
          </cell>
          <cell r="E35">
            <v>9883.72912771022</v>
          </cell>
          <cell r="N35">
            <v>14.06458571952484</v>
          </cell>
          <cell r="O35">
            <v>15.553008629409737</v>
          </cell>
          <cell r="P35">
            <v>26.91</v>
          </cell>
        </row>
        <row r="36">
          <cell r="N36">
            <v>13.353779701752707</v>
          </cell>
          <cell r="O36">
            <v>14.72066455642661</v>
          </cell>
          <cell r="P36">
            <v>29.651415726609166</v>
          </cell>
        </row>
        <row r="39">
          <cell r="N39">
            <v>0.1372719178200658</v>
          </cell>
          <cell r="O39">
            <v>0.15189753605369857</v>
          </cell>
          <cell r="P39">
            <v>0.33777446302297115</v>
          </cell>
        </row>
        <row r="40">
          <cell r="N40">
            <v>0.1328782692152515</v>
          </cell>
          <cell r="O40">
            <v>0.14637813120739068</v>
          </cell>
          <cell r="P40">
            <v>0.2882943011354125</v>
          </cell>
        </row>
      </sheetData>
      <sheetData sheetId="2">
        <row r="748">
          <cell r="C748">
            <v>93944.01425121003</v>
          </cell>
          <cell r="D748">
            <v>153575.99000000002</v>
          </cell>
          <cell r="E748">
            <v>118906.61643760001</v>
          </cell>
          <cell r="F748">
            <v>125669.7197287</v>
          </cell>
          <cell r="G748">
            <v>63872.88545249599</v>
          </cell>
          <cell r="H748">
            <v>92881.11491339694</v>
          </cell>
          <cell r="I748">
            <v>81664.62706544186</v>
          </cell>
          <cell r="J748">
            <v>43800.635654490005</v>
          </cell>
          <cell r="K748">
            <v>95094.46079440966</v>
          </cell>
          <cell r="L748">
            <v>72136.79740563</v>
          </cell>
          <cell r="M748">
            <v>58795.09547058001</v>
          </cell>
          <cell r="N748">
            <v>86697.14028853388</v>
          </cell>
          <cell r="O748">
            <v>58629.07668032</v>
          </cell>
          <cell r="P748">
            <v>52073.78944205999</v>
          </cell>
          <cell r="Q748">
            <v>59320.403976992515</v>
          </cell>
          <cell r="R748">
            <v>77317.55929932001</v>
          </cell>
          <cell r="S748">
            <v>99952.07026057002</v>
          </cell>
          <cell r="T748">
            <v>101910.48460843</v>
          </cell>
          <cell r="U748">
            <v>52718.5814545799</v>
          </cell>
          <cell r="V748">
            <v>65865.25164038908</v>
          </cell>
          <cell r="W748">
            <v>61013.26348281238</v>
          </cell>
          <cell r="X748">
            <v>73224.06259943097</v>
          </cell>
          <cell r="Y748">
            <v>81349.53982752714</v>
          </cell>
          <cell r="Z748">
            <v>48574.92887243432</v>
          </cell>
          <cell r="AA748">
            <v>38936.86481127999</v>
          </cell>
          <cell r="AB748">
            <v>34235.24277502024</v>
          </cell>
          <cell r="AC748">
            <v>42867.05739780096</v>
          </cell>
          <cell r="AD748">
            <v>58228.495167316556</v>
          </cell>
        </row>
        <row r="749">
          <cell r="C749">
            <v>93633.39788778</v>
          </cell>
          <cell r="D749">
            <v>153345.81000000003</v>
          </cell>
          <cell r="E749">
            <v>101428.49841476</v>
          </cell>
          <cell r="F749">
            <v>114923.6511115</v>
          </cell>
          <cell r="G749">
            <v>43160.854265035996</v>
          </cell>
          <cell r="H749">
            <v>84096.09610954855</v>
          </cell>
          <cell r="I749">
            <v>72200.71564489858</v>
          </cell>
          <cell r="J749">
            <v>43459.03848922</v>
          </cell>
          <cell r="K749">
            <v>89015.40362205126</v>
          </cell>
          <cell r="L749">
            <v>71230.73630914</v>
          </cell>
          <cell r="M749">
            <v>58132.33728483001</v>
          </cell>
          <cell r="N749">
            <v>85445.53289115899</v>
          </cell>
          <cell r="O749">
            <v>57214.539552669994</v>
          </cell>
          <cell r="P749">
            <v>50068.06291951</v>
          </cell>
          <cell r="Q749">
            <v>56723.958794380895</v>
          </cell>
          <cell r="R749">
            <v>76829.39732719002</v>
          </cell>
          <cell r="S749">
            <v>99945.95208948002</v>
          </cell>
          <cell r="T749">
            <v>99721.19460843001</v>
          </cell>
          <cell r="U749">
            <v>52484.72936388991</v>
          </cell>
          <cell r="V749">
            <v>65114.038802139075</v>
          </cell>
          <cell r="W749">
            <v>59278.44039751007</v>
          </cell>
          <cell r="X749">
            <v>70344.69257231125</v>
          </cell>
          <cell r="Y749">
            <v>79759.44658966409</v>
          </cell>
          <cell r="Z749">
            <v>48537.82721800431</v>
          </cell>
          <cell r="AA749">
            <v>38363.41764909</v>
          </cell>
          <cell r="AB749">
            <v>33772.21607135023</v>
          </cell>
          <cell r="AC749">
            <v>42708.07207023096</v>
          </cell>
          <cell r="AD749">
            <v>57630.552252967704</v>
          </cell>
        </row>
        <row r="750">
          <cell r="C750">
            <v>74372.8865971</v>
          </cell>
          <cell r="D750">
            <v>106431.34999999999</v>
          </cell>
          <cell r="E750">
            <v>91491.25237018394</v>
          </cell>
          <cell r="F750">
            <v>106683.87699068002</v>
          </cell>
          <cell r="G750">
            <v>39729.91062245868</v>
          </cell>
          <cell r="H750">
            <v>77654.97360915</v>
          </cell>
          <cell r="I750">
            <v>63752.341580644</v>
          </cell>
          <cell r="J750">
            <v>37460.09261063999</v>
          </cell>
          <cell r="K750">
            <v>78284.68396879404</v>
          </cell>
          <cell r="L750">
            <v>62549.98832049098</v>
          </cell>
          <cell r="M750">
            <v>48165.92184867</v>
          </cell>
          <cell r="N750">
            <v>72558.17603917637</v>
          </cell>
          <cell r="O750">
            <v>51866.770488280024</v>
          </cell>
          <cell r="P750">
            <v>45195.171253320004</v>
          </cell>
          <cell r="Q750">
            <v>52733.33648979148</v>
          </cell>
          <cell r="R750">
            <v>67263.283014666</v>
          </cell>
          <cell r="S750">
            <v>92715.8121735</v>
          </cell>
          <cell r="T750">
            <v>80819.84</v>
          </cell>
          <cell r="U750">
            <v>48077.6120075833</v>
          </cell>
          <cell r="V750">
            <v>58688.02958383766</v>
          </cell>
          <cell r="W750">
            <v>51730.91918993948</v>
          </cell>
          <cell r="X750">
            <v>62609.45336897616</v>
          </cell>
          <cell r="Y750">
            <v>61979.52905278999</v>
          </cell>
          <cell r="Z750">
            <v>45653.51730013299</v>
          </cell>
          <cell r="AA750">
            <v>35190.92937846506</v>
          </cell>
          <cell r="AB750">
            <v>30881.20471320996</v>
          </cell>
          <cell r="AC750">
            <v>39507.783662379064</v>
          </cell>
          <cell r="AD750">
            <v>51843.3307997384</v>
          </cell>
        </row>
        <row r="751">
          <cell r="C751">
            <v>74365.33174750001</v>
          </cell>
          <cell r="D751">
            <v>106412.95999999999</v>
          </cell>
          <cell r="E751">
            <v>87603.39502544045</v>
          </cell>
          <cell r="F751">
            <v>103921.20866844001</v>
          </cell>
          <cell r="G751">
            <v>39412.50761399068</v>
          </cell>
          <cell r="H751">
            <v>75048.66177286001</v>
          </cell>
          <cell r="I751">
            <v>61758.8497414</v>
          </cell>
          <cell r="J751">
            <v>37359.54485717999</v>
          </cell>
          <cell r="K751">
            <v>77262.43855683404</v>
          </cell>
          <cell r="L751">
            <v>60315.45112841008</v>
          </cell>
          <cell r="M751">
            <v>47989.12641565</v>
          </cell>
          <cell r="N751">
            <v>72034.70253439037</v>
          </cell>
          <cell r="O751">
            <v>50852.66417250002</v>
          </cell>
          <cell r="P751">
            <v>44830.63654977001</v>
          </cell>
          <cell r="Q751">
            <v>50223.302945449985</v>
          </cell>
          <cell r="R751">
            <v>66264.095329804</v>
          </cell>
          <cell r="S751">
            <v>92715.8121735</v>
          </cell>
          <cell r="T751">
            <v>79301.17738673999</v>
          </cell>
          <cell r="U751">
            <v>48077.6120075833</v>
          </cell>
          <cell r="V751">
            <v>58276.23103355016</v>
          </cell>
          <cell r="W751">
            <v>51647.36869521998</v>
          </cell>
          <cell r="X751">
            <v>62499.72399150116</v>
          </cell>
          <cell r="Y751">
            <v>60788.33871703614</v>
          </cell>
          <cell r="Z751">
            <v>45370.73061378299</v>
          </cell>
          <cell r="AA751">
            <v>34798.84783547506</v>
          </cell>
          <cell r="AB751">
            <v>30841.830108409962</v>
          </cell>
          <cell r="AC751">
            <v>39360.602966729064</v>
          </cell>
          <cell r="AD751">
            <v>51577.9612057584</v>
          </cell>
        </row>
      </sheetData>
      <sheetData sheetId="3">
        <row r="57">
          <cell r="D57">
            <v>0.0317</v>
          </cell>
          <cell r="E57">
            <v>0.0235</v>
          </cell>
        </row>
      </sheetData>
      <sheetData sheetId="4">
        <row r="5">
          <cell r="H5">
            <v>0.21522869816883702</v>
          </cell>
        </row>
        <row r="6">
          <cell r="H6">
            <v>0.34538142234316466</v>
          </cell>
        </row>
        <row r="7">
          <cell r="H7">
            <v>0.206035185235039</v>
          </cell>
        </row>
        <row r="8">
          <cell r="H8">
            <v>0.22954473777089482</v>
          </cell>
        </row>
        <row r="9">
          <cell r="H9">
            <v>0.3609132573455619</v>
          </cell>
        </row>
        <row r="10">
          <cell r="H10">
            <v>0.17880174531805265</v>
          </cell>
        </row>
        <row r="11">
          <cell r="H11">
            <v>0.20069642740241586</v>
          </cell>
        </row>
        <row r="12">
          <cell r="H12">
            <v>0.28194585775107284</v>
          </cell>
        </row>
        <row r="13">
          <cell r="H13">
            <v>0.3100236848927669</v>
          </cell>
        </row>
        <row r="14">
          <cell r="H14">
            <v>0.2314605991380126</v>
          </cell>
        </row>
        <row r="15">
          <cell r="H15">
            <v>0.25116127713357905</v>
          </cell>
        </row>
        <row r="16">
          <cell r="H16">
            <v>0.21688938953128054</v>
          </cell>
        </row>
        <row r="17">
          <cell r="H17">
            <v>0.20489347961955084</v>
          </cell>
        </row>
        <row r="18">
          <cell r="H18">
            <v>0.27050021298104876</v>
          </cell>
        </row>
        <row r="19">
          <cell r="H19">
            <v>0.2017299392250749</v>
          </cell>
        </row>
        <row r="20">
          <cell r="H20">
            <v>0.21588987943386315</v>
          </cell>
        </row>
        <row r="21">
          <cell r="H21">
            <v>0.20253764185261636</v>
          </cell>
        </row>
        <row r="22">
          <cell r="H22">
            <v>0.24110598312828962</v>
          </cell>
        </row>
        <row r="23">
          <cell r="H23">
            <v>0.2233634098949365</v>
          </cell>
        </row>
        <row r="24">
          <cell r="H24">
            <v>0.22400382453711934</v>
          </cell>
        </row>
        <row r="25">
          <cell r="H25">
            <v>0.20796592382968204</v>
          </cell>
        </row>
        <row r="26">
          <cell r="H26">
            <v>0.2068913344189025</v>
          </cell>
        </row>
        <row r="27">
          <cell r="H27">
            <v>0.23391280596426878</v>
          </cell>
        </row>
        <row r="28">
          <cell r="H28">
            <v>0.19431273571111365</v>
          </cell>
        </row>
        <row r="29">
          <cell r="H29">
            <v>0.1767626510643162</v>
          </cell>
        </row>
        <row r="30">
          <cell r="H30">
            <v>0.24948089200993076</v>
          </cell>
        </row>
        <row r="31">
          <cell r="H31">
            <v>0.16865463149663307</v>
          </cell>
        </row>
        <row r="32">
          <cell r="H32">
            <v>0.19654201534074217</v>
          </cell>
        </row>
        <row r="34">
          <cell r="H34">
            <v>0.23341626332264023</v>
          </cell>
        </row>
        <row r="35">
          <cell r="H35">
            <v>0.2687239698007712</v>
          </cell>
        </row>
        <row r="36">
          <cell r="H36">
            <v>0.22614110027128778</v>
          </cell>
        </row>
      </sheetData>
      <sheetData sheetId="5">
        <row r="25">
          <cell r="C25">
            <v>0.13329361617633584</v>
          </cell>
          <cell r="D25">
            <v>0.10001038227928138</v>
          </cell>
          <cell r="E25">
            <v>0.1779033577347042</v>
          </cell>
          <cell r="F25">
            <v>0.18253003879604834</v>
          </cell>
          <cell r="G25">
            <v>0.1364137830106092</v>
          </cell>
          <cell r="H25">
            <v>0.20458888854002266</v>
          </cell>
          <cell r="I25">
            <v>0.15831066165580351</v>
          </cell>
          <cell r="J25">
            <v>0.09003764538902755</v>
          </cell>
          <cell r="K25">
            <v>0.13822747177542077</v>
          </cell>
          <cell r="L25">
            <v>0.23048190964693147</v>
          </cell>
          <cell r="M25">
            <v>0.1380600349156121</v>
          </cell>
          <cell r="N25">
            <v>0.1670843087833997</v>
          </cell>
          <cell r="O25">
            <v>0.22231631936133184</v>
          </cell>
          <cell r="P25">
            <v>0.1510706509126806</v>
          </cell>
          <cell r="Q25">
            <v>0.15840506771991783</v>
          </cell>
          <cell r="R25">
            <v>0.15688733575443034</v>
          </cell>
          <cell r="S25">
            <v>0.2838971546599544</v>
          </cell>
          <cell r="T25">
            <v>0.15591108130293255</v>
          </cell>
          <cell r="U25">
            <v>0.16764610595070042</v>
          </cell>
          <cell r="V25">
            <v>0.1089539906476695</v>
          </cell>
          <cell r="W25">
            <v>0.1717740071649091</v>
          </cell>
          <cell r="X25">
            <v>0.2220776519742156</v>
          </cell>
          <cell r="Y25">
            <v>0.17303794164142122</v>
          </cell>
          <cell r="Z25">
            <v>0.19119381191645196</v>
          </cell>
          <cell r="AA25">
            <v>0.12351409093787319</v>
          </cell>
          <cell r="AB25">
            <v>0.15925602893776442</v>
          </cell>
          <cell r="AC25">
            <v>0.20286786875171398</v>
          </cell>
          <cell r="AD25">
            <v>0.14606121472426095</v>
          </cell>
        </row>
        <row r="26">
          <cell r="C26">
            <v>0.3850954199902842</v>
          </cell>
          <cell r="D26">
            <v>0.18864244416706158</v>
          </cell>
          <cell r="E26">
            <v>0.3109347360532906</v>
          </cell>
          <cell r="F26">
            <v>0.3116809401972547</v>
          </cell>
          <cell r="G26">
            <v>0.23961791714956704</v>
          </cell>
          <cell r="H26">
            <v>0.28993844002158575</v>
          </cell>
          <cell r="I26">
            <v>0.23695796235102343</v>
          </cell>
          <cell r="J26">
            <v>0.21258819906287688</v>
          </cell>
          <cell r="K26">
            <v>0.22121335557242283</v>
          </cell>
          <cell r="L26">
            <v>0.33539349952983905</v>
          </cell>
          <cell r="M26">
            <v>0.1986453828304385</v>
          </cell>
          <cell r="N26">
            <v>0.25307751707754295</v>
          </cell>
          <cell r="O26">
            <v>0.25437521574158634</v>
          </cell>
          <cell r="P26">
            <v>0.20553918706491417</v>
          </cell>
          <cell r="Q26">
            <v>0.20113105664598782</v>
          </cell>
          <cell r="R26">
            <v>0.23013372022473227</v>
          </cell>
          <cell r="S26">
            <v>0.3358155930352873</v>
          </cell>
          <cell r="AA26">
            <v>0.22905987843568582</v>
          </cell>
          <cell r="AB26">
            <v>0.23992997972065916</v>
          </cell>
          <cell r="AC26">
            <v>0.33431381751941275</v>
          </cell>
          <cell r="AD26">
            <v>0.2195608783525327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M37" sqref="M37"/>
    </sheetView>
  </sheetViews>
  <sheetFormatPr defaultColWidth="12.28125" defaultRowHeight="15"/>
  <cols>
    <col min="1" max="1" width="8.140625" style="1" customWidth="1"/>
    <col min="2" max="2" width="33.28125" style="1" customWidth="1"/>
    <col min="3" max="6" width="12.28125" style="1" customWidth="1"/>
    <col min="7" max="7" width="13.140625" style="1" customWidth="1"/>
    <col min="8" max="8" width="14.8515625" style="1" customWidth="1"/>
    <col min="9" max="9" width="14.140625" style="1" customWidth="1"/>
    <col min="10" max="10" width="12.8515625" style="1" customWidth="1"/>
    <col min="11" max="11" width="12.28125" style="28" customWidth="1"/>
    <col min="12" max="12" width="11.28125" style="1" customWidth="1"/>
    <col min="13" max="13" width="11.57421875" style="1" customWidth="1"/>
    <col min="14" max="14" width="10.57421875" style="28" customWidth="1"/>
    <col min="15" max="15" width="12.421875" style="1" customWidth="1"/>
    <col min="16" max="16" width="12.00390625" style="1" customWidth="1"/>
    <col min="17" max="16384" width="12.28125" style="1" customWidth="1"/>
  </cols>
  <sheetData>
    <row r="1" spans="1:16" ht="23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2.75">
      <c r="A3" s="33" t="s">
        <v>2</v>
      </c>
      <c r="B3" s="35" t="s">
        <v>3</v>
      </c>
      <c r="C3" s="37" t="s">
        <v>4</v>
      </c>
      <c r="D3" s="38"/>
      <c r="E3" s="38"/>
      <c r="F3" s="39"/>
      <c r="G3" s="37" t="s">
        <v>5</v>
      </c>
      <c r="H3" s="38"/>
      <c r="I3" s="38"/>
      <c r="J3" s="38"/>
      <c r="K3" s="38"/>
      <c r="L3" s="38"/>
      <c r="M3" s="39"/>
      <c r="N3" s="40" t="s">
        <v>6</v>
      </c>
      <c r="O3" s="40" t="s">
        <v>7</v>
      </c>
      <c r="P3" s="40" t="s">
        <v>8</v>
      </c>
    </row>
    <row r="4" spans="1:16" ht="59.25">
      <c r="A4" s="34"/>
      <c r="B4" s="36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41"/>
      <c r="O4" s="41"/>
      <c r="P4" s="41"/>
    </row>
    <row r="5" spans="1:16" ht="12.75">
      <c r="A5" s="3">
        <v>1</v>
      </c>
      <c r="B5" s="4" t="s">
        <v>20</v>
      </c>
      <c r="C5" s="5">
        <f>'[1]capital'!D8</f>
        <v>11431.256000000001</v>
      </c>
      <c r="D5" s="5">
        <f>'[1]capital'!E8</f>
        <v>12452.204000000002</v>
      </c>
      <c r="E5" s="6">
        <f>'[1]capital'!N8</f>
        <v>14.334086451964973</v>
      </c>
      <c r="F5" s="6">
        <f>'[1]capital'!O8</f>
        <v>15.614291960000198</v>
      </c>
      <c r="G5" s="7">
        <f>'[1]9.1  9.2'!C748</f>
        <v>93944.01425121003</v>
      </c>
      <c r="H5" s="7">
        <f>'[1]9.1  9.2'!C749</f>
        <v>93633.39788778</v>
      </c>
      <c r="I5" s="7">
        <f>'[1]9.1  9.2'!C750</f>
        <v>74372.8865971</v>
      </c>
      <c r="J5" s="7">
        <f>'[1]9.1  9.2'!C751</f>
        <v>74365.33174750001</v>
      </c>
      <c r="K5" s="8">
        <v>66.80158944369614</v>
      </c>
      <c r="L5" s="6">
        <f>'[1]capital'!P8</f>
        <v>29.89</v>
      </c>
      <c r="M5" s="9">
        <f>('[1]slr'!H5)*100</f>
        <v>21.522869816883702</v>
      </c>
      <c r="N5" s="8">
        <f>'[1]9.14'!D57*100</f>
        <v>3.17</v>
      </c>
      <c r="O5" s="8">
        <f>('[1]17.1produc limit'!C26)*100</f>
        <v>38.50954199902842</v>
      </c>
      <c r="P5" s="8">
        <f>('[1]17.1produc limit'!C25)*100</f>
        <v>13.329361617633584</v>
      </c>
    </row>
    <row r="6" spans="1:16" ht="12.75">
      <c r="A6" s="3">
        <v>2</v>
      </c>
      <c r="B6" s="4" t="s">
        <v>21</v>
      </c>
      <c r="C6" s="5">
        <f>'[1]capital'!D9</f>
        <v>11013.666961850002</v>
      </c>
      <c r="D6" s="5">
        <f>'[1]capital'!E9</f>
        <v>12428.673691684855</v>
      </c>
      <c r="E6" s="6">
        <f>'[1]capital'!N9</f>
        <v>10.482571385357293</v>
      </c>
      <c r="F6" s="6">
        <f>'[1]capital'!O9</f>
        <v>11.829344363660905</v>
      </c>
      <c r="G6" s="7">
        <f>'[1]9.1  9.2'!D748</f>
        <v>153575.99000000002</v>
      </c>
      <c r="H6" s="7">
        <f>'[1]9.1  9.2'!D749</f>
        <v>153345.81000000003</v>
      </c>
      <c r="I6" s="7">
        <f>'[1]9.1  9.2'!D750</f>
        <v>106431.34999999999</v>
      </c>
      <c r="J6" s="7">
        <f>'[1]9.1  9.2'!D751</f>
        <v>106412.95999999999</v>
      </c>
      <c r="K6" s="8">
        <v>62.35097458161416</v>
      </c>
      <c r="L6" s="6">
        <f>'[1]capital'!P9</f>
        <v>37.85</v>
      </c>
      <c r="M6" s="6">
        <f>('[1]slr'!H6)*100</f>
        <v>34.53814223431647</v>
      </c>
      <c r="N6" s="8">
        <f>'[1]9.14'!E57*100</f>
        <v>2.35</v>
      </c>
      <c r="O6" s="10">
        <f>('[1]17.1produc limit'!D26)*100</f>
        <v>18.864244416706157</v>
      </c>
      <c r="P6" s="10">
        <f>('[1]17.1produc limit'!D25)*100</f>
        <v>10.001038227928138</v>
      </c>
    </row>
    <row r="7" spans="1:16" ht="12.75">
      <c r="A7" s="3">
        <v>3</v>
      </c>
      <c r="B7" s="4" t="s">
        <v>22</v>
      </c>
      <c r="C7" s="5">
        <f>'[1]capital'!$D$24</f>
        <v>22124.908462809995</v>
      </c>
      <c r="D7" s="5">
        <f>'[1]capital'!$E$24</f>
        <v>24437.640496489996</v>
      </c>
      <c r="E7" s="6">
        <f>'[1]capital'!$N$24</f>
        <v>15.818467561925997</v>
      </c>
      <c r="F7" s="6">
        <f>'[1]capital'!$O$24</f>
        <v>17.471982952314548</v>
      </c>
      <c r="G7" s="5">
        <f>'[1]9.1  9.2'!R748</f>
        <v>77317.55929932001</v>
      </c>
      <c r="H7" s="7">
        <f>'[1]9.1  9.2'!R749</f>
        <v>76829.39732719002</v>
      </c>
      <c r="I7" s="7">
        <f>'[1]9.1  9.2'!R750</f>
        <v>67263.283014666</v>
      </c>
      <c r="J7" s="7">
        <f>'[1]9.1  9.2'!R751</f>
        <v>66264.095329804</v>
      </c>
      <c r="K7" s="8">
        <v>68.07315662243883</v>
      </c>
      <c r="L7" s="6">
        <f>'[1]capital'!$P$24</f>
        <v>31.180000000000003</v>
      </c>
      <c r="M7" s="9">
        <f>('[1]slr'!$H$21)*100</f>
        <v>20.253764185261637</v>
      </c>
      <c r="N7" s="8">
        <f>0.0297251822770611*100</f>
        <v>2.97251822770611</v>
      </c>
      <c r="O7" s="11">
        <f>('[1]17.1produc limit'!S26)*100</f>
        <v>33.58155930352873</v>
      </c>
      <c r="P7" s="11">
        <f>('[1]17.1produc limit'!S25)*100</f>
        <v>28.38971546599544</v>
      </c>
    </row>
    <row r="8" spans="1:16" ht="12.75">
      <c r="A8" s="3"/>
      <c r="B8" s="12" t="s">
        <v>23</v>
      </c>
      <c r="C8" s="13">
        <f>SUM(C5:C7)</f>
        <v>44569.83142466</v>
      </c>
      <c r="D8" s="13">
        <f>SUM(D5:D7)</f>
        <v>49318.51818817486</v>
      </c>
      <c r="E8" s="14">
        <f>'[1]capital'!$N$39*100</f>
        <v>13.727191782006578</v>
      </c>
      <c r="F8" s="14">
        <f>'[1]capital'!$O$39*100</f>
        <v>15.189753605369857</v>
      </c>
      <c r="G8" s="13">
        <f>SUM(G5:G7)</f>
        <v>324837.56355053006</v>
      </c>
      <c r="H8" s="13">
        <f>SUM(H5:H7)</f>
        <v>323808.60521497007</v>
      </c>
      <c r="I8" s="13">
        <f>SUM(I5:I7)</f>
        <v>248067.51961176598</v>
      </c>
      <c r="J8" s="13">
        <f>SUM(J5:J7)</f>
        <v>247042.387077304</v>
      </c>
      <c r="K8" s="15">
        <f>((AVERAGE(K5:K7)))</f>
        <v>65.74190688258305</v>
      </c>
      <c r="L8" s="14">
        <f>'[1]capital'!$P$39*100</f>
        <v>33.777446302297115</v>
      </c>
      <c r="M8" s="14">
        <f>('[1]slr'!$H$35)*100</f>
        <v>26.872396980077117</v>
      </c>
      <c r="N8" s="8">
        <f>((AVERAGE(N5:N7)))</f>
        <v>2.83083940923537</v>
      </c>
      <c r="O8" s="15">
        <f>((AVERAGE(O5:O7)))</f>
        <v>30.318448573087768</v>
      </c>
      <c r="P8" s="15">
        <f>((AVERAGE(P5:P7)))</f>
        <v>17.24003843718572</v>
      </c>
    </row>
    <row r="9" spans="1:16" ht="12.75">
      <c r="A9" s="3">
        <v>4</v>
      </c>
      <c r="B9" s="4" t="s">
        <v>24</v>
      </c>
      <c r="C9" s="5">
        <f>'[1]capital'!D10</f>
        <v>14441.877935439998</v>
      </c>
      <c r="D9" s="5">
        <f>'[1]capital'!E10</f>
        <v>15860.708496272842</v>
      </c>
      <c r="E9" s="6">
        <f>'[1]capital'!N10</f>
        <v>12.14367679509652</v>
      </c>
      <c r="F9" s="6">
        <f>'[1]capital'!O10</f>
        <v>13.33672245264761</v>
      </c>
      <c r="G9" s="16">
        <f>'[1]9.1  9.2'!E748</f>
        <v>118906.61643760001</v>
      </c>
      <c r="H9" s="7">
        <f>'[1]9.1  9.2'!E749</f>
        <v>101428.49841476</v>
      </c>
      <c r="I9" s="7">
        <f>'[1]9.1  9.2'!E750</f>
        <v>91491.25237018394</v>
      </c>
      <c r="J9" s="17">
        <f>'[1]9.1  9.2'!E751</f>
        <v>87603.39502544045</v>
      </c>
      <c r="K9" s="8">
        <v>67.03062015667228</v>
      </c>
      <c r="L9" s="6">
        <f>'[1]capital'!P10</f>
        <v>25.72</v>
      </c>
      <c r="M9" s="6">
        <f>('[1]slr'!H7)*100</f>
        <v>20.6035185235039</v>
      </c>
      <c r="N9" s="8">
        <v>0.789437835911202</v>
      </c>
      <c r="O9" s="8">
        <f>('[1]17.1produc limit'!E26)*100</f>
        <v>31.09347360532906</v>
      </c>
      <c r="P9" s="9">
        <f>('[1]17.1produc limit'!E25)*100</f>
        <v>17.79033577347042</v>
      </c>
    </row>
    <row r="10" spans="1:16" ht="12.75">
      <c r="A10" s="3">
        <v>5</v>
      </c>
      <c r="B10" s="4" t="s">
        <v>25</v>
      </c>
      <c r="C10" s="5">
        <f>'[1]capital'!D11</f>
        <v>20500.384497760002</v>
      </c>
      <c r="D10" s="5">
        <f>'[1]capital'!E11</f>
        <v>22659.626723960628</v>
      </c>
      <c r="E10" s="6">
        <f>'[1]capital'!N11</f>
        <v>13.103356585715456</v>
      </c>
      <c r="F10" s="6">
        <f>'[1]capital'!O11</f>
        <v>14.48349269233006</v>
      </c>
      <c r="G10" s="16">
        <f>'[1]9.1  9.2'!F748</f>
        <v>125669.7197287</v>
      </c>
      <c r="H10" s="7">
        <f>'[1]9.1  9.2'!F749</f>
        <v>114923.6511115</v>
      </c>
      <c r="I10" s="17">
        <f>'[1]9.1  9.2'!F750</f>
        <v>106683.87699068002</v>
      </c>
      <c r="J10" s="17">
        <f>'[1]9.1  9.2'!F751</f>
        <v>103921.20866844001</v>
      </c>
      <c r="K10" s="8">
        <v>64.78851086674287</v>
      </c>
      <c r="L10" s="6">
        <f>'[1]capital'!P11</f>
        <v>30.43</v>
      </c>
      <c r="M10" s="6">
        <f>('[1]slr'!H8)*100</f>
        <v>22.954473777089483</v>
      </c>
      <c r="N10" s="8">
        <v>0.83</v>
      </c>
      <c r="O10" s="10">
        <f>('[1]17.1produc limit'!F26)*100</f>
        <v>31.168094019725466</v>
      </c>
      <c r="P10" s="9">
        <f>('[1]17.1produc limit'!F25)*100</f>
        <v>18.253003879604833</v>
      </c>
    </row>
    <row r="11" spans="1:16" ht="12.75">
      <c r="A11" s="3">
        <v>6</v>
      </c>
      <c r="B11" s="4" t="s">
        <v>26</v>
      </c>
      <c r="C11" s="5">
        <f>'[1]capital'!D12</f>
        <v>11318.979408324143</v>
      </c>
      <c r="D11" s="5">
        <f>'[1]capital'!E12</f>
        <v>12552.308909650024</v>
      </c>
      <c r="E11" s="6">
        <f>'[1]capital'!N12</f>
        <v>19.87645637577627</v>
      </c>
      <c r="F11" s="6">
        <f>'[1]capital'!O12</f>
        <v>22.042218777643853</v>
      </c>
      <c r="G11" s="16">
        <f>'[1]9.1  9.2'!G748</f>
        <v>63872.88545249599</v>
      </c>
      <c r="H11" s="7">
        <f>'[1]9.1  9.2'!G749</f>
        <v>43160.854265035996</v>
      </c>
      <c r="I11" s="17">
        <f>'[1]9.1  9.2'!G750</f>
        <v>39729.91062245868</v>
      </c>
      <c r="J11" s="17">
        <f>'[1]9.1  9.2'!G751</f>
        <v>39412.50761399068</v>
      </c>
      <c r="K11" s="8">
        <v>70.11449564652942</v>
      </c>
      <c r="L11" s="6">
        <f>'[1]capital'!P12</f>
        <v>56.98</v>
      </c>
      <c r="M11" s="6">
        <f>('[1]slr'!H9)*100</f>
        <v>36.09132573455619</v>
      </c>
      <c r="N11" s="8">
        <v>0.1931043756336646</v>
      </c>
      <c r="O11" s="8">
        <f>('[1]17.1produc limit'!G26)*100</f>
        <v>23.961791714956703</v>
      </c>
      <c r="P11" s="9">
        <f>('[1]17.1produc limit'!G25)*100</f>
        <v>13.64137830106092</v>
      </c>
    </row>
    <row r="12" spans="1:16" ht="12.75">
      <c r="A12" s="3">
        <v>7</v>
      </c>
      <c r="B12" s="4" t="s">
        <v>27</v>
      </c>
      <c r="C12" s="5">
        <f>'[1]capital'!D13</f>
        <v>11479.535036800002</v>
      </c>
      <c r="D12" s="5">
        <f>'[1]capital'!E13</f>
        <v>12698.291831466471</v>
      </c>
      <c r="E12" s="6">
        <f>'[1]capital'!N13</f>
        <v>11.058969129853418</v>
      </c>
      <c r="F12" s="6">
        <f>'[1]capital'!O13</f>
        <v>12.233075374209871</v>
      </c>
      <c r="G12" s="16">
        <f>'[1]9.1  9.2'!H748</f>
        <v>92881.11491339694</v>
      </c>
      <c r="H12" s="7">
        <f>'[1]9.1  9.2'!H749</f>
        <v>84096.09610954855</v>
      </c>
      <c r="I12" s="7">
        <f>'[1]9.1  9.2'!H750</f>
        <v>77654.97360915</v>
      </c>
      <c r="J12" s="17">
        <f>'[1]9.1  9.2'!H751</f>
        <v>75048.66177286001</v>
      </c>
      <c r="K12" s="8">
        <v>67.99331897630051</v>
      </c>
      <c r="L12" s="6">
        <f>'[1]capital'!P13</f>
        <v>26.640000000000004</v>
      </c>
      <c r="M12" s="6">
        <f>('[1]slr'!H10)*100</f>
        <v>17.880174531805267</v>
      </c>
      <c r="N12" s="8">
        <v>0.8702655582648546</v>
      </c>
      <c r="O12" s="8">
        <f>('[1]17.1produc limit'!H26)*100</f>
        <v>28.993844002158575</v>
      </c>
      <c r="P12" s="11">
        <f>('[1]17.1produc limit'!H25)*100</f>
        <v>20.458888854002268</v>
      </c>
    </row>
    <row r="13" spans="1:16" ht="12.75">
      <c r="A13" s="3">
        <v>8</v>
      </c>
      <c r="B13" s="4" t="s">
        <v>28</v>
      </c>
      <c r="C13" s="5">
        <f>'[1]capital'!D14</f>
        <v>10127.507000000001</v>
      </c>
      <c r="D13" s="5">
        <f>'[1]capital'!E14</f>
        <v>11730.946000000002</v>
      </c>
      <c r="E13" s="6">
        <f>'[1]capital'!N14</f>
        <v>13.610088540583575</v>
      </c>
      <c r="F13" s="6">
        <f>'[1]capital'!O14</f>
        <v>15.764907763065949</v>
      </c>
      <c r="G13" s="16">
        <f>'[1]9.1  9.2'!I748</f>
        <v>81664.62706544186</v>
      </c>
      <c r="H13" s="7">
        <f>'[1]9.1  9.2'!I749</f>
        <v>72200.71564489858</v>
      </c>
      <c r="I13" s="7">
        <f>'[1]9.1  9.2'!I750</f>
        <v>63752.341580644</v>
      </c>
      <c r="J13" s="17">
        <f>'[1]9.1  9.2'!I751</f>
        <v>61758.8497414</v>
      </c>
      <c r="K13" s="8">
        <v>73.96643704197939</v>
      </c>
      <c r="L13" s="6">
        <f>'[1]capital'!P14</f>
        <v>25.119999999999997</v>
      </c>
      <c r="M13" s="6">
        <f>('[1]slr'!H11)*100</f>
        <v>20.069642740241587</v>
      </c>
      <c r="N13" s="8">
        <v>0.1</v>
      </c>
      <c r="O13" s="8">
        <f>('[1]17.1produc limit'!I26)*100</f>
        <v>23.695796235102343</v>
      </c>
      <c r="P13" s="11">
        <f>('[1]17.1produc limit'!I25)*100</f>
        <v>15.831066165580351</v>
      </c>
    </row>
    <row r="14" spans="1:16" ht="12.75">
      <c r="A14" s="3">
        <v>9</v>
      </c>
      <c r="B14" s="4" t="s">
        <v>29</v>
      </c>
      <c r="C14" s="5">
        <f>'[1]capital'!D15</f>
        <v>10489.906091369998</v>
      </c>
      <c r="D14" s="5">
        <f>'[1]capital'!E15</f>
        <v>10962.764026512912</v>
      </c>
      <c r="E14" s="6">
        <f>'[1]capital'!N15</f>
        <v>15.07175179028162</v>
      </c>
      <c r="F14" s="6">
        <f>'[1]capital'!O15</f>
        <v>15.751147522565848</v>
      </c>
      <c r="G14" s="16">
        <f>'[1]9.1  9.2'!J748</f>
        <v>43800.635654490005</v>
      </c>
      <c r="H14" s="16">
        <f>'[1]9.1  9.2'!J749</f>
        <v>43459.03848922</v>
      </c>
      <c r="I14" s="7">
        <f>'[1]9.1  9.2'!J750</f>
        <v>37460.09261063999</v>
      </c>
      <c r="J14" s="17">
        <f>'[1]9.1  9.2'!J751</f>
        <v>37359.54485717999</v>
      </c>
      <c r="K14" s="8">
        <v>70.38696032478823</v>
      </c>
      <c r="L14" s="6">
        <f>'[1]capital'!P15</f>
        <v>38.54</v>
      </c>
      <c r="M14" s="6">
        <f>('[1]slr'!H12)*100</f>
        <v>28.194585775107285</v>
      </c>
      <c r="N14" s="8">
        <v>0.7643659810885558</v>
      </c>
      <c r="O14" s="8">
        <f>('[1]17.1produc limit'!J26)*100</f>
        <v>21.258819906287687</v>
      </c>
      <c r="P14" s="9">
        <f>('[1]17.1produc limit'!J25)*100</f>
        <v>9.003764538902754</v>
      </c>
    </row>
    <row r="15" spans="1:16" ht="12.75">
      <c r="A15" s="3">
        <v>10</v>
      </c>
      <c r="B15" s="4" t="s">
        <v>30</v>
      </c>
      <c r="C15" s="5">
        <f>'[1]capital'!D16</f>
        <v>11391.4153643</v>
      </c>
      <c r="D15" s="5">
        <f>'[1]capital'!E16</f>
        <v>13171.8511693</v>
      </c>
      <c r="E15" s="6">
        <f>'[1]capital'!N16</f>
        <v>12.83960150115256</v>
      </c>
      <c r="F15" s="6">
        <f>'[1]capital'!O16</f>
        <v>14.846383406957333</v>
      </c>
      <c r="G15" s="16">
        <f>'[1]9.1  9.2'!K748</f>
        <v>95094.46079440966</v>
      </c>
      <c r="H15" s="16">
        <f>'[1]9.1  9.2'!K749</f>
        <v>89015.40362205126</v>
      </c>
      <c r="I15" s="7">
        <f>'[1]9.1  9.2'!K750</f>
        <v>78284.68396879404</v>
      </c>
      <c r="J15" s="17">
        <f>'[1]9.1  9.2'!K751</f>
        <v>77262.43855683404</v>
      </c>
      <c r="K15" s="8">
        <v>69.66273828922564</v>
      </c>
      <c r="L15" s="6">
        <f>'[1]capital'!P16</f>
        <v>31.46</v>
      </c>
      <c r="M15" s="6">
        <f>('[1]slr'!H13)*100</f>
        <v>31.002368489276687</v>
      </c>
      <c r="N15" s="8">
        <v>0.51</v>
      </c>
      <c r="O15" s="8">
        <f>('[1]17.1produc limit'!K26)*100</f>
        <v>22.121335557242283</v>
      </c>
      <c r="P15" s="9">
        <f>('[1]17.1produc limit'!K25)*100</f>
        <v>13.822747177542077</v>
      </c>
    </row>
    <row r="16" spans="1:16" ht="12.75">
      <c r="A16" s="3">
        <v>11</v>
      </c>
      <c r="B16" s="4" t="s">
        <v>31</v>
      </c>
      <c r="C16" s="5">
        <f>'[1]capital'!D17</f>
        <v>8852.257034402259</v>
      </c>
      <c r="D16" s="5">
        <f>'[1]capital'!E17</f>
        <v>10506.084399950938</v>
      </c>
      <c r="E16" s="6">
        <f>'[1]capital'!N17</f>
        <v>11.768300102960955</v>
      </c>
      <c r="F16" s="6">
        <f>'[1]capital'!O17</f>
        <v>13.966918679062928</v>
      </c>
      <c r="G16" s="16">
        <f>'[1]9.1  9.2'!L748</f>
        <v>72136.79740563</v>
      </c>
      <c r="H16" s="17">
        <f>'[1]9.1  9.2'!L749</f>
        <v>71230.73630914</v>
      </c>
      <c r="I16" s="7">
        <f>'[1]9.1  9.2'!L750</f>
        <v>62549.98832049098</v>
      </c>
      <c r="J16" s="17">
        <f>'[1]9.1  9.2'!L751</f>
        <v>60315.45112841008</v>
      </c>
      <c r="K16" s="10">
        <v>69.82584842034449</v>
      </c>
      <c r="L16" s="6">
        <f>'[1]capital'!P17</f>
        <v>28.57</v>
      </c>
      <c r="M16" s="6">
        <f>('[1]slr'!H14)*100</f>
        <v>23.14605991380126</v>
      </c>
      <c r="N16" s="8">
        <v>1.46</v>
      </c>
      <c r="O16" s="8">
        <f>('[1]17.1produc limit'!L26)*100</f>
        <v>33.539349952983905</v>
      </c>
      <c r="P16" s="11">
        <f>('[1]17.1produc limit'!L25)*100</f>
        <v>23.048190964693145</v>
      </c>
    </row>
    <row r="17" spans="1:16" ht="12.75">
      <c r="A17" s="3">
        <v>12</v>
      </c>
      <c r="B17" s="4" t="s">
        <v>32</v>
      </c>
      <c r="C17" s="5">
        <f>'[1]capital'!D18</f>
        <v>6770.734231299643</v>
      </c>
      <c r="D17" s="5">
        <f>'[1]capital'!E18</f>
        <v>7328.082304621842</v>
      </c>
      <c r="E17" s="6">
        <f>'[1]capital'!N18</f>
        <v>10.858780611627452</v>
      </c>
      <c r="F17" s="6">
        <f>'[1]capital'!O18</f>
        <v>11.752645330839345</v>
      </c>
      <c r="G17" s="16">
        <f>'[1]9.1  9.2'!M748</f>
        <v>58795.09547058001</v>
      </c>
      <c r="H17" s="17">
        <f>'[1]9.1  9.2'!M749</f>
        <v>58132.33728483001</v>
      </c>
      <c r="I17" s="7">
        <f>'[1]9.1  9.2'!M750</f>
        <v>48165.92184867</v>
      </c>
      <c r="J17" s="17">
        <f>'[1]9.1  9.2'!M751</f>
        <v>47989.12641565</v>
      </c>
      <c r="K17" s="8">
        <v>75.45420137507308</v>
      </c>
      <c r="L17" s="6">
        <f>'[1]capital'!P18</f>
        <v>33.43</v>
      </c>
      <c r="M17" s="6">
        <f>('[1]slr'!H15)*100</f>
        <v>25.116127713357905</v>
      </c>
      <c r="N17" s="8">
        <v>4.68</v>
      </c>
      <c r="O17" s="8">
        <f>('[1]17.1produc limit'!M26)*100</f>
        <v>19.86453828304385</v>
      </c>
      <c r="P17" s="9">
        <f>('[1]17.1produc limit'!M25)*100</f>
        <v>13.806003491561212</v>
      </c>
    </row>
    <row r="18" spans="1:16" ht="12.75">
      <c r="A18" s="3">
        <v>13</v>
      </c>
      <c r="B18" s="4" t="s">
        <v>33</v>
      </c>
      <c r="C18" s="5">
        <f>'[1]capital'!D19</f>
        <v>9872.72074513865</v>
      </c>
      <c r="D18" s="5">
        <f>'[1]capital'!E19</f>
        <v>11008.172256265649</v>
      </c>
      <c r="E18" s="6">
        <f>'[1]capital'!N19</f>
        <v>12.511262055470802</v>
      </c>
      <c r="F18" s="6">
        <f>'[1]capital'!O19</f>
        <v>13.9501695029427</v>
      </c>
      <c r="G18" s="16">
        <f>'[1]9.1  9.2'!N748</f>
        <v>86697.14028853388</v>
      </c>
      <c r="H18" s="17">
        <f>'[1]9.1  9.2'!N749</f>
        <v>85445.53289115899</v>
      </c>
      <c r="I18" s="7">
        <f>'[1]9.1  9.2'!N750</f>
        <v>72558.17603917637</v>
      </c>
      <c r="J18" s="17">
        <f>'[1]9.1  9.2'!N751</f>
        <v>72034.70253439037</v>
      </c>
      <c r="K18" s="8">
        <v>71.31232980950512</v>
      </c>
      <c r="L18" s="6">
        <f>'[1]capital'!P19</f>
        <v>25.8</v>
      </c>
      <c r="M18" s="6">
        <f>('[1]slr'!H16)*100</f>
        <v>21.688938953128055</v>
      </c>
      <c r="N18" s="8">
        <v>0.3618106484695565</v>
      </c>
      <c r="O18" s="8">
        <f>('[1]17.1produc limit'!N26)*100</f>
        <v>25.307751707754296</v>
      </c>
      <c r="P18" s="9">
        <f>('[1]17.1produc limit'!N25)*100</f>
        <v>16.708430878339968</v>
      </c>
    </row>
    <row r="19" spans="1:16" ht="12.75">
      <c r="A19" s="3">
        <v>14</v>
      </c>
      <c r="B19" s="4" t="s">
        <v>34</v>
      </c>
      <c r="C19" s="5">
        <f>'[1]capital'!D20</f>
        <v>8980.02641353619</v>
      </c>
      <c r="D19" s="5">
        <f>'[1]capital'!E20</f>
        <v>9552.984367363188</v>
      </c>
      <c r="E19" s="6">
        <f>'[1]capital'!N20</f>
        <v>16.71295088107106</v>
      </c>
      <c r="F19" s="6">
        <f>'[1]capital'!O20</f>
        <v>17.779297203259524</v>
      </c>
      <c r="G19" s="16">
        <f>'[1]9.1  9.2'!O748</f>
        <v>58629.07668032</v>
      </c>
      <c r="H19" s="17">
        <f>'[1]9.1  9.2'!O749</f>
        <v>57214.539552669994</v>
      </c>
      <c r="I19" s="7">
        <f>'[1]9.1  9.2'!O750</f>
        <v>51866.770488280024</v>
      </c>
      <c r="J19" s="17">
        <f>'[1]9.1  9.2'!O751</f>
        <v>50852.66417250002</v>
      </c>
      <c r="K19" s="8">
        <v>71.23360365779857</v>
      </c>
      <c r="L19" s="6">
        <f>'[1]capital'!P20</f>
        <v>26.290000000000003</v>
      </c>
      <c r="M19" s="6">
        <f>('[1]slr'!H17)*100</f>
        <v>20.489347961955083</v>
      </c>
      <c r="N19" s="8">
        <v>0.37</v>
      </c>
      <c r="O19" s="8">
        <f>('[1]17.1produc limit'!O26)*100</f>
        <v>25.437521574158634</v>
      </c>
      <c r="P19" s="11">
        <f>('[1]17.1produc limit'!O25)*100</f>
        <v>22.231631936133184</v>
      </c>
    </row>
    <row r="20" spans="1:16" ht="12.75">
      <c r="A20" s="3">
        <v>15</v>
      </c>
      <c r="B20" s="4" t="s">
        <v>35</v>
      </c>
      <c r="C20" s="5">
        <f>'[1]capital'!D21</f>
        <v>7873.7793135052425</v>
      </c>
      <c r="D20" s="5">
        <f>'[1]capital'!E21</f>
        <v>8411.275029657641</v>
      </c>
      <c r="E20" s="6">
        <f>'[1]capital'!N21</f>
        <v>15.114442031794347</v>
      </c>
      <c r="F20" s="6">
        <f>'[1]capital'!O21</f>
        <v>16.14621438921728</v>
      </c>
      <c r="G20" s="16">
        <f>'[1]9.1  9.2'!P748</f>
        <v>52073.78944205999</v>
      </c>
      <c r="H20" s="17">
        <f>'[1]9.1  9.2'!P749</f>
        <v>50068.06291951</v>
      </c>
      <c r="I20" s="7">
        <f>'[1]9.1  9.2'!P750</f>
        <v>45195.171253320004</v>
      </c>
      <c r="J20" s="17">
        <f>'[1]9.1  9.2'!P751</f>
        <v>44830.63654977001</v>
      </c>
      <c r="K20" s="8">
        <v>74.99380847086815</v>
      </c>
      <c r="L20" s="6">
        <f>'[1]capital'!P21</f>
        <v>26.66</v>
      </c>
      <c r="M20" s="6">
        <f>('[1]slr'!H18)*100</f>
        <v>27.050021298104877</v>
      </c>
      <c r="N20" s="8">
        <v>1.8578117761255013</v>
      </c>
      <c r="O20" s="8">
        <f>('[1]17.1produc limit'!P26)*100</f>
        <v>20.553918706491416</v>
      </c>
      <c r="P20" s="9">
        <f>('[1]17.1produc limit'!P25)*100</f>
        <v>15.10706509126806</v>
      </c>
    </row>
    <row r="21" spans="1:16" ht="12.75">
      <c r="A21" s="3">
        <v>16</v>
      </c>
      <c r="B21" s="4" t="s">
        <v>36</v>
      </c>
      <c r="C21" s="5">
        <f>'[1]capital'!D22</f>
        <v>9336.20312340159</v>
      </c>
      <c r="D21" s="5">
        <f>'[1]capital'!E22</f>
        <v>10106.973717267809</v>
      </c>
      <c r="E21" s="6">
        <f>'[1]capital'!N22</f>
        <v>13.161058619265134</v>
      </c>
      <c r="F21" s="6">
        <f>'[1]capital'!O22</f>
        <v>14.247598493537186</v>
      </c>
      <c r="G21" s="16">
        <f>'[1]9.1  9.2'!Q748</f>
        <v>59320.403976992515</v>
      </c>
      <c r="H21" s="17">
        <f>'[1]9.1  9.2'!Q749</f>
        <v>56723.958794380895</v>
      </c>
      <c r="I21" s="7">
        <f>'[1]9.1  9.2'!Q750</f>
        <v>52733.33648979148</v>
      </c>
      <c r="J21" s="17">
        <f>'[1]9.1  9.2'!Q751</f>
        <v>50223.302945449985</v>
      </c>
      <c r="K21" s="8">
        <v>74.61857666776892</v>
      </c>
      <c r="L21" s="6">
        <f>'[1]capital'!P22</f>
        <v>21.310000000000002</v>
      </c>
      <c r="M21" s="6">
        <f>('[1]slr'!H19)*100</f>
        <v>20.17299392250749</v>
      </c>
      <c r="N21" s="8">
        <v>0.9273514944473167</v>
      </c>
      <c r="O21" s="8">
        <f>('[1]17.1produc limit'!Q26)*100</f>
        <v>20.11310566459878</v>
      </c>
      <c r="P21" s="9">
        <f>('[1]17.1produc limit'!Q25)*100</f>
        <v>15.840506771991784</v>
      </c>
    </row>
    <row r="22" spans="1:16" ht="12.75">
      <c r="A22" s="3">
        <v>17</v>
      </c>
      <c r="B22" s="4" t="s">
        <v>37</v>
      </c>
      <c r="C22" s="5">
        <f>'[1]capital'!D23</f>
        <v>9421.340425801951</v>
      </c>
      <c r="D22" s="5">
        <f>'[1]capital'!E23</f>
        <v>11092.190213251952</v>
      </c>
      <c r="E22" s="6">
        <f>'[1]capital'!N23</f>
        <v>11.177792874941098</v>
      </c>
      <c r="F22" s="6">
        <f>'[1]capital'!O23</f>
        <v>13.160144855144138</v>
      </c>
      <c r="G22" s="5">
        <f>'[1]9.1  9.2'!S748</f>
        <v>99952.07026057002</v>
      </c>
      <c r="H22" s="17">
        <f>'[1]9.1  9.2'!S749</f>
        <v>99945.95208948002</v>
      </c>
      <c r="I22" s="7">
        <f>'[1]9.1  9.2'!S750</f>
        <v>92715.8121735</v>
      </c>
      <c r="J22" s="17">
        <f>'[1]9.1  9.2'!S751</f>
        <v>92715.8121735</v>
      </c>
      <c r="K22" s="8">
        <v>72.99214433877057</v>
      </c>
      <c r="L22" s="6">
        <f>'[1]capital'!P23</f>
        <v>25.06</v>
      </c>
      <c r="M22" s="6">
        <f>('[1]slr'!H20)*100</f>
        <v>21.588987943386314</v>
      </c>
      <c r="N22" s="8">
        <v>1.15</v>
      </c>
      <c r="O22" s="8">
        <f>('[1]17.1produc limit'!R26)*100</f>
        <v>23.013372022473227</v>
      </c>
      <c r="P22" s="9">
        <f>('[1]17.1produc limit'!R25)*100</f>
        <v>15.688733575443035</v>
      </c>
    </row>
    <row r="23" spans="1:16" ht="12.75">
      <c r="A23" s="3">
        <v>18</v>
      </c>
      <c r="B23" s="4" t="s">
        <v>38</v>
      </c>
      <c r="C23" s="5">
        <f>'[1]capital'!D25</f>
        <v>11568.75770581</v>
      </c>
      <c r="D23" s="5">
        <f>'[1]capital'!E25</f>
        <v>12691.076786614294</v>
      </c>
      <c r="E23" s="6">
        <f>'[1]capital'!N25</f>
        <v>11.390022063293312</v>
      </c>
      <c r="F23" s="6">
        <f>'[1]capital'!O25</f>
        <v>12.495001475732389</v>
      </c>
      <c r="G23" s="5">
        <f>'[1]9.1  9.2'!T748</f>
        <v>101910.48460843</v>
      </c>
      <c r="H23" s="17">
        <f>'[1]9.1  9.2'!T749</f>
        <v>99721.19460843001</v>
      </c>
      <c r="I23" s="7">
        <f>'[1]9.1  9.2'!T750</f>
        <v>80819.84</v>
      </c>
      <c r="J23" s="17">
        <f>'[1]9.1  9.2'!T751</f>
        <v>79301.17738673999</v>
      </c>
      <c r="K23" s="8">
        <v>69.5724511127027</v>
      </c>
      <c r="L23" s="6">
        <f>'[1]capital'!P25</f>
        <v>33.54</v>
      </c>
      <c r="M23" s="6">
        <f>('[1]slr'!H22)*100</f>
        <v>24.110598312828962</v>
      </c>
      <c r="N23" s="8">
        <v>1.5699999999999998</v>
      </c>
      <c r="O23" s="8">
        <f>('[1]17.1produc limit'!T25)*100</f>
        <v>15.591108130293255</v>
      </c>
      <c r="P23" s="9">
        <f>('[1]17.1produc limit'!T25)*100</f>
        <v>15.591108130293255</v>
      </c>
    </row>
    <row r="24" spans="1:16" ht="12.75">
      <c r="A24" s="3">
        <v>19</v>
      </c>
      <c r="B24" s="4" t="s">
        <v>39</v>
      </c>
      <c r="C24" s="5">
        <f>'[1]capital'!D26</f>
        <v>9108.27876394</v>
      </c>
      <c r="D24" s="5">
        <f>'[1]capital'!E26</f>
        <v>10046.102063344</v>
      </c>
      <c r="E24" s="6">
        <f>'[1]capital'!N26</f>
        <v>15.330052669052478</v>
      </c>
      <c r="F24" s="6">
        <f>'[1]capital'!O26</f>
        <v>16.908493661772912</v>
      </c>
      <c r="G24" s="5">
        <f>'[1]9.1  9.2'!U748</f>
        <v>52718.5814545799</v>
      </c>
      <c r="H24" s="17">
        <f>'[1]9.1  9.2'!U749</f>
        <v>52484.72936388991</v>
      </c>
      <c r="I24" s="7">
        <f>'[1]9.1  9.2'!U750</f>
        <v>48077.6120075833</v>
      </c>
      <c r="J24" s="17">
        <f>'[1]9.1  9.2'!U751</f>
        <v>48077.6120075833</v>
      </c>
      <c r="K24" s="8">
        <v>68.64775721573089</v>
      </c>
      <c r="L24" s="6">
        <f>'[1]capital'!P26</f>
        <v>22.869999999999997</v>
      </c>
      <c r="M24" s="6">
        <f>('[1]slr'!H23)*100</f>
        <v>22.33634098949365</v>
      </c>
      <c r="N24" s="8">
        <v>1.2763613009382662</v>
      </c>
      <c r="O24" s="8">
        <f>('[1]17.1produc limit'!U25)*100</f>
        <v>16.764610595070042</v>
      </c>
      <c r="P24" s="9">
        <f>('[1]17.1produc limit'!U25)*100</f>
        <v>16.764610595070042</v>
      </c>
    </row>
    <row r="25" spans="1:16" ht="12.75">
      <c r="A25" s="3">
        <v>20</v>
      </c>
      <c r="B25" s="4" t="s">
        <v>40</v>
      </c>
      <c r="C25" s="5">
        <f>'[1]capital'!D27</f>
        <v>9345.944250432363</v>
      </c>
      <c r="D25" s="5">
        <f>'[1]capital'!E27</f>
        <v>9966.613936813463</v>
      </c>
      <c r="E25" s="6">
        <f>'[1]capital'!N27</f>
        <v>12.518694592638498</v>
      </c>
      <c r="F25" s="6">
        <f>'[1]capital'!O27</f>
        <v>13.350068506125497</v>
      </c>
      <c r="G25" s="5">
        <f>'[1]9.1  9.2'!V748</f>
        <v>65865.25164038908</v>
      </c>
      <c r="H25" s="17">
        <f>'[1]9.1  9.2'!V749</f>
        <v>65114.038802139075</v>
      </c>
      <c r="I25" s="7">
        <f>'[1]9.1  9.2'!V750</f>
        <v>58688.02958383766</v>
      </c>
      <c r="J25" s="17">
        <f>'[1]9.1  9.2'!V751</f>
        <v>58276.23103355016</v>
      </c>
      <c r="K25" s="8">
        <v>74.07196392484092</v>
      </c>
      <c r="L25" s="6">
        <f>'[1]capital'!P27</f>
        <v>25.56</v>
      </c>
      <c r="M25" s="6">
        <f>('[1]slr'!H24)*100</f>
        <v>22.400382453711934</v>
      </c>
      <c r="N25" s="8">
        <v>0.7829544404767707</v>
      </c>
      <c r="O25" s="8">
        <f>('[1]17.1produc limit'!V25)*100</f>
        <v>10.89539906476695</v>
      </c>
      <c r="P25" s="9">
        <f>('[1]17.1produc limit'!V25)*100</f>
        <v>10.89539906476695</v>
      </c>
    </row>
    <row r="26" spans="1:16" ht="12.75">
      <c r="A26" s="3">
        <v>21</v>
      </c>
      <c r="B26" s="4" t="s">
        <v>41</v>
      </c>
      <c r="C26" s="5">
        <f>'[1]capital'!D28</f>
        <v>9206.356565930002</v>
      </c>
      <c r="D26" s="5">
        <f>'[1]capital'!E28</f>
        <v>9806.186565930002</v>
      </c>
      <c r="E26" s="6">
        <f>'[1]capital'!N28</f>
        <v>14.27409051655931</v>
      </c>
      <c r="F26" s="6">
        <f>'[1]capital'!O28</f>
        <v>15.204103128305558</v>
      </c>
      <c r="G26" s="5">
        <f>'[1]9.1  9.2'!W748</f>
        <v>61013.26348281238</v>
      </c>
      <c r="H26" s="17">
        <f>'[1]9.1  9.2'!W749</f>
        <v>59278.44039751007</v>
      </c>
      <c r="I26" s="7">
        <f>'[1]9.1  9.2'!W750</f>
        <v>51730.91918993948</v>
      </c>
      <c r="J26" s="17">
        <f>'[1]9.1  9.2'!W751</f>
        <v>51647.36869521998</v>
      </c>
      <c r="K26" s="8">
        <v>73.64987087634745</v>
      </c>
      <c r="L26" s="6">
        <f>'[1]capital'!P28</f>
        <v>29.32</v>
      </c>
      <c r="M26" s="6">
        <f>('[1]slr'!H25)*100</f>
        <v>20.796592382968203</v>
      </c>
      <c r="N26" s="8">
        <v>1.37</v>
      </c>
      <c r="O26" s="8">
        <f>('[1]17.1produc limit'!W25)*100</f>
        <v>17.177400716490908</v>
      </c>
      <c r="P26" s="9">
        <f>('[1]17.1produc limit'!W25)*100</f>
        <v>17.177400716490908</v>
      </c>
    </row>
    <row r="27" spans="1:16" ht="12.75">
      <c r="A27" s="3">
        <v>22</v>
      </c>
      <c r="B27" s="4" t="s">
        <v>42</v>
      </c>
      <c r="C27" s="5">
        <f>'[1]capital'!D29</f>
        <v>10430.583958590001</v>
      </c>
      <c r="D27" s="5">
        <f>'[1]capital'!E29</f>
        <v>11513.01447336116</v>
      </c>
      <c r="E27" s="6">
        <f>'[1]capital'!N29</f>
        <v>12.550160658426321</v>
      </c>
      <c r="F27" s="6">
        <f>'[1]capital'!O29</f>
        <v>13.852549567416753</v>
      </c>
      <c r="G27" s="5">
        <f>'[1]9.1  9.2'!X748</f>
        <v>73224.06259943097</v>
      </c>
      <c r="H27" s="17">
        <f>'[1]9.1  9.2'!X749</f>
        <v>70344.69257231125</v>
      </c>
      <c r="I27" s="7">
        <f>'[1]9.1  9.2'!X750</f>
        <v>62609.45336897616</v>
      </c>
      <c r="J27" s="17">
        <f>'[1]9.1  9.2'!X751</f>
        <v>62499.72399150116</v>
      </c>
      <c r="K27" s="8">
        <v>72.30778722948524</v>
      </c>
      <c r="L27" s="6">
        <f>'[1]capital'!P29</f>
        <v>28.139999999999997</v>
      </c>
      <c r="M27" s="6">
        <f>('[1]slr'!H26)*100</f>
        <v>20.68913344189025</v>
      </c>
      <c r="N27" s="8">
        <v>1.6595009154876934</v>
      </c>
      <c r="O27" s="8">
        <f>('[1]17.1produc limit'!X25)*100</f>
        <v>22.207765197421562</v>
      </c>
      <c r="P27" s="9">
        <f>('[1]17.1produc limit'!X25)*100</f>
        <v>22.207765197421562</v>
      </c>
    </row>
    <row r="28" spans="1:16" ht="12.75">
      <c r="A28" s="3">
        <v>23</v>
      </c>
      <c r="B28" s="4" t="s">
        <v>43</v>
      </c>
      <c r="C28" s="5">
        <f>'[1]capital'!D30</f>
        <v>7425.37312638438</v>
      </c>
      <c r="D28" s="5">
        <f>'[1]capital'!E30</f>
        <v>8368.42107487093</v>
      </c>
      <c r="E28" s="6">
        <f>'[1]capital'!N30</f>
        <v>9.807624130880411</v>
      </c>
      <c r="F28" s="6">
        <f>'[1]capital'!O30</f>
        <v>11.0532261577051</v>
      </c>
      <c r="G28" s="5">
        <f>'[1]9.1  9.2'!Y748</f>
        <v>81349.53982752714</v>
      </c>
      <c r="H28" s="17">
        <f>'[1]9.1  9.2'!Y749</f>
        <v>79759.44658966409</v>
      </c>
      <c r="I28" s="7">
        <f>'[1]9.1  9.2'!Y750</f>
        <v>61979.52905278999</v>
      </c>
      <c r="J28" s="17">
        <f>'[1]9.1  9.2'!Y751</f>
        <v>60788.33871703614</v>
      </c>
      <c r="K28" s="8">
        <v>70.07696358581555</v>
      </c>
      <c r="L28" s="6">
        <f>'[1]capital'!P30</f>
        <v>30.25</v>
      </c>
      <c r="M28" s="6">
        <f>('[1]slr'!H27)*100</f>
        <v>23.391280596426878</v>
      </c>
      <c r="N28" s="8">
        <v>4.29</v>
      </c>
      <c r="O28" s="8">
        <f>('[1]17.1produc limit'!Y25)*100</f>
        <v>17.303794164142122</v>
      </c>
      <c r="P28" s="9">
        <f>('[1]17.1produc limit'!Y25)*100</f>
        <v>17.303794164142122</v>
      </c>
    </row>
    <row r="29" spans="1:16" ht="12.75">
      <c r="A29" s="3">
        <v>24</v>
      </c>
      <c r="B29" s="4" t="s">
        <v>44</v>
      </c>
      <c r="C29" s="5">
        <f>'[1]capital'!D31</f>
        <v>8485.837668145552</v>
      </c>
      <c r="D29" s="5">
        <f>'[1]capital'!E31</f>
        <v>9024.766867371944</v>
      </c>
      <c r="E29" s="6">
        <f>'[1]capital'!N31</f>
        <v>17.07346244885068</v>
      </c>
      <c r="F29" s="6">
        <f>'[1]capital'!O31</f>
        <v>18.157785270641327</v>
      </c>
      <c r="G29" s="5">
        <f>'[1]9.1  9.2'!Z748</f>
        <v>48574.92887243432</v>
      </c>
      <c r="H29" s="17">
        <f>'[1]9.1  9.2'!Z749</f>
        <v>48537.82721800431</v>
      </c>
      <c r="I29" s="7">
        <f>'[1]9.1  9.2'!Z750</f>
        <v>45653.51730013299</v>
      </c>
      <c r="J29" s="17">
        <f>'[1]9.1  9.2'!Z751</f>
        <v>45370.73061378299</v>
      </c>
      <c r="K29" s="8">
        <v>72.002626863207</v>
      </c>
      <c r="L29" s="6">
        <f>'[1]capital'!P31</f>
        <v>23.56</v>
      </c>
      <c r="M29" s="6">
        <f>('[1]slr'!H28)*100</f>
        <v>19.431273571111365</v>
      </c>
      <c r="N29" s="8">
        <v>2.0930654905264485</v>
      </c>
      <c r="O29" s="8">
        <f>('[1]17.1produc limit'!Z25)*100</f>
        <v>19.119381191645196</v>
      </c>
      <c r="P29" s="9">
        <f>('[1]17.1produc limit'!Z25)*100</f>
        <v>19.119381191645196</v>
      </c>
    </row>
    <row r="30" spans="1:16" ht="12.75">
      <c r="A30" s="3">
        <v>25</v>
      </c>
      <c r="B30" s="4" t="s">
        <v>45</v>
      </c>
      <c r="C30" s="5">
        <f>'[1]capital'!D32</f>
        <v>5805.635812460001</v>
      </c>
      <c r="D30" s="5">
        <f>'[1]capital'!E32</f>
        <v>6213.212750930001</v>
      </c>
      <c r="E30" s="6">
        <f>'[1]capital'!N32</f>
        <v>13.89705190731074</v>
      </c>
      <c r="F30" s="6">
        <f>'[1]capital'!O32</f>
        <v>14.872675948003078</v>
      </c>
      <c r="G30" s="16">
        <f>'[1]9.1  9.2'!AA748</f>
        <v>38936.86481127999</v>
      </c>
      <c r="H30" s="17">
        <f>'[1]9.1  9.2'!AA749</f>
        <v>38363.41764909</v>
      </c>
      <c r="I30" s="7">
        <f>'[1]9.1  9.2'!AA750</f>
        <v>35190.92937846506</v>
      </c>
      <c r="J30" s="17">
        <f>'[1]9.1  9.2'!AA751</f>
        <v>34798.84783547506</v>
      </c>
      <c r="K30" s="8">
        <v>70.15746771678923</v>
      </c>
      <c r="L30" s="6">
        <f>'[1]capital'!P32</f>
        <v>23.89</v>
      </c>
      <c r="M30" s="6">
        <f>('[1]slr'!H29)*100</f>
        <v>17.67626510643162</v>
      </c>
      <c r="N30" s="8">
        <v>1.3606166616702287</v>
      </c>
      <c r="O30" s="8">
        <f>('[1]17.1produc limit'!AA26)*100</f>
        <v>22.90598784356858</v>
      </c>
      <c r="P30" s="9">
        <f>('[1]17.1produc limit'!AA25)*100</f>
        <v>12.35140909378732</v>
      </c>
    </row>
    <row r="31" spans="1:16" ht="12.75">
      <c r="A31" s="3">
        <v>26</v>
      </c>
      <c r="B31" s="4" t="s">
        <v>46</v>
      </c>
      <c r="C31" s="5">
        <f>'[1]capital'!D33</f>
        <v>6470.0792522426655</v>
      </c>
      <c r="D31" s="5">
        <f>'[1]capital'!E33</f>
        <v>6882.025333416664</v>
      </c>
      <c r="E31" s="6">
        <f>'[1]capital'!N33</f>
        <v>18.287131982035223</v>
      </c>
      <c r="F31" s="6">
        <f>'[1]capital'!O33</f>
        <v>19.451462751754914</v>
      </c>
      <c r="G31" s="16">
        <f>'[1]9.1  9.2'!AB748</f>
        <v>34235.24277502024</v>
      </c>
      <c r="H31" s="17">
        <f>'[1]9.1  9.2'!AB749</f>
        <v>33772.21607135023</v>
      </c>
      <c r="I31" s="7">
        <f>'[1]9.1  9.2'!AB750</f>
        <v>30881.20471320996</v>
      </c>
      <c r="J31" s="17">
        <f>'[1]9.1  9.2'!AB751</f>
        <v>30841.830108409962</v>
      </c>
      <c r="K31" s="8">
        <v>67.57414810311143</v>
      </c>
      <c r="L31" s="6">
        <f>'[1]capital'!P33</f>
        <v>28.84</v>
      </c>
      <c r="M31" s="6">
        <f>('[1]slr'!H30)*100</f>
        <v>24.948089200993078</v>
      </c>
      <c r="N31" s="8">
        <v>4.054556055691682</v>
      </c>
      <c r="O31" s="8">
        <f>('[1]17.1produc limit'!AB26)*100</f>
        <v>23.992997972065915</v>
      </c>
      <c r="P31" s="9">
        <f>('[1]17.1produc limit'!AB25)*100</f>
        <v>15.925602893776441</v>
      </c>
    </row>
    <row r="32" spans="1:16" ht="12.75">
      <c r="A32" s="3">
        <v>27</v>
      </c>
      <c r="B32" s="18" t="s">
        <v>47</v>
      </c>
      <c r="C32" s="16">
        <f>'[1]capital'!D34</f>
        <v>6627.7167625226375</v>
      </c>
      <c r="D32" s="16">
        <f>'[1]capital'!E34</f>
        <v>7048.3694146152775</v>
      </c>
      <c r="E32" s="9">
        <f>'[1]capital'!N34</f>
        <v>15.582033033637435</v>
      </c>
      <c r="F32" s="6">
        <f>'[1]capital'!O34</f>
        <v>16.57100461396488</v>
      </c>
      <c r="G32" s="16">
        <f>'[1]9.1  9.2'!AC748</f>
        <v>42867.05739780096</v>
      </c>
      <c r="H32" s="17">
        <f>'[1]9.1  9.2'!AC749</f>
        <v>42708.07207023096</v>
      </c>
      <c r="I32" s="7">
        <f>'[1]9.1  9.2'!AC750</f>
        <v>39507.783662379064</v>
      </c>
      <c r="J32" s="17">
        <f>'[1]9.1  9.2'!AC751</f>
        <v>39360.602966729064</v>
      </c>
      <c r="K32" s="10">
        <v>73.00959861103664</v>
      </c>
      <c r="L32" s="9">
        <f>'[1]capital'!P34</f>
        <v>22.33</v>
      </c>
      <c r="M32" s="9">
        <f>('[1]slr'!H31)*100</f>
        <v>16.865463149663306</v>
      </c>
      <c r="N32" s="8">
        <v>1.1548424491946303</v>
      </c>
      <c r="O32" s="8">
        <f>('[1]17.1produc limit'!AC26)*100</f>
        <v>33.431381751941274</v>
      </c>
      <c r="P32" s="9">
        <f>('[1]17.1produc limit'!AC25)*100</f>
        <v>20.286786875171398</v>
      </c>
    </row>
    <row r="33" spans="1:16" ht="12.75">
      <c r="A33" s="3">
        <v>28</v>
      </c>
      <c r="B33" s="4" t="s">
        <v>48</v>
      </c>
      <c r="C33" s="5">
        <f>'[1]capital'!D35</f>
        <v>8937.856260324119</v>
      </c>
      <c r="D33" s="5">
        <f>'[1]capital'!E35</f>
        <v>9883.72912771022</v>
      </c>
      <c r="E33" s="6">
        <f>'[1]capital'!N35</f>
        <v>14.06458571952484</v>
      </c>
      <c r="F33" s="9">
        <f>'[1]capital'!O35</f>
        <v>15.553008629409737</v>
      </c>
      <c r="G33" s="16">
        <f>'[1]9.1  9.2'!AD748</f>
        <v>58228.495167316556</v>
      </c>
      <c r="H33" s="17">
        <f>'[1]9.1  9.2'!AD749</f>
        <v>57630.552252967704</v>
      </c>
      <c r="I33" s="7">
        <f>'[1]9.1  9.2'!AD750</f>
        <v>51843.3307997384</v>
      </c>
      <c r="J33" s="17">
        <f>'[1]9.1  9.2'!AD751</f>
        <v>51577.9612057584</v>
      </c>
      <c r="K33" s="8">
        <v>76.4433038197056</v>
      </c>
      <c r="L33" s="6">
        <f>'[1]capital'!P35</f>
        <v>26.91</v>
      </c>
      <c r="M33" s="6">
        <f>('[1]slr'!H32)*100</f>
        <v>19.654201534074218</v>
      </c>
      <c r="N33" s="8">
        <v>0.01</v>
      </c>
      <c r="O33" s="8">
        <f>('[1]17.1produc limit'!AD26)*100</f>
        <v>21.95608783525327</v>
      </c>
      <c r="P33" s="9">
        <f>('[1]17.1produc limit'!AD25)*100</f>
        <v>14.606121472426095</v>
      </c>
    </row>
    <row r="34" spans="1:16" ht="12.75">
      <c r="A34" s="3"/>
      <c r="B34" s="12" t="s">
        <v>23</v>
      </c>
      <c r="C34" s="13">
        <f>SUM(C9:C33)</f>
        <v>244269.0867478614</v>
      </c>
      <c r="D34" s="13">
        <f>SUM(D9:D33)</f>
        <v>269085.77784051985</v>
      </c>
      <c r="E34" s="14">
        <f>'[1]capital'!$N$40*100</f>
        <v>13.28782692152515</v>
      </c>
      <c r="F34" s="14">
        <f>'[1]capital'!$O$40*100</f>
        <v>14.637813120739068</v>
      </c>
      <c r="G34" s="13">
        <f>SUM(G9:G33)</f>
        <v>1768418.2062082423</v>
      </c>
      <c r="H34" s="13">
        <f>SUM(H9:H33)</f>
        <v>1674760.0050937717</v>
      </c>
      <c r="I34" s="13">
        <f>SUM(I9:I33)</f>
        <v>1487824.4574228316</v>
      </c>
      <c r="J34" s="13">
        <f>SUM(J9:J33)</f>
        <v>1463868.7267176018</v>
      </c>
      <c r="K34" s="15">
        <f>(((AVERAGE(K9:K33))))</f>
        <v>71.27550132404559</v>
      </c>
      <c r="L34" s="14">
        <f>'[1]capital'!$P$40*100</f>
        <v>28.82943011354125</v>
      </c>
      <c r="M34" s="14">
        <f>('[1]slr'!$H$36)*100</f>
        <v>22.614110027128778</v>
      </c>
      <c r="N34" s="29">
        <f>(((AVERAGE(N9:N33))))</f>
        <v>1.3794417993570547</v>
      </c>
      <c r="O34" s="15">
        <f>(((AVERAGE(O9:O33))))</f>
        <v>22.85874509659861</v>
      </c>
      <c r="P34" s="15">
        <f>(((AVERAGE(P9:P33))))</f>
        <v>16.538445071783407</v>
      </c>
    </row>
    <row r="35" spans="1:16" ht="12.75">
      <c r="A35" s="3"/>
      <c r="B35" s="12" t="s">
        <v>49</v>
      </c>
      <c r="C35" s="13">
        <f>C34+C8</f>
        <v>288838.9181725214</v>
      </c>
      <c r="D35" s="13">
        <f>D34+D8</f>
        <v>318404.2960286947</v>
      </c>
      <c r="E35" s="14">
        <f>'[1]capital'!$N$36</f>
        <v>13.353779701752707</v>
      </c>
      <c r="F35" s="14">
        <f>'[1]capital'!$O$36</f>
        <v>14.72066455642661</v>
      </c>
      <c r="G35" s="13">
        <f>G34+G8</f>
        <v>2093255.7697587723</v>
      </c>
      <c r="H35" s="13">
        <f>H34+H8</f>
        <v>1998568.6103087417</v>
      </c>
      <c r="I35" s="13">
        <f>I34+I8</f>
        <v>1735891.9770345977</v>
      </c>
      <c r="J35" s="13">
        <f>J34+J8</f>
        <v>1710911.1137949058</v>
      </c>
      <c r="K35" s="15">
        <f>((AVERAGE(K5:K7,K9:K33)))</f>
        <v>70.68261620531747</v>
      </c>
      <c r="L35" s="14">
        <f>'[1]capital'!$P$36</f>
        <v>29.651415726609166</v>
      </c>
      <c r="M35" s="14">
        <f>('[1]slr'!$H$34)*100</f>
        <v>23.341626332264024</v>
      </c>
      <c r="N35" s="29">
        <f>((AVERAGE(N5:N7,N9:N33)))</f>
        <v>1.534948686129732</v>
      </c>
      <c r="O35" s="15">
        <f>((AVERAGE(O5:O7,O9:O33)))</f>
        <v>23.657999040508162</v>
      </c>
      <c r="P35" s="15">
        <f>((AVERAGE(P5:P7,P9:P33)))</f>
        <v>16.613615789505086</v>
      </c>
    </row>
    <row r="36" spans="1:14" ht="12.75">
      <c r="A36" s="19" t="s">
        <v>50</v>
      </c>
      <c r="B36" s="20"/>
      <c r="C36" s="21"/>
      <c r="D36" s="21"/>
      <c r="E36" s="22"/>
      <c r="F36" s="23"/>
      <c r="G36" s="20"/>
      <c r="H36" s="21"/>
      <c r="I36" s="20"/>
      <c r="J36" s="20"/>
      <c r="K36" s="24"/>
      <c r="L36" s="25"/>
      <c r="M36" s="25"/>
      <c r="N36" s="24"/>
    </row>
    <row r="37" spans="1:14" ht="12.75">
      <c r="A37" s="20" t="s">
        <v>51</v>
      </c>
      <c r="B37" s="20"/>
      <c r="C37" s="21"/>
      <c r="D37" s="21"/>
      <c r="E37" s="20"/>
      <c r="F37" s="20"/>
      <c r="G37" s="20"/>
      <c r="H37" s="20"/>
      <c r="I37" s="20"/>
      <c r="J37" s="20"/>
      <c r="K37" s="24"/>
      <c r="L37" s="20"/>
      <c r="M37" s="20"/>
      <c r="N37" s="26"/>
    </row>
    <row r="38" spans="1:14" ht="12.75">
      <c r="A38" s="20" t="s">
        <v>52</v>
      </c>
      <c r="B38" s="20"/>
      <c r="C38" s="20"/>
      <c r="D38" s="20"/>
      <c r="E38" s="20"/>
      <c r="F38" s="20"/>
      <c r="G38" s="20"/>
      <c r="H38" s="20"/>
      <c r="I38" s="21"/>
      <c r="J38" s="20"/>
      <c r="K38" s="26"/>
      <c r="L38" s="20"/>
      <c r="M38" s="20"/>
      <c r="N38" s="24"/>
    </row>
    <row r="39" spans="1:14" ht="12.75">
      <c r="A39" s="20" t="s">
        <v>53</v>
      </c>
      <c r="B39" s="20"/>
      <c r="C39" s="20"/>
      <c r="D39" s="20"/>
      <c r="E39" s="20"/>
      <c r="F39" s="20"/>
      <c r="G39" s="20"/>
      <c r="H39" s="20"/>
      <c r="I39" s="20"/>
      <c r="J39" s="20"/>
      <c r="K39" s="24"/>
      <c r="L39" s="20"/>
      <c r="M39" s="20"/>
      <c r="N39" s="24"/>
    </row>
    <row r="40" spans="1:14" ht="12.75">
      <c r="A40" s="20" t="s">
        <v>54</v>
      </c>
      <c r="B40" s="20"/>
      <c r="C40" s="20"/>
      <c r="D40" s="20"/>
      <c r="E40" s="20"/>
      <c r="F40" s="20"/>
      <c r="G40" s="20"/>
      <c r="H40" s="20"/>
      <c r="I40" s="20"/>
      <c r="J40" s="20"/>
      <c r="K40" s="24"/>
      <c r="L40" s="20"/>
      <c r="M40" s="20"/>
      <c r="N40" s="24"/>
    </row>
    <row r="41" spans="1:14" ht="12.75">
      <c r="A41" s="20" t="s">
        <v>55</v>
      </c>
      <c r="B41" s="20"/>
      <c r="C41" s="20"/>
      <c r="D41" s="20"/>
      <c r="E41" s="20"/>
      <c r="F41" s="20"/>
      <c r="G41" s="20"/>
      <c r="H41" s="20"/>
      <c r="I41" s="20"/>
      <c r="J41" s="20"/>
      <c r="K41" s="24"/>
      <c r="L41" s="20"/>
      <c r="M41" s="20"/>
      <c r="N41" s="24"/>
    </row>
    <row r="42" spans="1:16" ht="12.75">
      <c r="A42" s="30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4" ht="12.75">
      <c r="A43" s="20" t="s">
        <v>57</v>
      </c>
      <c r="B43" s="20"/>
      <c r="C43" s="20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4"/>
    </row>
    <row r="44" spans="1:14" ht="12.75">
      <c r="A44" s="20" t="s">
        <v>58</v>
      </c>
      <c r="B44" s="20"/>
      <c r="C44" s="20"/>
      <c r="D44" s="20"/>
      <c r="E44" s="20"/>
      <c r="F44" s="20"/>
      <c r="G44" s="20"/>
      <c r="H44" s="20"/>
      <c r="I44" s="20"/>
      <c r="J44" s="20"/>
      <c r="K44" s="24"/>
      <c r="L44" s="20"/>
      <c r="M44" s="20"/>
      <c r="N44" s="24"/>
    </row>
    <row r="45" spans="1:14" ht="12.75">
      <c r="A45" s="20" t="s">
        <v>59</v>
      </c>
      <c r="B45" s="20"/>
      <c r="C45" s="20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4"/>
    </row>
    <row r="46" spans="1:14" ht="12.75">
      <c r="A46" s="20" t="s">
        <v>60</v>
      </c>
      <c r="B46" s="20"/>
      <c r="C46" s="20"/>
      <c r="D46" s="20"/>
      <c r="E46" s="20"/>
      <c r="F46" s="20"/>
      <c r="G46" s="20"/>
      <c r="H46" s="20"/>
      <c r="I46" s="20"/>
      <c r="J46" s="20"/>
      <c r="K46" s="24"/>
      <c r="L46" s="20"/>
      <c r="M46" s="20"/>
      <c r="N46" s="24"/>
    </row>
    <row r="47" spans="1:14" ht="12.75">
      <c r="A47" s="1" t="s">
        <v>61</v>
      </c>
      <c r="B47" s="20" t="s">
        <v>62</v>
      </c>
      <c r="C47" s="20"/>
      <c r="D47" s="20"/>
      <c r="E47" s="20"/>
      <c r="F47" s="20"/>
      <c r="K47" s="24"/>
      <c r="L47" s="20"/>
      <c r="M47" s="20"/>
      <c r="N47" s="24"/>
    </row>
    <row r="48" spans="1:14" ht="12.75">
      <c r="A48" s="27" t="s">
        <v>63</v>
      </c>
      <c r="B48" s="20"/>
      <c r="C48" s="20"/>
      <c r="D48" s="20"/>
      <c r="E48" s="20"/>
      <c r="F48" s="20"/>
      <c r="K48" s="24"/>
      <c r="L48" s="20"/>
      <c r="M48" s="20"/>
      <c r="N48" s="24"/>
    </row>
    <row r="50" ht="12.75">
      <c r="P50" s="1">
        <v>100</v>
      </c>
    </row>
  </sheetData>
  <sheetProtection/>
  <mergeCells count="10">
    <mergeCell ref="A42:P42"/>
    <mergeCell ref="A1:P1"/>
    <mergeCell ref="A2:P2"/>
    <mergeCell ref="A3:A4"/>
    <mergeCell ref="B3:B4"/>
    <mergeCell ref="C3:F3"/>
    <mergeCell ref="G3:M3"/>
    <mergeCell ref="N3:N4"/>
    <mergeCell ref="O3:O4"/>
    <mergeCell ref="P3:P4"/>
  </mergeCells>
  <conditionalFormatting sqref="G8:G33 H8:J8 H32:H33">
    <cfRule type="duplicateValues" priority="3" dxfId="2" stopIfTrue="1">
      <formula>AND(COUNTIF($G$8:$G$33,G8)+COUNTIF($H$8:$J$8,G8)+COUNTIF($H$32:$H$33,G8)&gt;1,NOT(ISBLANK(G8)))</formula>
    </cfRule>
  </conditionalFormatting>
  <conditionalFormatting sqref="H14:H33">
    <cfRule type="duplicateValues" priority="2" dxfId="2" stopIfTrue="1">
      <formula>AND(COUNTIF($H$14:$H$33,H14)&gt;1,NOT(ISBLANK(H14)))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D00267</dc:creator>
  <cp:keywords/>
  <dc:description/>
  <cp:lastModifiedBy>BINOD</cp:lastModifiedBy>
  <dcterms:created xsi:type="dcterms:W3CDTF">2017-09-06T10:39:10Z</dcterms:created>
  <dcterms:modified xsi:type="dcterms:W3CDTF">2017-09-07T10:48:03Z</dcterms:modified>
  <cp:category/>
  <cp:version/>
  <cp:contentType/>
  <cp:contentStatus/>
</cp:coreProperties>
</file>