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Yearly Data updated\Real\"/>
    </mc:Choice>
  </mc:AlternateContent>
  <bookViews>
    <workbookView xWindow="0" yWindow="0" windowWidth="17970" windowHeight="6060" activeTab="3"/>
  </bookViews>
  <sheets>
    <sheet name="Irrigation 1976-2013" sheetId="1" r:id="rId1"/>
    <sheet name="Irrigation 2011-2021" sheetId="3" r:id="rId2"/>
    <sheet name="Fertilizer &amp; input (I)" sheetId="2" r:id="rId3"/>
    <sheet name="Fertilizers &amp; input (II) (2)" sheetId="9" r:id="rId4"/>
    <sheet name="Forest product" sheetId="4" r:id="rId5"/>
  </sheets>
  <externalReferences>
    <externalReference r:id="rId6"/>
  </externalReferences>
  <definedNames>
    <definedName name="_Fill" hidden="1">'[1]Yearly Exp @ Imp Ind '!#REF!</definedName>
    <definedName name="_xlnm._FilterDatabase" localSheetId="4" hidden="1">'Forest product'!#REF!</definedName>
    <definedName name="_xlnm.Print_Area" localSheetId="3">'Fertilizers &amp; input (II) (2)'!$A$1:$L$12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9" l="1"/>
  <c r="K7" i="3"/>
  <c r="K6" i="3"/>
  <c r="K5" i="3"/>
  <c r="K4" i="3"/>
  <c r="AJ10" i="2" l="1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J9" i="1"/>
  <c r="AI9" i="1"/>
  <c r="AH9" i="1"/>
  <c r="AG9" i="1"/>
  <c r="AF9" i="1"/>
  <c r="AE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J5" i="1"/>
  <c r="AI5" i="1"/>
  <c r="AH5" i="1"/>
  <c r="AG5" i="1"/>
  <c r="AF5" i="1"/>
  <c r="AE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<sst xmlns="http://schemas.openxmlformats.org/spreadsheetml/2006/main" count="219" uniqueCount="103">
  <si>
    <t>Description</t>
  </si>
  <si>
    <t>Fiscal Year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</si>
  <si>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</si>
  <si>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</si>
  <si>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</si>
  <si>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</si>
  <si>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</si>
  <si>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</si>
  <si>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</si>
  <si>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</si>
  <si>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</si>
  <si>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</si>
  <si>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</si>
  <si>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</si>
  <si>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</si>
  <si>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</si>
  <si>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</si>
  <si>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</si>
  <si>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</si>
  <si>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</si>
  <si>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</si>
  <si>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</si>
  <si>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</si>
  <si>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</si>
  <si>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</si>
  <si>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</si>
  <si>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</si>
  <si>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</si>
  <si>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2001/02*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</si>
  <si>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</si>
  <si>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</si>
  <si>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</si>
  <si>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</si>
  <si>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</si>
  <si>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</si>
  <si>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</si>
  <si>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</si>
  <si>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</si>
  <si>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</si>
  <si>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</si>
  <si>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</si>
  <si>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 xml:space="preserve"> 1. Topography</t>
  </si>
  <si>
    <t xml:space="preserve">     a) Hill</t>
  </si>
  <si>
    <t xml:space="preserve">     b) Terai</t>
  </si>
  <si>
    <t xml:space="preserve">     c) Not classified</t>
  </si>
  <si>
    <t>-</t>
  </si>
  <si>
    <t>29518 *</t>
  </si>
  <si>
    <t xml:space="preserve"> 2. Types</t>
  </si>
  <si>
    <t xml:space="preserve">     a) Canals</t>
  </si>
  <si>
    <t xml:space="preserve">     b) Ground Water</t>
  </si>
  <si>
    <t xml:space="preserve">     c) Not Classified</t>
  </si>
  <si>
    <t>* Provisional data of Agriculture Development Bank</t>
  </si>
  <si>
    <t>+ Provisional</t>
  </si>
  <si>
    <t>Source:  Department of Irrigation and Agriculture Development Bank</t>
  </si>
  <si>
    <t>in metric ton</t>
  </si>
  <si>
    <t>2001/02</t>
  </si>
  <si>
    <t>2014/15</t>
  </si>
  <si>
    <t>2015/16</t>
  </si>
  <si>
    <t>2016/17</t>
  </si>
  <si>
    <t>2017/18</t>
  </si>
  <si>
    <t>2018/19</t>
  </si>
  <si>
    <t>2019/20</t>
  </si>
  <si>
    <t xml:space="preserve"> 1. Chemical Fertilizer</t>
  </si>
  <si>
    <t xml:space="preserve">     (Nutrients)</t>
  </si>
  <si>
    <t xml:space="preserve">      a) Nitrogen</t>
  </si>
  <si>
    <t xml:space="preserve">      b) Phosphorus</t>
  </si>
  <si>
    <t xml:space="preserve">      c) Potash</t>
  </si>
  <si>
    <t xml:space="preserve"> 2. Improved Seeds</t>
  </si>
  <si>
    <t xml:space="preserve">      a) Paddy</t>
  </si>
  <si>
    <t xml:space="preserve">      b) Maize</t>
  </si>
  <si>
    <t xml:space="preserve">      c) Wheat</t>
  </si>
  <si>
    <t xml:space="preserve"> 3. Insecticides</t>
  </si>
  <si>
    <t xml:space="preserve">      a) Powder**(in MT)</t>
  </si>
  <si>
    <t>NA</t>
  </si>
  <si>
    <t xml:space="preserve">      b) Liquid (in litres)</t>
  </si>
  <si>
    <t>* Estimate</t>
  </si>
  <si>
    <t xml:space="preserve">** Includes  Agri-Lime   </t>
  </si>
  <si>
    <t>Source: Agriculture Inputs Company Ltd and National Seeds Company Ltd.</t>
  </si>
  <si>
    <t>Extension of Additional Irrigation Facilities</t>
  </si>
  <si>
    <t>Use of Chemical Fertilizer, Improved Seeds and Insecticides</t>
  </si>
  <si>
    <t>2020/21</t>
  </si>
  <si>
    <t>Types of Irrigation</t>
  </si>
  <si>
    <t>Total irrigated area extension</t>
  </si>
  <si>
    <t>Surface Irrigation</t>
  </si>
  <si>
    <t>Ground irrigation</t>
  </si>
  <si>
    <t>New technology based irrigation</t>
  </si>
  <si>
    <t xml:space="preserve"> Extention of Irrigation (in Hectares)</t>
  </si>
  <si>
    <t xml:space="preserve"> -</t>
  </si>
  <si>
    <t xml:space="preserve">Source: Ministry of Energy, Water Resource and Irrigation, 2022                                                                                      </t>
  </si>
  <si>
    <t xml:space="preserve">Wood (Cubic Feet) </t>
  </si>
  <si>
    <t>Wood piles (Chatta)</t>
  </si>
  <si>
    <t xml:space="preserve">Status of Forest Product Collection </t>
  </si>
  <si>
    <t>Details</t>
  </si>
  <si>
    <t>Chemical Fertilizer (metric ton)</t>
  </si>
  <si>
    <t>Improved seeds ( Metric ton)</t>
  </si>
  <si>
    <t>Irrigation additional Hectare</t>
  </si>
  <si>
    <t>Fish Fingerlings/ 1000</t>
  </si>
  <si>
    <t>Agricultre credit from Commercial Banks ( Rs. In ten million)</t>
  </si>
  <si>
    <t>For the facilitation of production and distribution of seeds, 245810 Slip seeds has been distributed and 25.264 Metric Tonne Multiyear seeds of grass has been produced and distributed.</t>
  </si>
  <si>
    <t xml:space="preserve"> Status of Supply of Agriculture Inputs </t>
  </si>
  <si>
    <r>
      <t xml:space="preserve">Source: Ministry of Agriculture and Livestock Development, 2022     </t>
    </r>
    <r>
      <rPr>
        <sz val="9"/>
        <color indexed="8"/>
        <rFont val="Times New Roman"/>
        <family val="1"/>
      </rPr>
      <t>, Ministry of Energy, Water Resources and Irrigation, 2021,Nepal Rastra Bank, 2021                                                                           # From public sector only</t>
    </r>
  </si>
  <si>
    <r>
      <t xml:space="preserve">Source: Ministry of Forest and Environment, 2022             </t>
    </r>
    <r>
      <rPr>
        <sz val="12"/>
        <color indexed="10"/>
        <rFont val="Times New Roman"/>
        <family val="1"/>
      </rPr>
      <t xml:space="preserve">             </t>
    </r>
  </si>
  <si>
    <t>in hectare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</si>
</sst>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00439]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Arial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4">
    <xf numFmtId="0" fontId="0" fillId="0" borderId="0" xfId="0"/>
    <xf numFmtId="0" fontId="2" fillId="0" borderId="0" xfId="1" applyFont="1" applyBorder="1"/>
    <xf numFmtId="0" fontId="3" fillId="0" borderId="0" xfId="1" quotePrefix="1" applyFont="1" applyAlignment="1">
      <alignment horizontal="center"/>
    </xf>
    <xf numFmtId="0" fontId="4" fillId="0" borderId="0" xfId="1" applyFont="1" applyBorder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3" fillId="0" borderId="4" xfId="1" applyFont="1" applyBorder="1"/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164" fontId="3" fillId="0" borderId="3" xfId="1" applyNumberFormat="1" applyFont="1" applyFill="1" applyBorder="1" applyAlignment="1">
      <alignment horizontal="right"/>
    </xf>
    <xf numFmtId="0" fontId="4" fillId="0" borderId="8" xfId="1" applyFont="1" applyBorder="1"/>
    <xf numFmtId="0" fontId="4" fillId="0" borderId="5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4" fillId="0" borderId="6" xfId="1" quotePrefix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4" fillId="0" borderId="3" xfId="1" applyFont="1" applyBorder="1"/>
    <xf numFmtId="0" fontId="4" fillId="0" borderId="3" xfId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64" fontId="4" fillId="0" borderId="3" xfId="1" applyNumberFormat="1" applyFont="1" applyFill="1" applyBorder="1"/>
    <xf numFmtId="0" fontId="4" fillId="0" borderId="5" xfId="1" quotePrefix="1" applyFont="1" applyBorder="1" applyAlignment="1">
      <alignment horizontal="right"/>
    </xf>
    <xf numFmtId="0" fontId="4" fillId="0" borderId="3" xfId="1" applyFont="1" applyFill="1" applyBorder="1"/>
    <xf numFmtId="164" fontId="5" fillId="0" borderId="3" xfId="1" applyNumberFormat="1" applyFont="1" applyFill="1" applyBorder="1" applyAlignment="1">
      <alignment horizontal="right"/>
    </xf>
    <xf numFmtId="0" fontId="3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4" fillId="0" borderId="11" xfId="1" quotePrefix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13" xfId="1" applyFont="1" applyBorder="1" applyAlignment="1">
      <alignment horizontal="right"/>
    </xf>
    <xf numFmtId="0" fontId="4" fillId="0" borderId="13" xfId="1" applyFont="1" applyFill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0" xfId="1" quotePrefix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3" xfId="1" applyFont="1" applyBorder="1"/>
    <xf numFmtId="1" fontId="3" fillId="0" borderId="3" xfId="1" applyNumberFormat="1" applyFont="1" applyFill="1" applyBorder="1" applyAlignment="1">
      <alignment horizontal="right"/>
    </xf>
    <xf numFmtId="1" fontId="4" fillId="0" borderId="3" xfId="1" applyNumberFormat="1" applyFont="1" applyFill="1" applyBorder="1" applyAlignment="1">
      <alignment horizontal="right"/>
    </xf>
    <xf numFmtId="1" fontId="3" fillId="0" borderId="3" xfId="1" applyNumberFormat="1" applyFont="1" applyBorder="1"/>
    <xf numFmtId="1" fontId="3" fillId="0" borderId="3" xfId="1" applyNumberFormat="1" applyFont="1" applyBorder="1" applyAlignment="1">
      <alignment horizontal="right"/>
    </xf>
    <xf numFmtId="1" fontId="4" fillId="0" borderId="3" xfId="1" applyNumberFormat="1" applyFont="1" applyBorder="1" applyAlignment="1">
      <alignment horizontal="right"/>
    </xf>
    <xf numFmtId="1" fontId="5" fillId="0" borderId="3" xfId="1" applyNumberFormat="1" applyFont="1" applyFill="1" applyBorder="1" applyAlignment="1">
      <alignment horizontal="right" vertical="top" wrapText="1"/>
    </xf>
    <xf numFmtId="2" fontId="4" fillId="0" borderId="3" xfId="1" applyNumberFormat="1" applyFont="1" applyBorder="1" applyAlignment="1">
      <alignment horizontal="right"/>
    </xf>
    <xf numFmtId="2" fontId="4" fillId="0" borderId="3" xfId="1" applyNumberFormat="1" applyFont="1" applyFill="1" applyBorder="1" applyAlignment="1">
      <alignment horizontal="right"/>
    </xf>
    <xf numFmtId="0" fontId="4" fillId="0" borderId="3" xfId="1" applyFont="1" applyBorder="1" applyAlignment="1">
      <alignment horizontal="center"/>
    </xf>
    <xf numFmtId="0" fontId="4" fillId="0" borderId="3" xfId="1" quotePrefix="1" applyFont="1" applyBorder="1" applyAlignment="1">
      <alignment horizontal="right"/>
    </xf>
    <xf numFmtId="0" fontId="4" fillId="0" borderId="0" xfId="1" quotePrefix="1" applyFont="1" applyBorder="1" applyAlignment="1">
      <alignment horizontal="right"/>
    </xf>
    <xf numFmtId="0" fontId="2" fillId="0" borderId="0" xfId="1" quotePrefix="1" applyFont="1" applyAlignment="1"/>
    <xf numFmtId="0" fontId="2" fillId="0" borderId="0" xfId="1" applyFont="1" applyAlignment="1"/>
    <xf numFmtId="0" fontId="7" fillId="0" borderId="0" xfId="0" applyFont="1"/>
    <xf numFmtId="0" fontId="10" fillId="2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165" fontId="7" fillId="0" borderId="0" xfId="0" applyNumberFormat="1" applyFont="1"/>
    <xf numFmtId="0" fontId="5" fillId="2" borderId="3" xfId="0" applyFont="1" applyFill="1" applyBorder="1" applyAlignment="1">
      <alignment horizontal="left" vertical="center" indent="3"/>
    </xf>
    <xf numFmtId="0" fontId="5" fillId="2" borderId="3" xfId="0" applyFont="1" applyFill="1" applyBorder="1" applyAlignment="1">
      <alignment horizontal="left" vertical="center" wrapText="1" indent="3"/>
    </xf>
    <xf numFmtId="0" fontId="7" fillId="2" borderId="0" xfId="0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right" vertical="center" wrapText="1"/>
    </xf>
    <xf numFmtId="1" fontId="14" fillId="0" borderId="0" xfId="0" applyNumberFormat="1" applyFont="1" applyAlignment="1">
      <alignment horizontal="right" vertical="center" wrapText="1"/>
    </xf>
    <xf numFmtId="0" fontId="14" fillId="0" borderId="19" xfId="0" applyFont="1" applyBorder="1"/>
    <xf numFmtId="0" fontId="7" fillId="0" borderId="20" xfId="0" applyFont="1" applyBorder="1"/>
    <xf numFmtId="0" fontId="6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/>
    <xf numFmtId="0" fontId="18" fillId="2" borderId="3" xfId="0" applyFont="1" applyFill="1" applyBorder="1" applyAlignment="1">
      <alignment horizontal="left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right" wrapText="1"/>
    </xf>
    <xf numFmtId="0" fontId="19" fillId="0" borderId="19" xfId="0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8" xfId="1" quotePrefix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showGridLines="0" topLeftCell="AF1" workbookViewId="0">
      <selection activeCell="A3" sqref="A3:AO3"/>
    </sheetView>
  </sheetViews>
  <sheetFormatPr defaultColWidth="10.7109375" defaultRowHeight="12.75" x14ac:dyDescent="0.2"/>
  <cols>
    <col min="1" max="1" width="15.85546875" style="37" customWidth="1"/>
    <col min="2" max="6" width="8.140625" style="37" bestFit="1" customWidth="1"/>
    <col min="7" max="9" width="8.140625" style="3" bestFit="1" customWidth="1"/>
    <col min="10" max="10" width="8.85546875" style="3" bestFit="1" customWidth="1"/>
    <col min="11" max="17" width="8.140625" style="3" bestFit="1" customWidth="1"/>
    <col min="18" max="18" width="8.42578125" style="3" customWidth="1"/>
    <col min="19" max="19" width="8.140625" style="3" customWidth="1"/>
    <col min="20" max="20" width="8.5703125" style="3" customWidth="1"/>
    <col min="21" max="22" width="7.85546875" style="3" customWidth="1"/>
    <col min="23" max="16384" width="10.7109375" style="3"/>
  </cols>
  <sheetData>
    <row r="1" spans="1:41" s="1" customFormat="1" ht="18.75" x14ac:dyDescent="0.3">
      <c r="A1" s="51" t="s">
        <v>78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4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AO2" s="3" t="s">
        <v>102</v>
      </c>
    </row>
    <row r="3" spans="1:41" ht="15.75" customHeight="1" x14ac:dyDescent="0.2">
      <c r="A3" s="91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3"/>
    </row>
    <row r="4" spans="1:41" ht="24.75" customHeight="1" x14ac:dyDescent="0.2">
      <c r="A4" s="86" t="s">
        <v>0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4" t="s">
        <v>18</v>
      </c>
      <c r="S4" s="87" t="s">
        <v>19</v>
      </c>
      <c r="T4" s="88" t="s">
        <v>20</v>
      </c>
      <c r="U4" s="88" t="s">
        <v>21</v>
      </c>
      <c r="V4" s="88" t="s">
        <v>22</v>
      </c>
      <c r="W4" s="88" t="s">
        <v>23</v>
      </c>
      <c r="X4" s="88" t="s">
        <v>24</v>
      </c>
      <c r="Y4" s="88" t="s">
        <v>25</v>
      </c>
      <c r="Z4" s="88" t="s">
        <v>26</v>
      </c>
      <c r="AA4" s="88" t="s">
        <v>27</v>
      </c>
      <c r="AB4" s="88" t="s">
        <v>28</v>
      </c>
      <c r="AC4" s="88" t="s">
        <v>29</v>
      </c>
      <c r="AD4" s="88" t="s">
        <v>30</v>
      </c>
      <c r="AE4" s="88" t="s">
        <v>31</v>
      </c>
      <c r="AF4" s="88" t="s">
        <v>32</v>
      </c>
      <c r="AG4" s="88" t="s">
        <v>33</v>
      </c>
      <c r="AH4" s="88" t="s">
        <v>34</v>
      </c>
      <c r="AI4" s="88" t="s">
        <v>35</v>
      </c>
      <c r="AJ4" s="88" t="s">
        <v>36</v>
      </c>
      <c r="AK4" s="88" t="s">
        <v>37</v>
      </c>
      <c r="AL4" s="89" t="s">
        <v>38</v>
      </c>
      <c r="AM4" s="90" t="s">
        <v>39</v>
      </c>
      <c r="AN4" s="90" t="s">
        <v>40</v>
      </c>
      <c r="AO4" s="6" t="s">
        <v>40</v>
      </c>
    </row>
    <row r="5" spans="1:41" x14ac:dyDescent="0.2">
      <c r="A5" s="7" t="s">
        <v>41</v>
      </c>
      <c r="B5" s="8">
        <f t="shared" ref="B5:AB5" si="0">SUM(B6:B8)</f>
        <v>3621</v>
      </c>
      <c r="C5" s="9">
        <f t="shared" si="0"/>
        <v>20093</v>
      </c>
      <c r="D5" s="9">
        <f t="shared" si="0"/>
        <v>7840</v>
      </c>
      <c r="E5" s="9">
        <f t="shared" si="0"/>
        <v>22597</v>
      </c>
      <c r="F5" s="9">
        <f t="shared" si="0"/>
        <v>41274</v>
      </c>
      <c r="G5" s="9">
        <f t="shared" si="0"/>
        <v>9375</v>
      </c>
      <c r="H5" s="9">
        <f t="shared" si="0"/>
        <v>11388</v>
      </c>
      <c r="I5" s="9">
        <f t="shared" si="0"/>
        <v>14025</v>
      </c>
      <c r="J5" s="9">
        <f t="shared" si="0"/>
        <v>17715</v>
      </c>
      <c r="K5" s="9">
        <f t="shared" si="0"/>
        <v>40477</v>
      </c>
      <c r="L5" s="9">
        <f t="shared" si="0"/>
        <v>27231</v>
      </c>
      <c r="M5" s="9">
        <f t="shared" si="0"/>
        <v>36572</v>
      </c>
      <c r="N5" s="9">
        <f t="shared" si="0"/>
        <v>34602</v>
      </c>
      <c r="O5" s="9">
        <f t="shared" si="0"/>
        <v>53304</v>
      </c>
      <c r="P5" s="9">
        <f t="shared" si="0"/>
        <v>25666</v>
      </c>
      <c r="Q5" s="9">
        <f t="shared" si="0"/>
        <v>22288</v>
      </c>
      <c r="R5" s="9">
        <f t="shared" si="0"/>
        <v>33833</v>
      </c>
      <c r="S5" s="10">
        <f t="shared" si="0"/>
        <v>30405</v>
      </c>
      <c r="T5" s="11">
        <f t="shared" si="0"/>
        <v>33542</v>
      </c>
      <c r="U5" s="11">
        <f t="shared" si="0"/>
        <v>25372</v>
      </c>
      <c r="V5" s="11">
        <f t="shared" si="0"/>
        <v>48530</v>
      </c>
      <c r="W5" s="11">
        <f t="shared" si="0"/>
        <v>32018</v>
      </c>
      <c r="X5" s="11">
        <f t="shared" si="0"/>
        <v>21447</v>
      </c>
      <c r="Y5" s="11">
        <f t="shared" si="0"/>
        <v>49015</v>
      </c>
      <c r="Z5" s="11">
        <f t="shared" si="0"/>
        <v>35702</v>
      </c>
      <c r="AA5" s="11">
        <f t="shared" si="0"/>
        <v>29661</v>
      </c>
      <c r="AB5" s="11">
        <f t="shared" si="0"/>
        <v>17587</v>
      </c>
      <c r="AC5" s="11">
        <v>11823</v>
      </c>
      <c r="AD5" s="11">
        <v>12753</v>
      </c>
      <c r="AE5" s="12">
        <f t="shared" ref="AE5:AJ5" si="1">SUM(AE6:AE8)</f>
        <v>11325.5</v>
      </c>
      <c r="AF5" s="12">
        <f t="shared" si="1"/>
        <v>18402</v>
      </c>
      <c r="AG5" s="12">
        <f t="shared" si="1"/>
        <v>26967.5</v>
      </c>
      <c r="AH5" s="12">
        <f t="shared" si="1"/>
        <v>16613</v>
      </c>
      <c r="AI5" s="12">
        <f t="shared" si="1"/>
        <v>25850</v>
      </c>
      <c r="AJ5" s="12">
        <f t="shared" si="1"/>
        <v>30718</v>
      </c>
      <c r="AK5" s="13">
        <v>35748</v>
      </c>
      <c r="AL5" s="13">
        <v>47795</v>
      </c>
      <c r="AM5" s="13">
        <v>32180</v>
      </c>
      <c r="AN5" s="13">
        <v>19310</v>
      </c>
      <c r="AO5" s="13">
        <v>7948</v>
      </c>
    </row>
    <row r="6" spans="1:41" x14ac:dyDescent="0.2">
      <c r="A6" s="14" t="s">
        <v>42</v>
      </c>
      <c r="B6" s="15">
        <v>1541</v>
      </c>
      <c r="C6" s="16">
        <v>1833</v>
      </c>
      <c r="D6" s="16">
        <v>500</v>
      </c>
      <c r="E6" s="16">
        <v>305</v>
      </c>
      <c r="F6" s="16">
        <v>3314</v>
      </c>
      <c r="G6" s="16">
        <v>100</v>
      </c>
      <c r="H6" s="16">
        <v>88</v>
      </c>
      <c r="I6" s="16">
        <v>525</v>
      </c>
      <c r="J6" s="16">
        <v>590</v>
      </c>
      <c r="K6" s="17">
        <v>5522</v>
      </c>
      <c r="L6" s="17">
        <v>2335</v>
      </c>
      <c r="M6" s="17">
        <v>540</v>
      </c>
      <c r="N6" s="16">
        <v>2085</v>
      </c>
      <c r="O6" s="16">
        <v>17502</v>
      </c>
      <c r="P6" s="16">
        <v>2373</v>
      </c>
      <c r="Q6" s="16">
        <v>6418</v>
      </c>
      <c r="R6" s="16">
        <v>6977</v>
      </c>
      <c r="S6" s="18">
        <v>8601</v>
      </c>
      <c r="T6" s="19">
        <v>5078</v>
      </c>
      <c r="U6" s="19">
        <v>4215</v>
      </c>
      <c r="V6" s="19">
        <v>10603</v>
      </c>
      <c r="W6" s="19">
        <v>9209</v>
      </c>
      <c r="X6" s="19">
        <v>8378</v>
      </c>
      <c r="Y6" s="19">
        <v>10815</v>
      </c>
      <c r="Z6" s="19">
        <v>7899</v>
      </c>
      <c r="AA6" s="19">
        <v>7266</v>
      </c>
      <c r="AB6" s="19">
        <v>6296</v>
      </c>
      <c r="AC6" s="19">
        <v>4251</v>
      </c>
      <c r="AD6" s="19">
        <v>1303</v>
      </c>
      <c r="AE6" s="19">
        <v>195</v>
      </c>
      <c r="AF6" s="19">
        <v>1620</v>
      </c>
      <c r="AG6" s="20">
        <v>2878</v>
      </c>
      <c r="AH6" s="20">
        <v>14099</v>
      </c>
      <c r="AI6" s="20">
        <v>2961</v>
      </c>
      <c r="AJ6" s="20">
        <v>5304</v>
      </c>
      <c r="AK6" s="21">
        <v>6991</v>
      </c>
      <c r="AL6" s="22">
        <v>16403</v>
      </c>
      <c r="AM6" s="22">
        <v>12112</v>
      </c>
      <c r="AN6" s="23">
        <v>0</v>
      </c>
      <c r="AO6" s="22">
        <v>0</v>
      </c>
    </row>
    <row r="7" spans="1:41" x14ac:dyDescent="0.2">
      <c r="A7" s="14" t="s">
        <v>43</v>
      </c>
      <c r="B7" s="24">
        <v>2080</v>
      </c>
      <c r="C7" s="16">
        <v>18260</v>
      </c>
      <c r="D7" s="16">
        <v>7340</v>
      </c>
      <c r="E7" s="16">
        <v>22292</v>
      </c>
      <c r="F7" s="16">
        <v>37960</v>
      </c>
      <c r="G7" s="16">
        <v>9275</v>
      </c>
      <c r="H7" s="16">
        <v>11300</v>
      </c>
      <c r="I7" s="16">
        <v>13500</v>
      </c>
      <c r="J7" s="16">
        <v>17125</v>
      </c>
      <c r="K7" s="17">
        <v>34955</v>
      </c>
      <c r="L7" s="17">
        <v>7800</v>
      </c>
      <c r="M7" s="17">
        <v>15140</v>
      </c>
      <c r="N7" s="16">
        <v>5135</v>
      </c>
      <c r="O7" s="16">
        <v>32527</v>
      </c>
      <c r="P7" s="16">
        <v>11070</v>
      </c>
      <c r="Q7" s="16">
        <v>15839</v>
      </c>
      <c r="R7" s="16">
        <v>9705</v>
      </c>
      <c r="S7" s="18">
        <v>21804</v>
      </c>
      <c r="T7" s="19">
        <v>16576</v>
      </c>
      <c r="U7" s="19">
        <v>21157</v>
      </c>
      <c r="V7" s="19">
        <v>36084</v>
      </c>
      <c r="W7" s="19">
        <v>21717</v>
      </c>
      <c r="X7" s="19">
        <v>13069</v>
      </c>
      <c r="Y7" s="19">
        <v>38200</v>
      </c>
      <c r="Z7" s="19">
        <v>26960</v>
      </c>
      <c r="AA7" s="19">
        <v>22395</v>
      </c>
      <c r="AB7" s="19">
        <v>11291</v>
      </c>
      <c r="AC7" s="19">
        <v>7572</v>
      </c>
      <c r="AD7" s="19">
        <v>11450</v>
      </c>
      <c r="AE7" s="19">
        <v>11128.5</v>
      </c>
      <c r="AF7" s="19">
        <v>16782</v>
      </c>
      <c r="AG7" s="20">
        <v>23931.5</v>
      </c>
      <c r="AH7" s="20">
        <v>2514</v>
      </c>
      <c r="AI7" s="20">
        <v>22889</v>
      </c>
      <c r="AJ7" s="20">
        <v>25414</v>
      </c>
      <c r="AK7" s="21">
        <v>28757</v>
      </c>
      <c r="AL7" s="22">
        <v>31392</v>
      </c>
      <c r="AM7" s="22">
        <v>20068</v>
      </c>
      <c r="AN7" s="23"/>
      <c r="AO7" s="22">
        <v>7948</v>
      </c>
    </row>
    <row r="8" spans="1:41" x14ac:dyDescent="0.2">
      <c r="A8" s="14" t="s">
        <v>44</v>
      </c>
      <c r="B8" s="15" t="s">
        <v>45</v>
      </c>
      <c r="C8" s="16" t="s">
        <v>45</v>
      </c>
      <c r="D8" s="16" t="s">
        <v>45</v>
      </c>
      <c r="E8" s="16" t="s">
        <v>45</v>
      </c>
      <c r="F8" s="16" t="s">
        <v>45</v>
      </c>
      <c r="G8" s="16" t="s">
        <v>45</v>
      </c>
      <c r="H8" s="16" t="s">
        <v>45</v>
      </c>
      <c r="I8" s="16" t="s">
        <v>45</v>
      </c>
      <c r="J8" s="16" t="s">
        <v>45</v>
      </c>
      <c r="K8" s="16" t="s">
        <v>45</v>
      </c>
      <c r="L8" s="17">
        <v>17096</v>
      </c>
      <c r="M8" s="17">
        <v>20892</v>
      </c>
      <c r="N8" s="16">
        <v>27382</v>
      </c>
      <c r="O8" s="16">
        <v>3275</v>
      </c>
      <c r="P8" s="16">
        <v>12223</v>
      </c>
      <c r="Q8" s="16">
        <v>31</v>
      </c>
      <c r="R8" s="16">
        <v>17151</v>
      </c>
      <c r="S8" s="18" t="s">
        <v>46</v>
      </c>
      <c r="T8" s="19">
        <v>11888</v>
      </c>
      <c r="U8" s="19"/>
      <c r="V8" s="19">
        <v>1843</v>
      </c>
      <c r="W8" s="19">
        <v>1092</v>
      </c>
      <c r="X8" s="19"/>
      <c r="Y8" s="19"/>
      <c r="Z8" s="19">
        <v>843</v>
      </c>
      <c r="AA8" s="19"/>
      <c r="AB8" s="19"/>
      <c r="AC8" s="19"/>
      <c r="AD8" s="19"/>
      <c r="AE8" s="19">
        <v>2</v>
      </c>
      <c r="AF8" s="19"/>
      <c r="AG8" s="19">
        <v>158</v>
      </c>
      <c r="AH8" s="19" t="s">
        <v>45</v>
      </c>
      <c r="AI8" s="19" t="s">
        <v>45</v>
      </c>
      <c r="AJ8" s="19" t="s">
        <v>45</v>
      </c>
      <c r="AK8" s="25"/>
      <c r="AL8" s="26"/>
      <c r="AM8" s="13"/>
      <c r="AN8" s="23"/>
      <c r="AO8" s="26"/>
    </row>
    <row r="9" spans="1:41" x14ac:dyDescent="0.2">
      <c r="A9" s="27" t="s">
        <v>47</v>
      </c>
      <c r="B9" s="8">
        <f t="shared" ref="B9:AB9" si="2">SUM(B10:B12)</f>
        <v>3651</v>
      </c>
      <c r="C9" s="9">
        <f t="shared" si="2"/>
        <v>20093</v>
      </c>
      <c r="D9" s="9">
        <f t="shared" si="2"/>
        <v>7840</v>
      </c>
      <c r="E9" s="9">
        <f t="shared" si="2"/>
        <v>22597</v>
      </c>
      <c r="F9" s="9">
        <f t="shared" si="2"/>
        <v>41274</v>
      </c>
      <c r="G9" s="9">
        <f t="shared" si="2"/>
        <v>9375</v>
      </c>
      <c r="H9" s="9">
        <f t="shared" si="2"/>
        <v>11388</v>
      </c>
      <c r="I9" s="9">
        <f t="shared" si="2"/>
        <v>14025</v>
      </c>
      <c r="J9" s="9">
        <f t="shared" si="2"/>
        <v>17715</v>
      </c>
      <c r="K9" s="9">
        <f t="shared" si="2"/>
        <v>40477</v>
      </c>
      <c r="L9" s="9">
        <f t="shared" si="2"/>
        <v>27231</v>
      </c>
      <c r="M9" s="9">
        <f t="shared" si="2"/>
        <v>36572</v>
      </c>
      <c r="N9" s="9">
        <f t="shared" si="2"/>
        <v>34602</v>
      </c>
      <c r="O9" s="9">
        <f t="shared" si="2"/>
        <v>53304</v>
      </c>
      <c r="P9" s="9">
        <f t="shared" si="2"/>
        <v>25666</v>
      </c>
      <c r="Q9" s="9">
        <f t="shared" si="2"/>
        <v>22288</v>
      </c>
      <c r="R9" s="9">
        <f t="shared" si="2"/>
        <v>33833</v>
      </c>
      <c r="S9" s="10">
        <f t="shared" si="2"/>
        <v>30405</v>
      </c>
      <c r="T9" s="11">
        <f t="shared" si="2"/>
        <v>33542</v>
      </c>
      <c r="U9" s="11">
        <f t="shared" si="2"/>
        <v>25372</v>
      </c>
      <c r="V9" s="11">
        <f t="shared" si="2"/>
        <v>48530</v>
      </c>
      <c r="W9" s="11">
        <f t="shared" si="2"/>
        <v>32028</v>
      </c>
      <c r="X9" s="11">
        <f t="shared" si="2"/>
        <v>21447</v>
      </c>
      <c r="Y9" s="11">
        <f t="shared" si="2"/>
        <v>49015</v>
      </c>
      <c r="Z9" s="11">
        <f t="shared" si="2"/>
        <v>35702</v>
      </c>
      <c r="AA9" s="11">
        <f t="shared" si="2"/>
        <v>29661</v>
      </c>
      <c r="AB9" s="11">
        <f t="shared" si="2"/>
        <v>17587</v>
      </c>
      <c r="AC9" s="11">
        <v>11823</v>
      </c>
      <c r="AD9" s="11">
        <v>12753</v>
      </c>
      <c r="AE9" s="12">
        <f t="shared" ref="AE9:AJ9" si="3">SUM(AE10:AE12)</f>
        <v>11325.5</v>
      </c>
      <c r="AF9" s="12">
        <f t="shared" si="3"/>
        <v>18402</v>
      </c>
      <c r="AG9" s="12">
        <f t="shared" si="3"/>
        <v>26967.5</v>
      </c>
      <c r="AH9" s="12">
        <f t="shared" si="3"/>
        <v>14099</v>
      </c>
      <c r="AI9" s="12">
        <f t="shared" si="3"/>
        <v>25850</v>
      </c>
      <c r="AJ9" s="12">
        <f t="shared" si="3"/>
        <v>30718</v>
      </c>
      <c r="AK9" s="13">
        <v>35748</v>
      </c>
      <c r="AL9" s="13">
        <v>47795</v>
      </c>
      <c r="AM9" s="13">
        <v>32180</v>
      </c>
      <c r="AN9" s="13">
        <v>19310</v>
      </c>
      <c r="AO9" s="13">
        <v>7948</v>
      </c>
    </row>
    <row r="10" spans="1:41" x14ac:dyDescent="0.2">
      <c r="A10" s="14" t="s">
        <v>48</v>
      </c>
      <c r="B10" s="15">
        <v>3151</v>
      </c>
      <c r="C10" s="16">
        <v>19693</v>
      </c>
      <c r="D10" s="16">
        <v>7840</v>
      </c>
      <c r="E10" s="16">
        <v>21927</v>
      </c>
      <c r="F10" s="16">
        <v>36574</v>
      </c>
      <c r="G10" s="16">
        <v>8300</v>
      </c>
      <c r="H10" s="16">
        <v>10088</v>
      </c>
      <c r="I10" s="16">
        <v>11025</v>
      </c>
      <c r="J10" s="16">
        <v>12000</v>
      </c>
      <c r="K10" s="17">
        <v>35422</v>
      </c>
      <c r="L10" s="17">
        <v>7635</v>
      </c>
      <c r="M10" s="17">
        <v>11940</v>
      </c>
      <c r="N10" s="16">
        <v>7385</v>
      </c>
      <c r="O10" s="16">
        <v>27974</v>
      </c>
      <c r="P10" s="16">
        <v>3968</v>
      </c>
      <c r="Q10" s="16">
        <v>11807</v>
      </c>
      <c r="R10" s="16">
        <v>17522</v>
      </c>
      <c r="S10" s="18">
        <v>29508</v>
      </c>
      <c r="T10" s="19">
        <v>7850</v>
      </c>
      <c r="U10" s="19">
        <v>7304</v>
      </c>
      <c r="V10" s="19">
        <v>33898</v>
      </c>
      <c r="W10" s="19">
        <v>23636</v>
      </c>
      <c r="X10" s="19">
        <v>19027</v>
      </c>
      <c r="Y10" s="19">
        <v>27528</v>
      </c>
      <c r="Z10" s="19">
        <v>26509</v>
      </c>
      <c r="AA10" s="19">
        <v>26091</v>
      </c>
      <c r="AB10" s="19">
        <v>14882</v>
      </c>
      <c r="AC10" s="19">
        <v>7308.2</v>
      </c>
      <c r="AD10" s="19">
        <v>6846.5</v>
      </c>
      <c r="AE10" s="19">
        <v>2560</v>
      </c>
      <c r="AF10" s="19">
        <v>7764</v>
      </c>
      <c r="AG10" s="20">
        <v>5460</v>
      </c>
      <c r="AH10" s="20">
        <v>5390</v>
      </c>
      <c r="AI10" s="20">
        <v>6734</v>
      </c>
      <c r="AJ10" s="20">
        <v>11384</v>
      </c>
      <c r="AK10" s="25">
        <v>10523</v>
      </c>
      <c r="AL10" s="22">
        <v>25235</v>
      </c>
      <c r="AM10" s="22">
        <v>15000</v>
      </c>
      <c r="AN10" s="22">
        <v>4175</v>
      </c>
      <c r="AO10" s="22">
        <v>0</v>
      </c>
    </row>
    <row r="11" spans="1:41" x14ac:dyDescent="0.2">
      <c r="A11" s="14" t="s">
        <v>49</v>
      </c>
      <c r="B11" s="15">
        <v>500</v>
      </c>
      <c r="C11" s="16">
        <v>400</v>
      </c>
      <c r="D11" s="16" t="s">
        <v>45</v>
      </c>
      <c r="E11" s="16">
        <v>670</v>
      </c>
      <c r="F11" s="16">
        <v>4700</v>
      </c>
      <c r="G11" s="16">
        <v>1075</v>
      </c>
      <c r="H11" s="16">
        <v>1300</v>
      </c>
      <c r="I11" s="16">
        <v>3000</v>
      </c>
      <c r="J11" s="16">
        <v>5715</v>
      </c>
      <c r="K11" s="17">
        <v>5055</v>
      </c>
      <c r="L11" s="17">
        <v>2500</v>
      </c>
      <c r="M11" s="17">
        <v>3740</v>
      </c>
      <c r="N11" s="16">
        <v>2285</v>
      </c>
      <c r="O11" s="16">
        <v>25330</v>
      </c>
      <c r="P11" s="16">
        <v>8468</v>
      </c>
      <c r="Q11" s="16">
        <v>9840</v>
      </c>
      <c r="R11" s="16">
        <v>16311</v>
      </c>
      <c r="S11" s="18">
        <v>897</v>
      </c>
      <c r="T11" s="19">
        <v>18594</v>
      </c>
      <c r="U11" s="19">
        <v>18068</v>
      </c>
      <c r="V11" s="19">
        <v>12231</v>
      </c>
      <c r="W11" s="19">
        <v>6878</v>
      </c>
      <c r="X11" s="19">
        <v>2420</v>
      </c>
      <c r="Y11" s="19">
        <v>21487</v>
      </c>
      <c r="Z11" s="19">
        <v>9030</v>
      </c>
      <c r="AA11" s="19">
        <v>3570</v>
      </c>
      <c r="AB11" s="19">
        <v>2705</v>
      </c>
      <c r="AC11" s="19">
        <v>4506</v>
      </c>
      <c r="AD11" s="19">
        <v>5905</v>
      </c>
      <c r="AE11" s="19">
        <v>8763.5</v>
      </c>
      <c r="AF11" s="19">
        <v>10638</v>
      </c>
      <c r="AG11" s="20">
        <v>21024</v>
      </c>
      <c r="AH11" s="20">
        <v>8625</v>
      </c>
      <c r="AI11" s="20">
        <v>18815</v>
      </c>
      <c r="AJ11" s="20">
        <v>19334</v>
      </c>
      <c r="AK11" s="25">
        <v>25225</v>
      </c>
      <c r="AL11" s="22">
        <v>22560</v>
      </c>
      <c r="AM11" s="22">
        <v>17180</v>
      </c>
      <c r="AN11" s="22">
        <v>15135</v>
      </c>
      <c r="AO11" s="22">
        <v>7948</v>
      </c>
    </row>
    <row r="12" spans="1:41" ht="13.5" thickBot="1" x14ac:dyDescent="0.25">
      <c r="A12" s="28" t="s">
        <v>50</v>
      </c>
      <c r="B12" s="29" t="s">
        <v>45</v>
      </c>
      <c r="C12" s="30" t="s">
        <v>45</v>
      </c>
      <c r="D12" s="30" t="s">
        <v>45</v>
      </c>
      <c r="E12" s="30" t="s">
        <v>45</v>
      </c>
      <c r="F12" s="30" t="s">
        <v>45</v>
      </c>
      <c r="G12" s="30" t="s">
        <v>45</v>
      </c>
      <c r="H12" s="30" t="s">
        <v>45</v>
      </c>
      <c r="I12" s="30" t="s">
        <v>45</v>
      </c>
      <c r="J12" s="30" t="s">
        <v>45</v>
      </c>
      <c r="K12" s="30" t="s">
        <v>45</v>
      </c>
      <c r="L12" s="31">
        <v>17096</v>
      </c>
      <c r="M12" s="31">
        <v>20892</v>
      </c>
      <c r="N12" s="30">
        <v>24932</v>
      </c>
      <c r="O12" s="30" t="s">
        <v>45</v>
      </c>
      <c r="P12" s="30">
        <v>13230</v>
      </c>
      <c r="Q12" s="30">
        <v>641</v>
      </c>
      <c r="R12" s="30" t="s">
        <v>45</v>
      </c>
      <c r="S12" s="32" t="s">
        <v>46</v>
      </c>
      <c r="T12" s="33">
        <v>7098</v>
      </c>
      <c r="U12" s="33"/>
      <c r="V12" s="33">
        <v>2401</v>
      </c>
      <c r="W12" s="33">
        <v>1514</v>
      </c>
      <c r="X12" s="33"/>
      <c r="Y12" s="33"/>
      <c r="Z12" s="33">
        <v>163</v>
      </c>
      <c r="AA12" s="33"/>
      <c r="AB12" s="33"/>
      <c r="AC12" s="33">
        <v>8.8000000000000007</v>
      </c>
      <c r="AD12" s="33">
        <v>1.5</v>
      </c>
      <c r="AE12" s="33">
        <v>2</v>
      </c>
      <c r="AF12" s="33"/>
      <c r="AG12" s="33">
        <v>483.5</v>
      </c>
      <c r="AH12" s="33">
        <v>84</v>
      </c>
      <c r="AI12" s="33">
        <v>301</v>
      </c>
      <c r="AJ12" s="33"/>
      <c r="AK12" s="34"/>
      <c r="AL12" s="34"/>
      <c r="AM12" s="34"/>
      <c r="AN12" s="34"/>
      <c r="AO12" s="21"/>
    </row>
    <row r="13" spans="1:41" ht="18" customHeight="1" thickTop="1" x14ac:dyDescent="0.2">
      <c r="A13" s="3" t="s">
        <v>51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41" x14ac:dyDescent="0.2">
      <c r="A14" s="36" t="s">
        <v>52</v>
      </c>
    </row>
    <row r="15" spans="1:41" x14ac:dyDescent="0.2">
      <c r="A15" s="37" t="s">
        <v>53</v>
      </c>
    </row>
  </sheetData>
  <mergeCells count="1">
    <mergeCell ref="A3:AO3"/>
  </mergeCells>
  <printOptions horizontalCentered="1" verticalCentered="1"/>
  <pageMargins left="1" right="0.77" top="0.56999999999999995" bottom="0.53" header="0.42" footer="0.36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zoomScaleNormal="100" zoomScaleSheetLayoutView="100" workbookViewId="0">
      <pane xSplit="1" topLeftCell="B1" activePane="topRight" state="frozen"/>
      <selection activeCell="P6" sqref="P6"/>
      <selection pane="topRight" activeCell="B7" sqref="B7"/>
    </sheetView>
  </sheetViews>
  <sheetFormatPr defaultColWidth="9.140625" defaultRowHeight="15" x14ac:dyDescent="0.25"/>
  <cols>
    <col min="1" max="1" width="20.7109375" style="53" customWidth="1"/>
    <col min="2" max="11" width="11.28515625" style="53" bestFit="1" customWidth="1"/>
    <col min="12" max="12" width="13.28515625" style="53" customWidth="1"/>
    <col min="13" max="16384" width="9.140625" style="53"/>
  </cols>
  <sheetData>
    <row r="1" spans="1:14" ht="46.5" customHeight="1" x14ac:dyDescent="0.25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4" ht="30" customHeight="1" x14ac:dyDescent="0.25">
      <c r="A2" s="70" t="s">
        <v>81</v>
      </c>
      <c r="B2" s="72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4"/>
    </row>
    <row r="3" spans="1:14" ht="30" customHeight="1" x14ac:dyDescent="0.25">
      <c r="A3" s="71"/>
      <c r="B3" s="54" t="s">
        <v>37</v>
      </c>
      <c r="C3" s="54" t="s">
        <v>38</v>
      </c>
      <c r="D3" s="54" t="s">
        <v>39</v>
      </c>
      <c r="E3" s="54" t="s">
        <v>40</v>
      </c>
      <c r="F3" s="54" t="s">
        <v>56</v>
      </c>
      <c r="G3" s="54" t="s">
        <v>57</v>
      </c>
      <c r="H3" s="54" t="s">
        <v>58</v>
      </c>
      <c r="I3" s="54" t="s">
        <v>59</v>
      </c>
      <c r="J3" s="54" t="s">
        <v>60</v>
      </c>
      <c r="K3" s="54" t="s">
        <v>61</v>
      </c>
      <c r="L3" s="55" t="s">
        <v>80</v>
      </c>
    </row>
    <row r="4" spans="1:14" ht="29.25" customHeight="1" x14ac:dyDescent="0.25">
      <c r="A4" s="56" t="s">
        <v>82</v>
      </c>
      <c r="B4" s="57">
        <v>1279395</v>
      </c>
      <c r="C4" s="57">
        <v>1311960</v>
      </c>
      <c r="D4" s="57">
        <v>1331521</v>
      </c>
      <c r="E4" s="57">
        <v>1350831</v>
      </c>
      <c r="F4" s="57">
        <v>1368914</v>
      </c>
      <c r="G4" s="57">
        <v>1392177</v>
      </c>
      <c r="H4" s="57">
        <v>1433357</v>
      </c>
      <c r="I4" s="57">
        <v>1473026</v>
      </c>
      <c r="J4" s="57">
        <v>1476731</v>
      </c>
      <c r="K4" s="57">
        <f>K5+K6+K7</f>
        <v>1487859</v>
      </c>
      <c r="L4" s="57">
        <v>1509427</v>
      </c>
      <c r="M4" s="58"/>
      <c r="N4" s="58"/>
    </row>
    <row r="5" spans="1:14" ht="24.95" customHeight="1" x14ac:dyDescent="0.25">
      <c r="A5" s="59" t="s">
        <v>83</v>
      </c>
      <c r="B5" s="57">
        <v>956901</v>
      </c>
      <c r="C5" s="57">
        <v>966296</v>
      </c>
      <c r="D5" s="57">
        <v>968312</v>
      </c>
      <c r="E5" s="57">
        <v>971826</v>
      </c>
      <c r="F5" s="57">
        <v>973412</v>
      </c>
      <c r="G5" s="57">
        <v>978184</v>
      </c>
      <c r="H5" s="57">
        <v>982659</v>
      </c>
      <c r="I5" s="57">
        <v>986889</v>
      </c>
      <c r="J5" s="57">
        <v>990254</v>
      </c>
      <c r="K5" s="57">
        <f>J5+5559</f>
        <v>995813</v>
      </c>
      <c r="L5" s="57">
        <v>1014496</v>
      </c>
    </row>
    <row r="6" spans="1:14" ht="24.95" customHeight="1" x14ac:dyDescent="0.25">
      <c r="A6" s="59" t="s">
        <v>84</v>
      </c>
      <c r="B6" s="57">
        <v>319816</v>
      </c>
      <c r="C6" s="57">
        <v>342376</v>
      </c>
      <c r="D6" s="57">
        <v>359556</v>
      </c>
      <c r="E6" s="57">
        <v>374691</v>
      </c>
      <c r="F6" s="57">
        <v>390630</v>
      </c>
      <c r="G6" s="57">
        <v>408093</v>
      </c>
      <c r="H6" s="57">
        <v>443365</v>
      </c>
      <c r="I6" s="57">
        <v>478104</v>
      </c>
      <c r="J6" s="57">
        <v>478444</v>
      </c>
      <c r="K6" s="57">
        <f>J6+5569</f>
        <v>484013</v>
      </c>
      <c r="L6" s="57">
        <v>494931</v>
      </c>
    </row>
    <row r="7" spans="1:14" ht="24.95" customHeight="1" x14ac:dyDescent="0.25">
      <c r="A7" s="60" t="s">
        <v>85</v>
      </c>
      <c r="B7" s="57">
        <v>2678</v>
      </c>
      <c r="C7" s="57">
        <v>3288</v>
      </c>
      <c r="D7" s="57">
        <v>3653</v>
      </c>
      <c r="E7" s="57">
        <v>4314</v>
      </c>
      <c r="F7" s="57">
        <v>4872</v>
      </c>
      <c r="G7" s="57">
        <v>5900</v>
      </c>
      <c r="H7" s="57">
        <v>7333</v>
      </c>
      <c r="I7" s="57">
        <v>8033</v>
      </c>
      <c r="J7" s="57">
        <v>8033</v>
      </c>
      <c r="K7" s="57">
        <f>J7+0</f>
        <v>8033</v>
      </c>
      <c r="L7" s="57" t="s">
        <v>87</v>
      </c>
    </row>
    <row r="8" spans="1:14" x14ac:dyDescent="0.25">
      <c r="A8" s="75" t="s">
        <v>88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</sheetData>
  <mergeCells count="4">
    <mergeCell ref="A1:L1"/>
    <mergeCell ref="A2:A3"/>
    <mergeCell ref="B2:L2"/>
    <mergeCell ref="A8:L8"/>
  </mergeCells>
  <printOptions horizontalCentered="1"/>
  <pageMargins left="0.9" right="0.9" top="0.8" bottom="1.2" header="1" footer="1"/>
  <pageSetup paperSize="213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showGridLines="0" workbookViewId="0">
      <pane xSplit="1" ySplit="4" topLeftCell="B5" activePane="bottomRight" state="frozen"/>
      <selection activeCell="B3" sqref="B3:AP3"/>
      <selection pane="topRight" activeCell="B3" sqref="B3:AP3"/>
      <selection pane="bottomLeft" activeCell="B3" sqref="B3:AP3"/>
      <selection pane="bottomRight" activeCell="F13" sqref="F13"/>
    </sheetView>
  </sheetViews>
  <sheetFormatPr defaultColWidth="9.140625" defaultRowHeight="12.75" x14ac:dyDescent="0.2"/>
  <cols>
    <col min="1" max="1" width="22" style="37" customWidth="1"/>
    <col min="2" max="12" width="8.140625" style="37" bestFit="1" customWidth="1"/>
    <col min="13" max="17" width="8.140625" style="3" bestFit="1" customWidth="1"/>
    <col min="18" max="19" width="8.140625" style="3" customWidth="1"/>
    <col min="20" max="20" width="9.42578125" style="3" bestFit="1" customWidth="1"/>
    <col min="21" max="16384" width="9.140625" style="3"/>
  </cols>
  <sheetData>
    <row r="1" spans="1:47" s="1" customFormat="1" ht="22.5" customHeight="1" x14ac:dyDescent="0.3">
      <c r="A1" s="52" t="s">
        <v>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47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5" t="s">
        <v>54</v>
      </c>
    </row>
    <row r="3" spans="1:47" ht="15.75" customHeight="1" x14ac:dyDescent="0.2">
      <c r="A3" s="76" t="s">
        <v>0</v>
      </c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 t="s">
        <v>1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20"/>
      <c r="AN3" s="20"/>
      <c r="AO3" s="20"/>
      <c r="AP3" s="20"/>
      <c r="AQ3" s="20"/>
      <c r="AR3" s="20"/>
      <c r="AS3" s="20"/>
      <c r="AT3" s="20"/>
      <c r="AU3" s="20"/>
    </row>
    <row r="4" spans="1:47" ht="14.25" customHeight="1" x14ac:dyDescent="0.2">
      <c r="A4" s="7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55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6" t="s">
        <v>38</v>
      </c>
      <c r="AM4" s="20" t="s">
        <v>39</v>
      </c>
      <c r="AN4" s="20" t="s">
        <v>40</v>
      </c>
      <c r="AO4" s="20" t="s">
        <v>56</v>
      </c>
      <c r="AP4" s="20" t="s">
        <v>57</v>
      </c>
      <c r="AQ4" s="20" t="s">
        <v>58</v>
      </c>
      <c r="AR4" s="20" t="s">
        <v>59</v>
      </c>
      <c r="AS4" s="20" t="s">
        <v>60</v>
      </c>
      <c r="AT4" s="20" t="s">
        <v>61</v>
      </c>
      <c r="AU4" s="20" t="s">
        <v>80</v>
      </c>
    </row>
    <row r="5" spans="1:47" x14ac:dyDescent="0.2">
      <c r="A5" s="39" t="s">
        <v>62</v>
      </c>
      <c r="B5" s="39">
        <f>B7+B8+B9</f>
        <v>12266</v>
      </c>
      <c r="C5" s="39">
        <f>C7+C8+C9</f>
        <v>14884</v>
      </c>
      <c r="D5" s="39">
        <f>D7+D8+D9</f>
        <v>17467</v>
      </c>
      <c r="E5" s="39">
        <f>E7+E8+E9</f>
        <v>18543</v>
      </c>
      <c r="F5" s="39">
        <f>F7+F8+F9</f>
        <v>20964</v>
      </c>
      <c r="G5" s="39">
        <f t="shared" ref="G5:AC5" si="0">G7+G8+G9</f>
        <v>22458</v>
      </c>
      <c r="H5" s="39">
        <f t="shared" si="0"/>
        <v>23817</v>
      </c>
      <c r="I5" s="39">
        <f t="shared" si="0"/>
        <v>31279</v>
      </c>
      <c r="J5" s="39">
        <f t="shared" si="0"/>
        <v>37299</v>
      </c>
      <c r="K5" s="39">
        <f t="shared" si="0"/>
        <v>42829</v>
      </c>
      <c r="L5" s="39">
        <f t="shared" si="0"/>
        <v>43408</v>
      </c>
      <c r="M5" s="39">
        <f t="shared" si="0"/>
        <v>45051</v>
      </c>
      <c r="N5" s="39">
        <f t="shared" si="0"/>
        <v>54181</v>
      </c>
      <c r="O5" s="39">
        <f t="shared" si="0"/>
        <v>56839</v>
      </c>
      <c r="P5" s="39">
        <f t="shared" si="0"/>
        <v>67286</v>
      </c>
      <c r="Q5" s="39">
        <f t="shared" si="0"/>
        <v>72719</v>
      </c>
      <c r="R5" s="39">
        <f t="shared" si="0"/>
        <v>84391</v>
      </c>
      <c r="S5" s="39">
        <f t="shared" si="0"/>
        <v>83331</v>
      </c>
      <c r="T5" s="39">
        <f t="shared" si="0"/>
        <v>73812</v>
      </c>
      <c r="U5" s="39">
        <f t="shared" si="0"/>
        <v>90263</v>
      </c>
      <c r="V5" s="39">
        <f t="shared" si="0"/>
        <v>70154</v>
      </c>
      <c r="W5" s="39">
        <f t="shared" si="0"/>
        <v>64150</v>
      </c>
      <c r="X5" s="39">
        <f t="shared" si="0"/>
        <v>47010</v>
      </c>
      <c r="Y5" s="39">
        <f t="shared" si="0"/>
        <v>45669</v>
      </c>
      <c r="Z5" s="39">
        <f t="shared" si="0"/>
        <v>37250</v>
      </c>
      <c r="AA5" s="39">
        <f t="shared" si="0"/>
        <v>23623</v>
      </c>
      <c r="AB5" s="39">
        <f t="shared" si="0"/>
        <v>19713</v>
      </c>
      <c r="AC5" s="39">
        <f t="shared" si="0"/>
        <v>38950</v>
      </c>
      <c r="AD5" s="39">
        <f>AD7+AD8+AD9</f>
        <v>11711</v>
      </c>
      <c r="AE5" s="39">
        <f t="shared" ref="AE5:AI5" si="1">AE7+AE8+AE9</f>
        <v>18458</v>
      </c>
      <c r="AF5" s="39">
        <f t="shared" si="1"/>
        <v>8136</v>
      </c>
      <c r="AG5" s="39">
        <f t="shared" si="1"/>
        <v>12751</v>
      </c>
      <c r="AH5" s="39">
        <f t="shared" si="1"/>
        <v>3285</v>
      </c>
      <c r="AI5" s="39">
        <f t="shared" si="1"/>
        <v>3157</v>
      </c>
      <c r="AJ5" s="39">
        <f>AJ7+AJ8+AJ9</f>
        <v>42178</v>
      </c>
      <c r="AK5" s="39">
        <v>29604</v>
      </c>
      <c r="AL5" s="40">
        <v>45672</v>
      </c>
      <c r="AM5" s="20"/>
      <c r="AN5" s="20"/>
      <c r="AO5" s="20"/>
      <c r="AP5" s="20"/>
      <c r="AQ5" s="20"/>
      <c r="AR5" s="20"/>
      <c r="AS5" s="20"/>
      <c r="AT5" s="20"/>
      <c r="AU5" s="20"/>
    </row>
    <row r="6" spans="1:47" x14ac:dyDescent="0.2">
      <c r="A6" s="3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41"/>
      <c r="AM6" s="20"/>
      <c r="AN6" s="20"/>
      <c r="AO6" s="20"/>
      <c r="AP6" s="20"/>
      <c r="AQ6" s="20"/>
      <c r="AR6" s="20"/>
      <c r="AS6" s="20"/>
      <c r="AT6" s="20"/>
      <c r="AU6" s="20"/>
    </row>
    <row r="7" spans="1:47" x14ac:dyDescent="0.2">
      <c r="A7" s="20" t="s">
        <v>64</v>
      </c>
      <c r="B7" s="20">
        <v>8423</v>
      </c>
      <c r="C7" s="20">
        <v>10694</v>
      </c>
      <c r="D7" s="20">
        <v>13012</v>
      </c>
      <c r="E7" s="20">
        <v>13746</v>
      </c>
      <c r="F7" s="20">
        <v>15500</v>
      </c>
      <c r="G7" s="20">
        <v>16767</v>
      </c>
      <c r="H7" s="20">
        <v>17976</v>
      </c>
      <c r="I7" s="20">
        <v>22882</v>
      </c>
      <c r="J7" s="20">
        <v>28058</v>
      </c>
      <c r="K7" s="20">
        <v>31656</v>
      </c>
      <c r="L7" s="20">
        <v>31698</v>
      </c>
      <c r="M7" s="20">
        <v>32900</v>
      </c>
      <c r="N7" s="20">
        <v>38112</v>
      </c>
      <c r="O7" s="20">
        <v>39801</v>
      </c>
      <c r="P7" s="20">
        <v>49206</v>
      </c>
      <c r="Q7" s="20">
        <v>51929</v>
      </c>
      <c r="R7" s="20">
        <v>59956</v>
      </c>
      <c r="S7" s="20">
        <v>60447</v>
      </c>
      <c r="T7" s="20">
        <v>55385</v>
      </c>
      <c r="U7" s="20">
        <v>64385</v>
      </c>
      <c r="V7" s="20">
        <v>46448</v>
      </c>
      <c r="W7" s="20">
        <v>43231</v>
      </c>
      <c r="X7" s="20">
        <v>32629</v>
      </c>
      <c r="Y7" s="20">
        <v>32314</v>
      </c>
      <c r="Z7" s="20">
        <v>25034</v>
      </c>
      <c r="AA7" s="20">
        <v>16397</v>
      </c>
      <c r="AB7" s="20">
        <v>10610</v>
      </c>
      <c r="AC7" s="20">
        <v>21838</v>
      </c>
      <c r="AD7" s="20">
        <v>5465</v>
      </c>
      <c r="AE7" s="20">
        <v>8118</v>
      </c>
      <c r="AF7" s="20">
        <v>2856</v>
      </c>
      <c r="AG7" s="20">
        <v>8781</v>
      </c>
      <c r="AH7" s="20">
        <v>1939</v>
      </c>
      <c r="AI7" s="20">
        <v>2918</v>
      </c>
      <c r="AJ7" s="20">
        <v>28407</v>
      </c>
      <c r="AK7" s="20">
        <v>21467</v>
      </c>
      <c r="AL7" s="20">
        <v>99196</v>
      </c>
      <c r="AM7" s="20">
        <v>108553</v>
      </c>
      <c r="AN7" s="20">
        <v>145632</v>
      </c>
      <c r="AO7" s="20">
        <v>190163</v>
      </c>
      <c r="AP7" s="20">
        <v>164803.79999999999</v>
      </c>
      <c r="AQ7" s="20">
        <v>205281.2</v>
      </c>
      <c r="AR7" s="20">
        <v>214979.6</v>
      </c>
      <c r="AS7" s="20">
        <v>215733.4</v>
      </c>
      <c r="AT7" s="20">
        <v>222835.03</v>
      </c>
      <c r="AU7" s="20">
        <v>223358.85</v>
      </c>
    </row>
    <row r="8" spans="1:47" x14ac:dyDescent="0.2">
      <c r="A8" s="20" t="s">
        <v>65</v>
      </c>
      <c r="B8" s="20">
        <v>2491</v>
      </c>
      <c r="C8" s="20">
        <v>2778</v>
      </c>
      <c r="D8" s="20">
        <v>3383</v>
      </c>
      <c r="E8" s="20">
        <v>3341</v>
      </c>
      <c r="F8" s="20">
        <v>4286</v>
      </c>
      <c r="G8" s="20">
        <v>5105</v>
      </c>
      <c r="H8" s="20">
        <v>5068</v>
      </c>
      <c r="I8" s="20">
        <v>7459</v>
      </c>
      <c r="J8" s="20">
        <v>8462</v>
      </c>
      <c r="K8" s="20">
        <v>10623</v>
      </c>
      <c r="L8" s="20">
        <v>11053</v>
      </c>
      <c r="M8" s="20">
        <v>11941</v>
      </c>
      <c r="N8" s="20">
        <v>15211</v>
      </c>
      <c r="O8" s="20">
        <v>15268</v>
      </c>
      <c r="P8" s="20">
        <v>16742</v>
      </c>
      <c r="Q8" s="20">
        <v>19257</v>
      </c>
      <c r="R8" s="20">
        <v>22833</v>
      </c>
      <c r="S8" s="20">
        <v>21595</v>
      </c>
      <c r="T8" s="20">
        <v>17149</v>
      </c>
      <c r="U8" s="20">
        <v>24300</v>
      </c>
      <c r="V8" s="20">
        <v>21306</v>
      </c>
      <c r="W8" s="20">
        <v>19284</v>
      </c>
      <c r="X8" s="20">
        <v>13124</v>
      </c>
      <c r="Y8" s="20">
        <v>12097</v>
      </c>
      <c r="Z8" s="20">
        <v>12031</v>
      </c>
      <c r="AA8" s="20">
        <v>7191</v>
      </c>
      <c r="AB8" s="20">
        <v>8562</v>
      </c>
      <c r="AC8" s="20">
        <v>15332</v>
      </c>
      <c r="AD8" s="20">
        <v>5233</v>
      </c>
      <c r="AE8" s="20">
        <v>8941</v>
      </c>
      <c r="AF8" s="20">
        <v>4994</v>
      </c>
      <c r="AG8" s="20">
        <v>3970</v>
      </c>
      <c r="AH8" s="20">
        <v>1346</v>
      </c>
      <c r="AI8" s="20">
        <v>239</v>
      </c>
      <c r="AJ8" s="20">
        <v>12356</v>
      </c>
      <c r="AK8" s="20">
        <v>7092</v>
      </c>
      <c r="AL8" s="20">
        <v>43724</v>
      </c>
      <c r="AM8" s="20">
        <v>65722</v>
      </c>
      <c r="AN8" s="20">
        <v>82520</v>
      </c>
      <c r="AO8" s="20">
        <v>101797</v>
      </c>
      <c r="AP8" s="20">
        <v>87532.25</v>
      </c>
      <c r="AQ8" s="20">
        <v>111708.4</v>
      </c>
      <c r="AR8" s="20">
        <v>120009.05</v>
      </c>
      <c r="AS8" s="20">
        <v>122116.4</v>
      </c>
      <c r="AT8" s="20">
        <v>160756.5</v>
      </c>
      <c r="AU8" s="20">
        <v>140166.63</v>
      </c>
    </row>
    <row r="9" spans="1:47" ht="14.25" customHeight="1" x14ac:dyDescent="0.2">
      <c r="A9" s="20" t="s">
        <v>66</v>
      </c>
      <c r="B9" s="20">
        <v>1352</v>
      </c>
      <c r="C9" s="20">
        <v>1412</v>
      </c>
      <c r="D9" s="20">
        <v>1072</v>
      </c>
      <c r="E9" s="20">
        <v>1456</v>
      </c>
      <c r="F9" s="20">
        <v>1178</v>
      </c>
      <c r="G9" s="20">
        <v>586</v>
      </c>
      <c r="H9" s="20">
        <v>773</v>
      </c>
      <c r="I9" s="20">
        <v>938</v>
      </c>
      <c r="J9" s="20">
        <v>779</v>
      </c>
      <c r="K9" s="20">
        <v>550</v>
      </c>
      <c r="L9" s="20">
        <v>657</v>
      </c>
      <c r="M9" s="20">
        <v>210</v>
      </c>
      <c r="N9" s="20">
        <v>858</v>
      </c>
      <c r="O9" s="20">
        <v>1770</v>
      </c>
      <c r="P9" s="20">
        <v>1338</v>
      </c>
      <c r="Q9" s="20">
        <v>1533</v>
      </c>
      <c r="R9" s="20">
        <v>1602</v>
      </c>
      <c r="S9" s="20">
        <v>1289</v>
      </c>
      <c r="T9" s="20">
        <v>1278</v>
      </c>
      <c r="U9" s="20">
        <v>1578</v>
      </c>
      <c r="V9" s="20">
        <v>2400</v>
      </c>
      <c r="W9" s="20">
        <v>1635</v>
      </c>
      <c r="X9" s="20">
        <v>1257</v>
      </c>
      <c r="Y9" s="20">
        <v>1258</v>
      </c>
      <c r="Z9" s="20">
        <v>185</v>
      </c>
      <c r="AA9" s="20">
        <v>35</v>
      </c>
      <c r="AB9" s="20">
        <v>541</v>
      </c>
      <c r="AC9" s="20">
        <v>1780</v>
      </c>
      <c r="AD9" s="20">
        <v>1013</v>
      </c>
      <c r="AE9" s="20">
        <v>1399</v>
      </c>
      <c r="AF9" s="20">
        <v>286</v>
      </c>
      <c r="AG9" s="20">
        <v>0</v>
      </c>
      <c r="AH9" s="20">
        <v>0</v>
      </c>
      <c r="AI9" s="20">
        <v>0</v>
      </c>
      <c r="AJ9" s="20">
        <v>1415</v>
      </c>
      <c r="AK9" s="20">
        <v>1045</v>
      </c>
      <c r="AL9" s="20">
        <v>2733</v>
      </c>
      <c r="AM9" s="20">
        <v>2688</v>
      </c>
      <c r="AN9" s="20">
        <v>5046</v>
      </c>
      <c r="AO9" s="20">
        <v>6717</v>
      </c>
      <c r="AP9" s="20">
        <v>6577.85</v>
      </c>
      <c r="AQ9" s="20">
        <v>7987.8</v>
      </c>
      <c r="AR9" s="20">
        <v>5156.3</v>
      </c>
      <c r="AS9" s="20">
        <v>7377.2</v>
      </c>
      <c r="AT9" s="20">
        <v>16949.5</v>
      </c>
      <c r="AU9" s="20">
        <v>13097.2</v>
      </c>
    </row>
    <row r="10" spans="1:47" x14ac:dyDescent="0.2">
      <c r="A10" s="39" t="s">
        <v>67</v>
      </c>
      <c r="B10" s="39">
        <f t="shared" ref="B10:M10" si="2">B11+B12+B13</f>
        <v>2064</v>
      </c>
      <c r="C10" s="39">
        <f t="shared" si="2"/>
        <v>2275</v>
      </c>
      <c r="D10" s="39">
        <f t="shared" si="2"/>
        <v>2532</v>
      </c>
      <c r="E10" s="39">
        <f t="shared" si="2"/>
        <v>2421</v>
      </c>
      <c r="F10" s="39">
        <f t="shared" si="2"/>
        <v>2919</v>
      </c>
      <c r="G10" s="39">
        <f t="shared" si="2"/>
        <v>1824</v>
      </c>
      <c r="H10" s="39">
        <f t="shared" si="2"/>
        <v>2566</v>
      </c>
      <c r="I10" s="39">
        <f t="shared" si="2"/>
        <v>5641</v>
      </c>
      <c r="J10" s="39">
        <f t="shared" si="2"/>
        <v>3000</v>
      </c>
      <c r="K10" s="39">
        <f t="shared" si="2"/>
        <v>2116</v>
      </c>
      <c r="L10" s="39">
        <f t="shared" si="2"/>
        <v>2465</v>
      </c>
      <c r="M10" s="39">
        <f t="shared" si="2"/>
        <v>2411</v>
      </c>
      <c r="N10" s="39">
        <f t="shared" ref="N10:S10" si="3">SUM(N11:N13)</f>
        <v>2551</v>
      </c>
      <c r="O10" s="39">
        <f t="shared" si="3"/>
        <v>2048</v>
      </c>
      <c r="P10" s="39">
        <f t="shared" si="3"/>
        <v>2394</v>
      </c>
      <c r="Q10" s="39">
        <f t="shared" si="3"/>
        <v>2275</v>
      </c>
      <c r="R10" s="39">
        <f t="shared" si="3"/>
        <v>2153</v>
      </c>
      <c r="S10" s="39">
        <f t="shared" si="3"/>
        <v>1862</v>
      </c>
      <c r="T10" s="39">
        <f t="shared" ref="T10:AD10" si="4">SUM(T11:T13)</f>
        <v>3576</v>
      </c>
      <c r="U10" s="39">
        <f t="shared" si="4"/>
        <v>3684</v>
      </c>
      <c r="V10" s="39">
        <f t="shared" si="4"/>
        <v>3343</v>
      </c>
      <c r="W10" s="39">
        <f t="shared" si="4"/>
        <v>3926</v>
      </c>
      <c r="X10" s="39">
        <f t="shared" si="4"/>
        <v>2229</v>
      </c>
      <c r="Y10" s="39">
        <f t="shared" si="4"/>
        <v>1794</v>
      </c>
      <c r="Z10" s="39">
        <f t="shared" si="4"/>
        <v>2585</v>
      </c>
      <c r="AA10" s="39">
        <f t="shared" si="4"/>
        <v>1894</v>
      </c>
      <c r="AB10" s="39">
        <f t="shared" si="4"/>
        <v>2654</v>
      </c>
      <c r="AC10" s="39">
        <f t="shared" si="4"/>
        <v>2053</v>
      </c>
      <c r="AD10" s="39">
        <f t="shared" si="4"/>
        <v>2190</v>
      </c>
      <c r="AE10" s="42">
        <f>SUM(AE11:AE13)</f>
        <v>2748.5430000000001</v>
      </c>
      <c r="AF10" s="42">
        <f>SUM(AF11:AF13)</f>
        <v>3514</v>
      </c>
      <c r="AG10" s="42">
        <f t="shared" ref="AG10:AI10" si="5">SUM(AG11:AG13)</f>
        <v>3380</v>
      </c>
      <c r="AH10" s="42">
        <f t="shared" si="5"/>
        <v>3781</v>
      </c>
      <c r="AI10" s="42">
        <f t="shared" si="5"/>
        <v>3947</v>
      </c>
      <c r="AJ10" s="42">
        <f>SUM(AJ11:AJ13)</f>
        <v>4337.3</v>
      </c>
      <c r="AK10" s="42">
        <v>4192.34</v>
      </c>
      <c r="AL10" s="43">
        <v>2348</v>
      </c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x14ac:dyDescent="0.2">
      <c r="A11" s="20" t="s">
        <v>68</v>
      </c>
      <c r="B11" s="25">
        <v>184</v>
      </c>
      <c r="C11" s="20">
        <v>359</v>
      </c>
      <c r="D11" s="20">
        <v>299</v>
      </c>
      <c r="E11" s="20">
        <v>255</v>
      </c>
      <c r="F11" s="20">
        <v>305</v>
      </c>
      <c r="G11" s="20">
        <v>204</v>
      </c>
      <c r="H11" s="20">
        <v>244</v>
      </c>
      <c r="I11" s="20">
        <v>691</v>
      </c>
      <c r="J11" s="20">
        <v>318</v>
      </c>
      <c r="K11" s="20">
        <v>237</v>
      </c>
      <c r="L11" s="20">
        <v>154</v>
      </c>
      <c r="M11" s="20">
        <v>141</v>
      </c>
      <c r="N11" s="20">
        <v>212</v>
      </c>
      <c r="O11" s="20">
        <v>213</v>
      </c>
      <c r="P11" s="20">
        <v>146</v>
      </c>
      <c r="Q11" s="20">
        <v>156</v>
      </c>
      <c r="R11" s="20">
        <v>177</v>
      </c>
      <c r="S11" s="20">
        <v>211</v>
      </c>
      <c r="T11" s="20">
        <v>242</v>
      </c>
      <c r="U11" s="20">
        <v>324</v>
      </c>
      <c r="V11" s="20">
        <v>250</v>
      </c>
      <c r="W11" s="20">
        <v>372</v>
      </c>
      <c r="X11" s="20">
        <v>178</v>
      </c>
      <c r="Y11" s="20">
        <v>308</v>
      </c>
      <c r="Z11" s="20">
        <v>326</v>
      </c>
      <c r="AA11" s="20">
        <v>231</v>
      </c>
      <c r="AB11" s="20">
        <v>89</v>
      </c>
      <c r="AC11" s="44">
        <v>353</v>
      </c>
      <c r="AD11" s="44">
        <v>504</v>
      </c>
      <c r="AE11" s="44">
        <v>510</v>
      </c>
      <c r="AF11" s="44">
        <v>644</v>
      </c>
      <c r="AG11" s="44">
        <v>900</v>
      </c>
      <c r="AH11" s="44">
        <v>897</v>
      </c>
      <c r="AI11" s="44">
        <v>931</v>
      </c>
      <c r="AJ11" s="44">
        <v>850.1</v>
      </c>
      <c r="AK11" s="44">
        <v>1209</v>
      </c>
      <c r="AL11" s="45">
        <v>170</v>
      </c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47" x14ac:dyDescent="0.2">
      <c r="A12" s="20" t="s">
        <v>69</v>
      </c>
      <c r="B12" s="25">
        <v>154</v>
      </c>
      <c r="C12" s="20">
        <v>106</v>
      </c>
      <c r="D12" s="20">
        <v>145</v>
      </c>
      <c r="E12" s="20">
        <v>93</v>
      </c>
      <c r="F12" s="20">
        <v>143</v>
      </c>
      <c r="G12" s="20">
        <v>104</v>
      </c>
      <c r="H12" s="20">
        <v>135</v>
      </c>
      <c r="I12" s="20">
        <v>283</v>
      </c>
      <c r="J12" s="20">
        <v>167</v>
      </c>
      <c r="K12" s="20">
        <v>93</v>
      </c>
      <c r="L12" s="20">
        <v>69</v>
      </c>
      <c r="M12" s="20">
        <v>72</v>
      </c>
      <c r="N12" s="20">
        <v>96</v>
      </c>
      <c r="O12" s="20">
        <v>121</v>
      </c>
      <c r="P12" s="20">
        <v>126</v>
      </c>
      <c r="Q12" s="20">
        <v>44</v>
      </c>
      <c r="R12" s="20">
        <v>66</v>
      </c>
      <c r="S12" s="20">
        <v>77</v>
      </c>
      <c r="T12" s="20">
        <v>105</v>
      </c>
      <c r="U12" s="20">
        <v>81</v>
      </c>
      <c r="V12" s="20">
        <v>144</v>
      </c>
      <c r="W12" s="20">
        <v>124</v>
      </c>
      <c r="X12" s="20">
        <v>116</v>
      </c>
      <c r="Y12" s="20">
        <v>43</v>
      </c>
      <c r="Z12" s="20">
        <v>25</v>
      </c>
      <c r="AA12" s="20">
        <v>7</v>
      </c>
      <c r="AB12" s="20">
        <v>41</v>
      </c>
      <c r="AC12" s="44">
        <v>20</v>
      </c>
      <c r="AD12" s="44">
        <v>20</v>
      </c>
      <c r="AE12" s="44">
        <v>1.5429999999999999</v>
      </c>
      <c r="AF12" s="44">
        <v>11</v>
      </c>
      <c r="AG12" s="44">
        <v>30</v>
      </c>
      <c r="AH12" s="44">
        <v>1</v>
      </c>
      <c r="AI12" s="46">
        <v>0</v>
      </c>
      <c r="AJ12" s="46">
        <v>0.1</v>
      </c>
      <c r="AK12" s="46">
        <v>0.84</v>
      </c>
      <c r="AL12" s="47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1:47" x14ac:dyDescent="0.2">
      <c r="A13" s="20" t="s">
        <v>70</v>
      </c>
      <c r="B13" s="25">
        <v>1726</v>
      </c>
      <c r="C13" s="20">
        <v>1810</v>
      </c>
      <c r="D13" s="20">
        <v>2088</v>
      </c>
      <c r="E13" s="20">
        <v>2073</v>
      </c>
      <c r="F13" s="20">
        <v>2471</v>
      </c>
      <c r="G13" s="20">
        <v>1516</v>
      </c>
      <c r="H13" s="20">
        <v>2187</v>
      </c>
      <c r="I13" s="20">
        <v>4667</v>
      </c>
      <c r="J13" s="20">
        <v>2515</v>
      </c>
      <c r="K13" s="20">
        <v>1786</v>
      </c>
      <c r="L13" s="20">
        <v>2242</v>
      </c>
      <c r="M13" s="20">
        <v>2198</v>
      </c>
      <c r="N13" s="20">
        <v>2243</v>
      </c>
      <c r="O13" s="20">
        <v>1714</v>
      </c>
      <c r="P13" s="20">
        <v>2122</v>
      </c>
      <c r="Q13" s="20">
        <v>2075</v>
      </c>
      <c r="R13" s="20">
        <v>1910</v>
      </c>
      <c r="S13" s="20">
        <v>1574</v>
      </c>
      <c r="T13" s="20">
        <v>3229</v>
      </c>
      <c r="U13" s="20">
        <v>3279</v>
      </c>
      <c r="V13" s="20">
        <v>2949</v>
      </c>
      <c r="W13" s="20">
        <v>3430</v>
      </c>
      <c r="X13" s="20">
        <v>1935</v>
      </c>
      <c r="Y13" s="20">
        <v>1443</v>
      </c>
      <c r="Z13" s="20">
        <v>2234</v>
      </c>
      <c r="AA13" s="20">
        <v>1656</v>
      </c>
      <c r="AB13" s="20">
        <v>2524</v>
      </c>
      <c r="AC13" s="44">
        <v>1680</v>
      </c>
      <c r="AD13" s="44">
        <v>1666</v>
      </c>
      <c r="AE13" s="44">
        <v>2237</v>
      </c>
      <c r="AF13" s="44">
        <v>2859</v>
      </c>
      <c r="AG13" s="44">
        <v>2450</v>
      </c>
      <c r="AH13" s="44">
        <v>2883</v>
      </c>
      <c r="AI13" s="44">
        <v>3016</v>
      </c>
      <c r="AJ13" s="44">
        <v>3487.1</v>
      </c>
      <c r="AK13" s="44">
        <v>2982.5</v>
      </c>
      <c r="AL13" s="44">
        <v>2178</v>
      </c>
      <c r="AM13" s="20"/>
      <c r="AN13" s="20"/>
      <c r="AO13" s="20"/>
      <c r="AP13" s="20"/>
      <c r="AQ13" s="20"/>
      <c r="AR13" s="20"/>
      <c r="AS13" s="20"/>
      <c r="AT13" s="20"/>
      <c r="AU13" s="20"/>
    </row>
    <row r="14" spans="1:47" x14ac:dyDescent="0.2">
      <c r="A14" s="39" t="s">
        <v>71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</row>
    <row r="15" spans="1:47" x14ac:dyDescent="0.2">
      <c r="A15" s="20" t="s">
        <v>72</v>
      </c>
      <c r="B15" s="48" t="s">
        <v>73</v>
      </c>
      <c r="C15" s="48" t="s">
        <v>73</v>
      </c>
      <c r="D15" s="48" t="s">
        <v>73</v>
      </c>
      <c r="E15" s="48" t="s">
        <v>73</v>
      </c>
      <c r="F15" s="48" t="s">
        <v>73</v>
      </c>
      <c r="G15" s="48" t="s">
        <v>73</v>
      </c>
      <c r="H15" s="20">
        <v>321</v>
      </c>
      <c r="I15" s="20">
        <v>430</v>
      </c>
      <c r="J15" s="20">
        <v>459</v>
      </c>
      <c r="K15" s="20">
        <v>451</v>
      </c>
      <c r="L15" s="20">
        <v>603</v>
      </c>
      <c r="M15" s="20">
        <v>478</v>
      </c>
      <c r="N15" s="20">
        <v>720</v>
      </c>
      <c r="O15" s="20">
        <v>733</v>
      </c>
      <c r="P15" s="20">
        <v>971</v>
      </c>
      <c r="Q15" s="20">
        <v>429</v>
      </c>
      <c r="R15" s="20">
        <v>391</v>
      </c>
      <c r="S15" s="20">
        <v>422</v>
      </c>
      <c r="T15" s="20">
        <v>303</v>
      </c>
      <c r="U15" s="19">
        <v>147</v>
      </c>
      <c r="V15" s="19">
        <v>83</v>
      </c>
      <c r="W15" s="19">
        <v>34</v>
      </c>
      <c r="X15" s="19">
        <v>39</v>
      </c>
      <c r="Y15" s="19">
        <v>7</v>
      </c>
      <c r="Z15" s="49"/>
      <c r="AA15" s="4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20"/>
      <c r="AN15" s="20"/>
      <c r="AO15" s="20"/>
      <c r="AP15" s="20"/>
      <c r="AQ15" s="20"/>
      <c r="AR15" s="20"/>
      <c r="AS15" s="20"/>
      <c r="AT15" s="20"/>
      <c r="AU15" s="20"/>
    </row>
    <row r="16" spans="1:47" x14ac:dyDescent="0.2">
      <c r="A16" s="20" t="s">
        <v>74</v>
      </c>
      <c r="B16" s="48" t="s">
        <v>73</v>
      </c>
      <c r="C16" s="48" t="s">
        <v>73</v>
      </c>
      <c r="D16" s="48" t="s">
        <v>73</v>
      </c>
      <c r="E16" s="48" t="s">
        <v>73</v>
      </c>
      <c r="F16" s="48" t="s">
        <v>73</v>
      </c>
      <c r="G16" s="48" t="s">
        <v>73</v>
      </c>
      <c r="H16" s="20">
        <v>5245</v>
      </c>
      <c r="I16" s="20">
        <v>10699</v>
      </c>
      <c r="J16" s="20">
        <v>5315</v>
      </c>
      <c r="K16" s="20">
        <v>6551</v>
      </c>
      <c r="L16" s="20">
        <v>4859</v>
      </c>
      <c r="M16" s="20">
        <v>4572</v>
      </c>
      <c r="N16" s="20">
        <v>8008</v>
      </c>
      <c r="O16" s="20">
        <v>7527</v>
      </c>
      <c r="P16" s="20">
        <v>4886</v>
      </c>
      <c r="Q16" s="20">
        <v>3945</v>
      </c>
      <c r="R16" s="20">
        <v>3236</v>
      </c>
      <c r="S16" s="20">
        <v>2513</v>
      </c>
      <c r="T16" s="20">
        <v>1688</v>
      </c>
      <c r="U16" s="19">
        <v>744</v>
      </c>
      <c r="V16" s="19">
        <v>470</v>
      </c>
      <c r="W16" s="19">
        <v>445</v>
      </c>
      <c r="X16" s="19">
        <v>235</v>
      </c>
      <c r="Y16" s="19">
        <v>55</v>
      </c>
      <c r="Z16" s="49"/>
      <c r="AA16" s="4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20"/>
      <c r="AN16" s="20"/>
      <c r="AO16" s="20"/>
      <c r="AP16" s="20"/>
      <c r="AQ16" s="20"/>
      <c r="AR16" s="20"/>
      <c r="AS16" s="20"/>
      <c r="AT16" s="20"/>
      <c r="AU16" s="20"/>
    </row>
    <row r="17" spans="1:17" x14ac:dyDescent="0.2">
      <c r="A17" s="3" t="s">
        <v>75</v>
      </c>
      <c r="B17" s="3"/>
      <c r="C17" s="3"/>
      <c r="D17" s="3"/>
      <c r="E17" s="3"/>
      <c r="F17" s="35"/>
      <c r="G17" s="35"/>
      <c r="H17" s="35"/>
      <c r="I17" s="35"/>
      <c r="J17" s="35"/>
      <c r="K17" s="35"/>
      <c r="L17" s="35"/>
      <c r="M17" s="35"/>
      <c r="N17" s="35"/>
      <c r="O17" s="50"/>
      <c r="P17" s="50"/>
      <c r="Q17" s="50"/>
    </row>
    <row r="18" spans="1:17" x14ac:dyDescent="0.2">
      <c r="A18" s="37" t="s">
        <v>76</v>
      </c>
    </row>
    <row r="19" spans="1:17" x14ac:dyDescent="0.2">
      <c r="A19" s="37" t="s">
        <v>77</v>
      </c>
    </row>
  </sheetData>
  <mergeCells count="3">
    <mergeCell ref="A3:A4"/>
    <mergeCell ref="B3:S3"/>
    <mergeCell ref="T3:AL3"/>
  </mergeCells>
  <printOptions horizontalCentered="1" verticalCentered="1" gridLinesSet="0"/>
  <pageMargins left="1.18" right="1.25" top="0.96" bottom="1.1399999999999999" header="0.87" footer="0.93"/>
  <pageSetup paperSize="9" scale="60" fitToHeight="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Normal="100" zoomScaleSheetLayoutView="100" workbookViewId="0">
      <pane xSplit="1" ySplit="2" topLeftCell="B3" activePane="bottomRight" state="frozen"/>
      <selection activeCell="P6" sqref="P6"/>
      <selection pane="topRight" activeCell="P6" sqref="P6"/>
      <selection pane="bottomLeft" activeCell="P6" sqref="P6"/>
      <selection pane="bottomRight" activeCell="K9" sqref="K9"/>
    </sheetView>
  </sheetViews>
  <sheetFormatPr defaultColWidth="9.140625" defaultRowHeight="15" x14ac:dyDescent="0.25"/>
  <cols>
    <col min="1" max="1" width="30.5703125" style="61" customWidth="1"/>
    <col min="2" max="2" width="11.28515625" style="61" customWidth="1"/>
    <col min="3" max="3" width="11.5703125" style="61" customWidth="1"/>
    <col min="4" max="4" width="12.42578125" style="61" customWidth="1"/>
    <col min="5" max="5" width="12" style="61" customWidth="1"/>
    <col min="6" max="6" width="12.5703125" style="61" customWidth="1"/>
    <col min="7" max="9" width="13.140625" style="61" customWidth="1"/>
    <col min="10" max="10" width="12.28515625" style="61" customWidth="1"/>
    <col min="11" max="11" width="9.85546875" style="61" customWidth="1"/>
    <col min="12" max="16384" width="9.140625" style="61"/>
  </cols>
  <sheetData>
    <row r="1" spans="1:12" ht="32.25" customHeight="1" x14ac:dyDescent="0.25">
      <c r="A1" s="78" t="s">
        <v>99</v>
      </c>
      <c r="B1" s="78"/>
      <c r="C1" s="78"/>
      <c r="D1" s="78"/>
      <c r="E1" s="78"/>
      <c r="F1" s="78"/>
      <c r="G1" s="78"/>
      <c r="H1" s="78"/>
      <c r="I1" s="78"/>
    </row>
    <row r="2" spans="1:12" x14ac:dyDescent="0.25">
      <c r="A2" s="79" t="s">
        <v>92</v>
      </c>
      <c r="B2" s="79" t="s">
        <v>1</v>
      </c>
      <c r="C2" s="79"/>
      <c r="D2" s="79"/>
      <c r="E2" s="79"/>
      <c r="F2" s="79"/>
      <c r="G2" s="79"/>
      <c r="H2" s="79"/>
      <c r="I2" s="79"/>
      <c r="J2" s="62"/>
    </row>
    <row r="3" spans="1:12" ht="21.95" customHeight="1" x14ac:dyDescent="0.25">
      <c r="A3" s="79"/>
      <c r="B3" s="62" t="s">
        <v>39</v>
      </c>
      <c r="C3" s="62" t="s">
        <v>40</v>
      </c>
      <c r="D3" s="62" t="s">
        <v>56</v>
      </c>
      <c r="E3" s="62" t="s">
        <v>57</v>
      </c>
      <c r="F3" s="62" t="s">
        <v>58</v>
      </c>
      <c r="G3" s="62" t="s">
        <v>59</v>
      </c>
      <c r="H3" s="62" t="s">
        <v>60</v>
      </c>
      <c r="I3" s="62" t="s">
        <v>61</v>
      </c>
      <c r="J3" s="63" t="s">
        <v>80</v>
      </c>
    </row>
    <row r="4" spans="1:12" ht="21.95" customHeight="1" x14ac:dyDescent="0.25">
      <c r="A4" s="64" t="s">
        <v>93</v>
      </c>
      <c r="B4" s="65">
        <v>176963</v>
      </c>
      <c r="C4" s="65">
        <v>232188</v>
      </c>
      <c r="D4" s="65">
        <v>298677</v>
      </c>
      <c r="E4" s="65">
        <v>258913.9</v>
      </c>
      <c r="F4" s="65">
        <v>324977.40000000002</v>
      </c>
      <c r="G4" s="65">
        <v>358633.9</v>
      </c>
      <c r="H4" s="65">
        <v>345227</v>
      </c>
      <c r="I4" s="65">
        <v>400541.03</v>
      </c>
      <c r="J4" s="65">
        <v>376622.68</v>
      </c>
    </row>
    <row r="5" spans="1:12" ht="21.95" customHeight="1" x14ac:dyDescent="0.25">
      <c r="A5" s="64" t="s">
        <v>94</v>
      </c>
      <c r="B5" s="65">
        <v>3669</v>
      </c>
      <c r="C5" s="65">
        <v>7290</v>
      </c>
      <c r="D5" s="65">
        <v>9151</v>
      </c>
      <c r="E5" s="65">
        <v>12480</v>
      </c>
      <c r="F5" s="65">
        <v>8785.34</v>
      </c>
      <c r="G5" s="65">
        <v>4366.3999999999996</v>
      </c>
      <c r="H5" s="65">
        <v>34614</v>
      </c>
      <c r="I5" s="65">
        <f>2965+885+56</f>
        <v>3906</v>
      </c>
      <c r="J5" s="65">
        <v>32911</v>
      </c>
      <c r="K5" s="53"/>
    </row>
    <row r="6" spans="1:12" ht="21.95" customHeight="1" x14ac:dyDescent="0.25">
      <c r="A6" s="64" t="s">
        <v>95</v>
      </c>
      <c r="B6" s="65">
        <v>19561</v>
      </c>
      <c r="C6" s="65">
        <v>19310</v>
      </c>
      <c r="D6" s="65">
        <v>18083</v>
      </c>
      <c r="E6" s="65">
        <v>24291</v>
      </c>
      <c r="F6" s="65">
        <v>41180</v>
      </c>
      <c r="G6" s="65">
        <v>39669</v>
      </c>
      <c r="H6" s="65">
        <v>3705</v>
      </c>
      <c r="I6" s="65">
        <v>5569</v>
      </c>
      <c r="J6" s="65">
        <v>29601</v>
      </c>
      <c r="K6" s="53"/>
    </row>
    <row r="7" spans="1:12" ht="21.95" customHeight="1" x14ac:dyDescent="0.25">
      <c r="A7" s="64" t="s">
        <v>96</v>
      </c>
      <c r="B7" s="65">
        <v>121987</v>
      </c>
      <c r="C7" s="65">
        <v>148501</v>
      </c>
      <c r="D7" s="65">
        <v>191345</v>
      </c>
      <c r="E7" s="65">
        <v>212355</v>
      </c>
      <c r="F7" s="65">
        <v>244897</v>
      </c>
      <c r="G7" s="65">
        <v>292000</v>
      </c>
      <c r="H7" s="65">
        <v>66124</v>
      </c>
      <c r="I7" s="65">
        <v>154308.51999999999</v>
      </c>
      <c r="J7" s="65">
        <v>516466</v>
      </c>
      <c r="K7" s="53"/>
    </row>
    <row r="8" spans="1:12" ht="35.25" customHeight="1" x14ac:dyDescent="0.25">
      <c r="A8" s="64" t="s">
        <v>97</v>
      </c>
      <c r="B8" s="65">
        <v>3153</v>
      </c>
      <c r="C8" s="65">
        <v>5091</v>
      </c>
      <c r="D8" s="65">
        <v>6516</v>
      </c>
      <c r="E8" s="65">
        <v>7879</v>
      </c>
      <c r="F8" s="65">
        <v>9004</v>
      </c>
      <c r="G8" s="65">
        <v>13576</v>
      </c>
      <c r="H8" s="65">
        <v>19345.740529012201</v>
      </c>
      <c r="I8" s="65">
        <v>22577.240449420045</v>
      </c>
      <c r="J8" s="65">
        <v>32420.116102343622</v>
      </c>
      <c r="K8" s="66"/>
    </row>
    <row r="9" spans="1:12" x14ac:dyDescent="0.25">
      <c r="A9" s="67" t="s">
        <v>100</v>
      </c>
      <c r="B9" s="67"/>
      <c r="C9" s="67"/>
      <c r="D9" s="67"/>
      <c r="E9" s="67"/>
      <c r="F9" s="67"/>
      <c r="G9" s="67"/>
      <c r="H9" s="67"/>
      <c r="I9" s="67"/>
      <c r="J9" s="53"/>
      <c r="K9" s="53"/>
    </row>
    <row r="10" spans="1:12" x14ac:dyDescent="0.25">
      <c r="A10" s="61" t="s">
        <v>98</v>
      </c>
      <c r="K10" s="53"/>
    </row>
    <row r="11" spans="1:12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2" ht="5.2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</sheetData>
  <mergeCells count="3">
    <mergeCell ref="A1:I1"/>
    <mergeCell ref="A2:A3"/>
    <mergeCell ref="B2:I2"/>
  </mergeCells>
  <printOptions horizontalCentered="1"/>
  <pageMargins left="0.79" right="0.79" top="0.79" bottom="0.79" header="0.25" footer="0.8"/>
  <pageSetup paperSize="213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zoomScaleNormal="100" zoomScaleSheetLayoutView="130" workbookViewId="0">
      <selection activeCell="B8" sqref="B8"/>
    </sheetView>
  </sheetViews>
  <sheetFormatPr defaultColWidth="9.28515625" defaultRowHeight="15.75" x14ac:dyDescent="0.25"/>
  <cols>
    <col min="1" max="1" width="21.5703125" style="81" customWidth="1"/>
    <col min="2" max="11" width="9.42578125" style="81" bestFit="1" customWidth="1"/>
    <col min="12" max="15" width="10.140625" style="81" bestFit="1" customWidth="1"/>
    <col min="16" max="16384" width="9.28515625" style="81"/>
  </cols>
  <sheetData>
    <row r="1" spans="1:15" ht="28.5" customHeight="1" x14ac:dyDescent="0.25">
      <c r="A1" s="80" t="s">
        <v>91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5">
      <c r="A2" s="82" t="s">
        <v>1</v>
      </c>
      <c r="B2" s="83" t="s">
        <v>34</v>
      </c>
      <c r="C2" s="83" t="s">
        <v>35</v>
      </c>
      <c r="D2" s="83" t="s">
        <v>36</v>
      </c>
      <c r="E2" s="83" t="s">
        <v>37</v>
      </c>
      <c r="F2" s="83" t="s">
        <v>38</v>
      </c>
      <c r="G2" s="83" t="s">
        <v>39</v>
      </c>
      <c r="H2" s="83" t="s">
        <v>40</v>
      </c>
      <c r="I2" s="83" t="s">
        <v>56</v>
      </c>
      <c r="J2" s="83" t="s">
        <v>57</v>
      </c>
      <c r="K2" s="83" t="s">
        <v>58</v>
      </c>
      <c r="L2" s="83" t="s">
        <v>59</v>
      </c>
      <c r="M2" s="83" t="s">
        <v>60</v>
      </c>
      <c r="N2" s="83" t="s">
        <v>61</v>
      </c>
      <c r="O2" s="83" t="s">
        <v>80</v>
      </c>
    </row>
    <row r="3" spans="1:15" x14ac:dyDescent="0.25">
      <c r="A3" s="82" t="s">
        <v>89</v>
      </c>
      <c r="B3" s="84">
        <v>1271357</v>
      </c>
      <c r="C3" s="84">
        <v>3973163</v>
      </c>
      <c r="D3" s="84">
        <v>2396707</v>
      </c>
      <c r="E3" s="84">
        <v>263688</v>
      </c>
      <c r="F3" s="84">
        <v>1347559</v>
      </c>
      <c r="G3" s="84">
        <v>1582837</v>
      </c>
      <c r="H3" s="84">
        <v>9879584</v>
      </c>
      <c r="I3" s="84">
        <v>9859743</v>
      </c>
      <c r="J3" s="84">
        <v>8100389</v>
      </c>
      <c r="K3" s="84">
        <v>8975181</v>
      </c>
      <c r="L3" s="84">
        <v>17552733</v>
      </c>
      <c r="M3" s="84">
        <v>19400000</v>
      </c>
      <c r="N3" s="84">
        <v>14300000</v>
      </c>
      <c r="O3" s="84">
        <v>19424000</v>
      </c>
    </row>
    <row r="4" spans="1:15" x14ac:dyDescent="0.25">
      <c r="A4" s="82" t="s">
        <v>90</v>
      </c>
      <c r="B4" s="84">
        <v>1710</v>
      </c>
      <c r="C4" s="84">
        <v>1939</v>
      </c>
      <c r="D4" s="84">
        <v>1408</v>
      </c>
      <c r="E4" s="84">
        <v>409</v>
      </c>
      <c r="F4" s="84">
        <v>437</v>
      </c>
      <c r="G4" s="84">
        <v>661</v>
      </c>
      <c r="H4" s="84">
        <v>8550</v>
      </c>
      <c r="I4" s="84">
        <v>8606</v>
      </c>
      <c r="J4" s="84">
        <v>3668</v>
      </c>
      <c r="K4" s="84">
        <v>8059</v>
      </c>
      <c r="L4" s="84">
        <v>10528</v>
      </c>
      <c r="M4" s="84">
        <v>47968</v>
      </c>
      <c r="N4" s="84">
        <v>13280</v>
      </c>
      <c r="O4" s="84">
        <v>17132</v>
      </c>
    </row>
    <row r="5" spans="1:15" x14ac:dyDescent="0.25">
      <c r="A5" s="85" t="s">
        <v>101</v>
      </c>
      <c r="B5" s="85"/>
      <c r="C5" s="85"/>
    </row>
  </sheetData>
  <mergeCells count="1">
    <mergeCell ref="A1:O1"/>
  </mergeCells>
  <printOptions horizontalCentered="1"/>
  <pageMargins left="0.9" right="0.9" top="0.8" bottom="1.2" header="0.5" footer="0.5"/>
  <pageSetup paperSize="213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Irrigation 1976-2013</vt:lpstr>
      <vt:lpstr>Irrigation 2011-2021</vt:lpstr>
      <vt:lpstr>Fertilizer &amp; input (I)</vt:lpstr>
      <vt:lpstr>Fertilizers &amp; input (II) (2)</vt:lpstr>
      <vt:lpstr>Forest product</vt:lpstr>
      <vt:lpstr>'Fertilizers &amp; input (II)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2022-02-23T05:28:21Z</dcterms:created>
  <dcterms:modified xsi:type="dcterms:W3CDTF">2022-07-26T08:34:43Z</dcterms:modified>
</cp:coreProperties>
</file>