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9768" windowHeight="7008" firstSheet="4" activeTab="6"/>
  </bookViews>
  <sheets>
    <sheet name="Gov Income Exp 1975-1998" sheetId="4" r:id="rId1"/>
    <sheet name="Gov Income Exp 1999-2011" sheetId="6" r:id="rId2"/>
    <sheet name="Gov Income Exp 2010-2013" sheetId="8" r:id="rId3"/>
    <sheet name="Gov Income Exp 2013-2021" sheetId="7" r:id="rId4"/>
    <sheet name="GBO Cash Basis 2002-2011" sheetId="1" r:id="rId5"/>
    <sheet name="GBO Cash Basis upto 2016-17" sheetId="2" r:id="rId6"/>
    <sheet name="GBO Cash Basis after 2017-18" sheetId="3" r:id="rId7"/>
  </sheets>
  <definedNames>
    <definedName name="_xlnm.Print_Area" localSheetId="4">'GBO Cash Basis 2002-2011'!$A$1:$M$43</definedName>
    <definedName name="_xlnm.Print_Area" localSheetId="6">'GBO Cash Basis after 2017-18'!$A$1:$E$48</definedName>
    <definedName name="_xlnm.Print_Area" localSheetId="5">'GBO Cash Basis upto 2016-17'!$A$1:$G$42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7" l="1"/>
  <c r="E36" i="7"/>
  <c r="D36" i="7"/>
  <c r="C36" i="7"/>
  <c r="B36" i="7"/>
  <c r="F33" i="7"/>
  <c r="E33" i="7"/>
  <c r="D33" i="7"/>
  <c r="C33" i="7"/>
  <c r="B33" i="7"/>
  <c r="F30" i="7"/>
  <c r="F25" i="7" s="1"/>
  <c r="E30" i="7"/>
  <c r="D30" i="7"/>
  <c r="D25" i="7" s="1"/>
  <c r="C30" i="7"/>
  <c r="C25" i="7" s="1"/>
  <c r="B30" i="7"/>
  <c r="B25" i="7" s="1"/>
  <c r="F27" i="7"/>
  <c r="E27" i="7"/>
  <c r="D27" i="7"/>
  <c r="C27" i="7"/>
  <c r="B27" i="7"/>
  <c r="E25" i="7"/>
  <c r="F7" i="7"/>
  <c r="F24" i="7" s="1"/>
  <c r="E7" i="7"/>
  <c r="E24" i="7" s="1"/>
  <c r="D7" i="7"/>
  <c r="D24" i="7" s="1"/>
  <c r="C7" i="7"/>
  <c r="C24" i="7" s="1"/>
  <c r="B7" i="7"/>
  <c r="B24" i="7" s="1"/>
  <c r="F26" i="7" l="1"/>
  <c r="F39" i="7" s="1"/>
  <c r="B26" i="7"/>
  <c r="B39" i="7" s="1"/>
  <c r="C26" i="7"/>
  <c r="C39" i="7" s="1"/>
  <c r="E26" i="7"/>
  <c r="E39" i="7" s="1"/>
  <c r="D26" i="7"/>
  <c r="D39" i="7" s="1"/>
</calcChain>
</file>

<file path=xl/sharedStrings.xml><?xml version="1.0" encoding="utf-8"?>
<sst xmlns="http://schemas.openxmlformats.org/spreadsheetml/2006/main" count="348" uniqueCount="234">
  <si>
    <t xml:space="preserve">     Old Series</t>
  </si>
  <si>
    <t>In Million Rupees</t>
  </si>
  <si>
    <t>Heads  \  Fiscal Year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</si>
  <si>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</si>
  <si>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</si>
  <si>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</si>
  <si>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</si>
  <si>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</si>
  <si>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</si>
  <si>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</si>
  <si>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</si>
  <si>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</si>
  <si>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</si>
  <si>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III Qtr</t>
  </si>
  <si>
    <t>IV Qtr</t>
  </si>
  <si>
    <t>Sanctioned Expenditure</t>
  </si>
  <si>
    <t>Recurrent</t>
  </si>
  <si>
    <t>-</t>
  </si>
  <si>
    <t>Capital</t>
  </si>
  <si>
    <r>
      <t>a.   Domestic Resources &amp; Loans</t>
    </r>
    <r>
      <rPr>
        <i/>
        <vertAlign val="superscript"/>
        <sz val="7"/>
        <rFont val="Times New Roman"/>
        <family val="1"/>
      </rPr>
      <t xml:space="preserve">1 </t>
    </r>
  </si>
  <si>
    <t>b.  Foreign Grants</t>
  </si>
  <si>
    <t>Principal Repayment</t>
  </si>
  <si>
    <t>Others (Freeze Account)</t>
  </si>
  <si>
    <t>Unspent Government Balance</t>
  </si>
  <si>
    <t>Actual Expenditure</t>
  </si>
  <si>
    <t>Resources</t>
  </si>
  <si>
    <t>Revenue</t>
  </si>
  <si>
    <t>Foreign  Grants</t>
  </si>
  <si>
    <t>Non-Budgetary Receipts, net</t>
  </si>
  <si>
    <t xml:space="preserve">Others </t>
  </si>
  <si>
    <t>V.A.T.</t>
  </si>
  <si>
    <t>Custom Account</t>
  </si>
  <si>
    <t>Local Authorities Account</t>
  </si>
  <si>
    <t>Deficits(-) Surplus(+)</t>
  </si>
  <si>
    <t>Sources of Financing</t>
  </si>
  <si>
    <t>Internal Loans</t>
  </si>
  <si>
    <t xml:space="preserve">    Domestic borrowings</t>
  </si>
  <si>
    <t xml:space="preserve">      a. Treasury Bills</t>
  </si>
  <si>
    <t xml:space="preserve">      b. Development Bonds</t>
  </si>
  <si>
    <t xml:space="preserve">      c. National Saving Certificates</t>
  </si>
  <si>
    <t xml:space="preserve">      d. Citizen Saving Certificates*</t>
  </si>
  <si>
    <r>
      <t xml:space="preserve">    Overdrafts</t>
    </r>
    <r>
      <rPr>
        <b/>
        <i/>
        <vertAlign val="superscript"/>
        <sz val="7"/>
        <rFont val="Times New Roman"/>
        <family val="1"/>
      </rPr>
      <t>2</t>
    </r>
  </si>
  <si>
    <t xml:space="preserve">    Others</t>
  </si>
  <si>
    <t>Foreign  Loans</t>
  </si>
  <si>
    <t>*    Including foreign employment bond amounting Rs. 3.4 million for the FY 2010/11.</t>
  </si>
  <si>
    <t>1    Includes cash portion of foreign grants and loans and also cash generated from commodity aid.</t>
  </si>
  <si>
    <t>2   Minus (-) indicates surplus.</t>
  </si>
  <si>
    <t xml:space="preserve">      New Series</t>
  </si>
  <si>
    <t>2011/12</t>
  </si>
  <si>
    <t>2012/13</t>
  </si>
  <si>
    <t>2013/14</t>
  </si>
  <si>
    <t>2014/15</t>
  </si>
  <si>
    <t>2015/16</t>
  </si>
  <si>
    <t>2016/17</t>
  </si>
  <si>
    <t>Total Expenditure</t>
  </si>
  <si>
    <t xml:space="preserve">     Recurrent</t>
  </si>
  <si>
    <t xml:space="preserve">     Capital</t>
  </si>
  <si>
    <t xml:space="preserve">     Financial</t>
  </si>
  <si>
    <t xml:space="preserve">     Other (Freeze Account)</t>
  </si>
  <si>
    <t>Total Resources</t>
  </si>
  <si>
    <t xml:space="preserve">     Revenue and Grants</t>
  </si>
  <si>
    <t xml:space="preserve">             Revenue</t>
  </si>
  <si>
    <t xml:space="preserve">             Foreign Grants</t>
  </si>
  <si>
    <t xml:space="preserve">     Previous Year's Cash Balance &amp; Beruju</t>
  </si>
  <si>
    <t xml:space="preserve">     Internal Loans</t>
  </si>
  <si>
    <t xml:space="preserve">          Domestic Borrowings</t>
  </si>
  <si>
    <t xml:space="preserve">               (i) Treasury Bills</t>
  </si>
  <si>
    <t xml:space="preserve">               (ii) Development Bonds</t>
  </si>
  <si>
    <t xml:space="preserve">               (iii) National Savings Certificates</t>
  </si>
  <si>
    <t xml:space="preserve">               (iv) Citizen Saving Certificates</t>
  </si>
  <si>
    <t xml:space="preserve">               (v) Foreign Employment Bond</t>
  </si>
  <si>
    <t xml:space="preserve">          Overdrafts++</t>
  </si>
  <si>
    <t xml:space="preserve">          Others</t>
  </si>
  <si>
    <t xml:space="preserve">     Principal Refund and Share Divestment</t>
  </si>
  <si>
    <t xml:space="preserve">     Foreign Loans</t>
  </si>
  <si>
    <t>Balance of Govt. Office Account</t>
  </si>
  <si>
    <t xml:space="preserve">     V. A. T. Fund Account</t>
  </si>
  <si>
    <t xml:space="preserve">     Customs Fund Account</t>
  </si>
  <si>
    <t xml:space="preserve">     Reconstruction Fund Account</t>
  </si>
  <si>
    <t xml:space="preserve">     Local Authorities' Accounts (LAA)#</t>
  </si>
  <si>
    <t xml:space="preserve">     Others*</t>
  </si>
  <si>
    <t>Current Balance (-Surplus)</t>
  </si>
  <si>
    <t>+  Based on data reported by banking office of NRB, commercial banks conducting government transactions and release report from 81 DTCOs and payment centres.</t>
  </si>
  <si>
    <t xml:space="preserve"> ++ Minus (-) indicates surplus.</t>
  </si>
  <si>
    <t xml:space="preserve"> #  Change in outstanding amount disbursed to VDC/DDC remaining unspent.</t>
  </si>
  <si>
    <t>* Others includes Guarantee deposits, Operational funds (Imprest) &amp; Emergency funds and Conditional and unconditional grant from government to local bodies.</t>
  </si>
  <si>
    <t xml:space="preserve"> P indicates Provisional.</t>
  </si>
  <si>
    <t>2017/18</t>
  </si>
  <si>
    <t>2018/19</t>
  </si>
  <si>
    <t>2019/20</t>
  </si>
  <si>
    <t>Federal Government</t>
  </si>
  <si>
    <t>Province and Local Govt.(Transferable)</t>
  </si>
  <si>
    <t>Other Receipts</t>
  </si>
  <si>
    <t>Deficits(-) Surplus(+)**</t>
  </si>
  <si>
    <t>Total Resources Available to the Government</t>
  </si>
  <si>
    <t xml:space="preserve"> +   Based on data reported by banking office of NRB, commercial banks conducting government transactions and release report from 81 DTCOs and payment centres.</t>
  </si>
  <si>
    <t>*    Others includes Guarantee deposits, Operational funds (Imprest) &amp; Emergency funds and Conditional and unconditional grant from government to local bodies.</t>
  </si>
  <si>
    <t>**   Federal governemnt revenue has been used to calculate the Defict/Surplus of Q3 and Q4 of 2019/20</t>
  </si>
  <si>
    <t>R  indicates Revised</t>
  </si>
  <si>
    <t>Government Budgetary Operations (on cash basis)</t>
  </si>
  <si>
    <t>Government Budgetary Operations</t>
  </si>
  <si>
    <t>2020/21</t>
  </si>
  <si>
    <r>
      <rPr>
        <sz val="8"/>
        <rFont val="Times New Roman"/>
        <family val="1"/>
      </rPr>
      <t>Rs. in ten million</t>
    </r>
  </si>
  <si>
    <r>
      <rPr>
        <b/>
        <sz val="8"/>
        <rFont val="Times New Roman"/>
        <family val="1"/>
      </rPr>
      <t>Particular</t>
    </r>
  </si>
  <si>
    <r>
      <rPr>
        <sz val="8"/>
        <rFont val="Times New Roman"/>
        <family val="1"/>
      </rPr>
      <t>Fiscal Year</t>
    </r>
  </si>
  <si>
    <r>
      <rPr>
        <sz val="8"/>
        <rFont val="Times New Roman"/>
        <family val="1"/>
      </rPr>
      <t>1974/75</t>
    </r>
  </si>
  <si>
    <r>
      <rPr>
        <sz val="8"/>
        <rFont val="Times New Roman"/>
        <family val="1"/>
      </rPr>
      <t>1975/76</t>
    </r>
  </si>
  <si>
    <r>
      <rPr>
        <sz val="8"/>
        <rFont val="Times New Roman"/>
        <family val="1"/>
      </rPr>
      <t>1976/77</t>
    </r>
  </si>
  <si>
    <r>
      <rPr>
        <sz val="8"/>
        <rFont val="Times New Roman"/>
        <family val="1"/>
      </rPr>
      <t>1977/78</t>
    </r>
  </si>
  <si>
    <r>
      <rPr>
        <sz val="8"/>
        <rFont val="Times New Roman"/>
        <family val="1"/>
      </rPr>
      <t>1978/79</t>
    </r>
  </si>
  <si>
    <r>
      <rPr>
        <sz val="8"/>
        <rFont val="Times New Roman"/>
        <family val="1"/>
      </rPr>
      <t>1979/80</t>
    </r>
  </si>
  <si>
    <r>
      <rPr>
        <sz val="8"/>
        <rFont val="Times New Roman"/>
        <family val="1"/>
      </rPr>
      <t>1980/81</t>
    </r>
  </si>
  <si>
    <r>
      <rPr>
        <sz val="8"/>
        <rFont val="Times New Roman"/>
        <family val="1"/>
      </rPr>
      <t>1981/82</t>
    </r>
  </si>
  <si>
    <r>
      <rPr>
        <sz val="8"/>
        <rFont val="Times New Roman"/>
        <family val="1"/>
      </rPr>
      <t>1982/83</t>
    </r>
  </si>
  <si>
    <r>
      <rPr>
        <sz val="8"/>
        <rFont val="Times New Roman"/>
        <family val="1"/>
      </rPr>
      <t>1983/84</t>
    </r>
  </si>
  <si>
    <r>
      <rPr>
        <sz val="8"/>
        <rFont val="Times New Roman"/>
        <family val="1"/>
      </rPr>
      <t>1984/85</t>
    </r>
  </si>
  <si>
    <r>
      <rPr>
        <sz val="8"/>
        <rFont val="Times New Roman"/>
        <family val="1"/>
      </rPr>
      <t>1985/86</t>
    </r>
  </si>
  <si>
    <r>
      <rPr>
        <b/>
        <sz val="8"/>
        <rFont val="Times New Roman"/>
        <family val="1"/>
      </rPr>
      <t>Expenditure</t>
    </r>
  </si>
  <si>
    <r>
      <rPr>
        <sz val="8"/>
        <rFont val="Times New Roman"/>
        <family val="1"/>
      </rPr>
      <t>Regular</t>
    </r>
  </si>
  <si>
    <r>
      <rPr>
        <sz val="8"/>
        <rFont val="Times New Roman"/>
        <family val="1"/>
      </rPr>
      <t>Development</t>
    </r>
  </si>
  <si>
    <r>
      <rPr>
        <b/>
        <sz val="8"/>
        <rFont val="Times New Roman"/>
        <family val="1"/>
      </rPr>
      <t>Receipts</t>
    </r>
  </si>
  <si>
    <r>
      <rPr>
        <sz val="8"/>
        <rFont val="Times New Roman"/>
        <family val="1"/>
      </rPr>
      <t>Revenue</t>
    </r>
  </si>
  <si>
    <r>
      <rPr>
        <sz val="8"/>
        <rFont val="Times New Roman"/>
        <family val="1"/>
      </rPr>
      <t>Foreign Grants</t>
    </r>
  </si>
  <si>
    <r>
      <rPr>
        <b/>
        <sz val="8"/>
        <rFont val="Times New Roman"/>
        <family val="1"/>
      </rPr>
      <t>Overall Surplus (+) Deficit (-)</t>
    </r>
  </si>
  <si>
    <r>
      <rPr>
        <sz val="8"/>
        <rFont val="Times New Roman"/>
        <family val="1"/>
      </rPr>
      <t>Sources of Financing Deficits</t>
    </r>
  </si>
  <si>
    <r>
      <rPr>
        <b/>
        <sz val="8"/>
        <rFont val="Times New Roman"/>
        <family val="1"/>
      </rPr>
      <t>Foreign Loan</t>
    </r>
  </si>
  <si>
    <r>
      <rPr>
        <b/>
        <sz val="8"/>
        <rFont val="Times New Roman"/>
        <family val="1"/>
      </rPr>
      <t>Internal Loan</t>
    </r>
  </si>
  <si>
    <r>
      <rPr>
        <sz val="8"/>
        <rFont val="Times New Roman"/>
        <family val="1"/>
      </rPr>
      <t>(a) Banking System</t>
    </r>
  </si>
  <si>
    <r>
      <rPr>
        <sz val="8"/>
        <rFont val="Times New Roman"/>
        <family val="1"/>
      </rPr>
      <t>(b) Non-Banking System</t>
    </r>
  </si>
  <si>
    <r>
      <rPr>
        <sz val="8"/>
        <rFont val="Times New Roman"/>
        <family val="1"/>
      </rPr>
      <t>Cash Balance (-)Surplus</t>
    </r>
  </si>
  <si>
    <r>
      <rPr>
        <sz val="8"/>
        <rFont val="Times New Roman"/>
        <family val="1"/>
      </rPr>
      <t>1986/87</t>
    </r>
  </si>
  <si>
    <r>
      <rPr>
        <sz val="8"/>
        <rFont val="Times New Roman"/>
        <family val="1"/>
      </rPr>
      <t>1987/88</t>
    </r>
  </si>
  <si>
    <r>
      <rPr>
        <sz val="8"/>
        <rFont val="Times New Roman"/>
        <family val="1"/>
      </rPr>
      <t>1988/89</t>
    </r>
  </si>
  <si>
    <r>
      <rPr>
        <sz val="8"/>
        <rFont val="Times New Roman"/>
        <family val="1"/>
      </rPr>
      <t>1989/90</t>
    </r>
  </si>
  <si>
    <r>
      <rPr>
        <sz val="8"/>
        <rFont val="Times New Roman"/>
        <family val="1"/>
      </rPr>
      <t>1990/91</t>
    </r>
  </si>
  <si>
    <r>
      <rPr>
        <sz val="8"/>
        <rFont val="Times New Roman"/>
        <family val="1"/>
      </rPr>
      <t>1991/92</t>
    </r>
  </si>
  <si>
    <r>
      <rPr>
        <sz val="8"/>
        <rFont val="Times New Roman"/>
        <family val="1"/>
      </rPr>
      <t>1992/93</t>
    </r>
  </si>
  <si>
    <r>
      <rPr>
        <sz val="8"/>
        <rFont val="Times New Roman"/>
        <family val="1"/>
      </rPr>
      <t>1993/94</t>
    </r>
  </si>
  <si>
    <r>
      <rPr>
        <sz val="8"/>
        <rFont val="Times New Roman"/>
        <family val="1"/>
      </rPr>
      <t>1994/95</t>
    </r>
  </si>
  <si>
    <r>
      <rPr>
        <sz val="8"/>
        <rFont val="Times New Roman"/>
        <family val="1"/>
      </rPr>
      <t>1995/96</t>
    </r>
  </si>
  <si>
    <r>
      <rPr>
        <sz val="8"/>
        <rFont val="Times New Roman"/>
        <family val="1"/>
      </rPr>
      <t>1996/97</t>
    </r>
  </si>
  <si>
    <r>
      <rPr>
        <sz val="8"/>
        <rFont val="Times New Roman"/>
        <family val="1"/>
      </rPr>
      <t>1997/98</t>
    </r>
  </si>
  <si>
    <r>
      <rPr>
        <sz val="8"/>
        <rFont val="Times New Roman"/>
        <family val="1"/>
      </rPr>
      <t>1998/99</t>
    </r>
  </si>
  <si>
    <r>
      <rPr>
        <sz val="8"/>
        <rFont val="Times New Roman"/>
        <family val="1"/>
      </rPr>
      <t>1999/00</t>
    </r>
  </si>
  <si>
    <r>
      <rPr>
        <sz val="8"/>
        <rFont val="Times New Roman"/>
        <family val="1"/>
      </rPr>
      <t>2000/01</t>
    </r>
  </si>
  <si>
    <r>
      <rPr>
        <sz val="8"/>
        <rFont val="Times New Roman"/>
        <family val="1"/>
      </rPr>
      <t>2001/02</t>
    </r>
  </si>
  <si>
    <r>
      <rPr>
        <sz val="8"/>
        <rFont val="Times New Roman"/>
        <family val="1"/>
      </rPr>
      <t>2002/03</t>
    </r>
  </si>
  <si>
    <r>
      <rPr>
        <sz val="8"/>
        <rFont val="Times New Roman"/>
        <family val="1"/>
      </rPr>
      <t>2003/04</t>
    </r>
  </si>
  <si>
    <r>
      <rPr>
        <sz val="8"/>
        <rFont val="Times New Roman"/>
        <family val="1"/>
      </rPr>
      <t>2004/05</t>
    </r>
  </si>
  <si>
    <r>
      <rPr>
        <sz val="8"/>
        <rFont val="Times New Roman"/>
        <family val="1"/>
      </rPr>
      <t>2005/06</t>
    </r>
  </si>
  <si>
    <r>
      <rPr>
        <sz val="8"/>
        <rFont val="Times New Roman"/>
        <family val="1"/>
      </rPr>
      <t>2006/07</t>
    </r>
  </si>
  <si>
    <r>
      <rPr>
        <sz val="8"/>
        <rFont val="Times New Roman"/>
        <family val="1"/>
      </rPr>
      <t>2007/08</t>
    </r>
  </si>
  <si>
    <r>
      <rPr>
        <sz val="8"/>
        <rFont val="Times New Roman"/>
        <family val="1"/>
      </rPr>
      <t>2008/09</t>
    </r>
  </si>
  <si>
    <r>
      <rPr>
        <sz val="8"/>
        <rFont val="Times New Roman"/>
        <family val="1"/>
      </rPr>
      <t>2009/10</t>
    </r>
  </si>
  <si>
    <r>
      <rPr>
        <sz val="8"/>
        <rFont val="Times New Roman"/>
        <family val="1"/>
      </rPr>
      <t>2010/11</t>
    </r>
  </si>
  <si>
    <r>
      <rPr>
        <sz val="8"/>
        <rFont val="Times New Roman"/>
        <family val="1"/>
      </rPr>
      <t>Recurrent Expenditure</t>
    </r>
  </si>
  <si>
    <r>
      <rPr>
        <sz val="8"/>
        <rFont val="Times New Roman"/>
        <family val="1"/>
      </rPr>
      <t>Capital Expenditure</t>
    </r>
  </si>
  <si>
    <r>
      <rPr>
        <sz val="8"/>
        <rFont val="Times New Roman"/>
        <family val="1"/>
      </rPr>
      <t>Principal Re-payment</t>
    </r>
  </si>
  <si>
    <t>Source : Financial Comptroller General Office.</t>
  </si>
  <si>
    <t>Source: Economic Sourvery, MOF</t>
  </si>
  <si>
    <t xml:space="preserve"> Government Expenditure &amp; Sources of Finance</t>
  </si>
  <si>
    <t>Rs. in ten million</t>
  </si>
  <si>
    <t>(Rs. In 10 Million)</t>
  </si>
  <si>
    <t>Heading</t>
  </si>
  <si>
    <t>Fiscal Year</t>
  </si>
  <si>
    <t>Revenue and Grant of Federal Government including Irregularites and Cash Reserves</t>
  </si>
  <si>
    <t>Revene (Before Sharing)</t>
  </si>
  <si>
    <t xml:space="preserve">Federal Revenue ( After FY 2018/19 only)
</t>
  </si>
  <si>
    <t>Tax</t>
  </si>
  <si>
    <t>Non-tax</t>
  </si>
  <si>
    <t>Cash Reserve and Irregularities</t>
  </si>
  <si>
    <t>Foreign Grant Received</t>
  </si>
  <si>
    <t>Expenditure (Recurrent + Capital)</t>
  </si>
  <si>
    <t>Recurrent Expenditure</t>
  </si>
  <si>
    <t>Compensattion of Employees</t>
  </si>
  <si>
    <t>Usage of goods and services</t>
  </si>
  <si>
    <t>Expenditure on Interest and Service</t>
  </si>
  <si>
    <t>Subsidy (General)</t>
  </si>
  <si>
    <t>Grants (11460)</t>
  </si>
  <si>
    <t>Social Security</t>
  </si>
  <si>
    <t>Other expenditure</t>
  </si>
  <si>
    <t>Capital Expenditure</t>
  </si>
  <si>
    <t>Budget Surplus (-)/Deficit (+)</t>
  </si>
  <si>
    <t>Financing (Gross)</t>
  </si>
  <si>
    <t>Financing (Net)</t>
  </si>
  <si>
    <t>Net Internal Loan (Investment)</t>
  </si>
  <si>
    <t>Internal Loan Investment</t>
  </si>
  <si>
    <t xml:space="preserve">Less Internal Loan (Invenstment) Refund </t>
  </si>
  <si>
    <t>Net Share Investment</t>
  </si>
  <si>
    <t>Domestic Share Investment</t>
  </si>
  <si>
    <t>Foreign Share Investment</t>
  </si>
  <si>
    <t>External-Net Borrowing</t>
  </si>
  <si>
    <t>External Amortizations</t>
  </si>
  <si>
    <t>Less External Borrowings</t>
  </si>
  <si>
    <t>Domestic-Net Borrowing</t>
  </si>
  <si>
    <t>Domestic Amortizations</t>
  </si>
  <si>
    <t>Less Domestic Borrowing</t>
  </si>
  <si>
    <t>Surplus (­)/Deficit (+)</t>
  </si>
  <si>
    <t xml:space="preserve">Source: Financial Comptroller General Office, 2021                                </t>
  </si>
  <si>
    <t>Note : Out of Rs. 162.6072 Billion of foreign loan received in FY 2019/20, Rs. 127. 2979 Billion has been transferred to central treasury.</t>
  </si>
  <si>
    <t>Revenue and Grants</t>
  </si>
  <si>
    <t>Renenue</t>
  </si>
  <si>
    <t>Taxes</t>
  </si>
  <si>
    <t>Non Tax Revenue</t>
  </si>
  <si>
    <t>Difference</t>
  </si>
  <si>
    <t>Grants</t>
  </si>
  <si>
    <t>Expenditure</t>
  </si>
  <si>
    <t>Compensation of employees</t>
  </si>
  <si>
    <t>Use of goods and services</t>
  </si>
  <si>
    <t>interest, Services an d Bank Corr</t>
  </si>
  <si>
    <t>Subsidies</t>
  </si>
  <si>
    <t>Other Expenditure</t>
  </si>
  <si>
    <t>Financing</t>
  </si>
  <si>
    <t>Net Internal Loan</t>
  </si>
  <si>
    <t>Internal Loan</t>
  </si>
  <si>
    <t>Less Internal Loan Refund</t>
  </si>
  <si>
    <t>Net Investment</t>
  </si>
  <si>
    <t>Domestic Share Investments</t>
  </si>
  <si>
    <t>Foreign Share Investments</t>
  </si>
  <si>
    <t>External - Net Borrowing</t>
  </si>
  <si>
    <t>Less External Borrowing</t>
  </si>
  <si>
    <t>Domestic Net Borrowing</t>
  </si>
  <si>
    <t>Domestic Amortization</t>
  </si>
  <si>
    <t>Under(+)/Over(-)</t>
  </si>
  <si>
    <t xml:space="preserve">      </t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</si>
  <si>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</si>
  <si>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</si>
  <si>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</si>
  <si>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Government Expenditure &amp; Sources of Finance</t>
  </si>
  <si>
    <t>2021/22</t>
  </si>
  <si>
    <t xml:space="preserve"> -   </t>
  </si>
  <si>
    <t>2022/23</t>
  </si>
  <si>
    <t xml:space="preserve">    Change in Balance of  Local Authorities' Accounts (LAA)#</t>
  </si>
  <si>
    <t xml:space="preserve">     Deficit (-)/ Surplus (+) of Provincial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</si>
</sst>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0.0"/>
    <numFmt numFmtId="166" formatCode="d/mm/yy;@"/>
  </numFmts>
  <fonts count="3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i/>
      <vertAlign val="superscript"/>
      <sz val="7"/>
      <name val="Times New Roman"/>
      <family val="1"/>
    </font>
    <font>
      <b/>
      <i/>
      <sz val="7"/>
      <name val="Times New Roman"/>
      <family val="1"/>
    </font>
    <font>
      <b/>
      <i/>
      <vertAlign val="superscript"/>
      <sz val="7"/>
      <name val="Times New Roman"/>
      <family val="1"/>
    </font>
    <font>
      <sz val="10"/>
      <name val="Geneva"/>
    </font>
    <font>
      <sz val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Un"/>
    </font>
    <font>
      <b/>
      <sz val="14"/>
      <name val="Preeti"/>
    </font>
    <font>
      <sz val="16"/>
      <color theme="1"/>
      <name val="Preeti"/>
    </font>
    <font>
      <sz val="16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40" fontId="9" fillId="0" borderId="0" applyFont="0" applyFill="0" applyBorder="0" applyAlignment="0" applyProtection="0"/>
  </cellStyleXfs>
  <cellXfs count="25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5" xfId="0" applyNumberFormat="1" applyFont="1" applyBorder="1" applyAlignment="1" applyProtection="1">
      <alignment horizontal="right" vertical="center"/>
    </xf>
    <xf numFmtId="164" fontId="3" fillId="0" borderId="10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164" fontId="4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4" fontId="3" fillId="0" borderId="9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>
      <alignment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3" fillId="0" borderId="9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164" fontId="3" fillId="0" borderId="11" xfId="0" applyNumberFormat="1" applyFont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vertical="center"/>
    </xf>
    <xf numFmtId="165" fontId="3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>
      <alignment vertical="center"/>
    </xf>
    <xf numFmtId="165" fontId="4" fillId="0" borderId="5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164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64" fontId="5" fillId="0" borderId="9" xfId="0" applyNumberFormat="1" applyFont="1" applyBorder="1">
      <alignment vertical="center"/>
    </xf>
    <xf numFmtId="164" fontId="5" fillId="0" borderId="9" xfId="0" applyNumberFormat="1" applyFont="1" applyBorder="1" applyAlignment="1" applyProtection="1">
      <alignment horizontal="right" vertical="center"/>
    </xf>
    <xf numFmtId="164" fontId="7" fillId="0" borderId="9" xfId="0" applyNumberFormat="1" applyFont="1" applyBorder="1" applyAlignment="1" applyProtection="1">
      <alignment horizontal="right" vertical="center"/>
    </xf>
    <xf numFmtId="164" fontId="7" fillId="0" borderId="5" xfId="0" applyNumberFormat="1" applyFont="1" applyBorder="1" applyAlignment="1" applyProtection="1">
      <alignment horizontal="right" vertical="center"/>
    </xf>
    <xf numFmtId="165" fontId="7" fillId="0" borderId="5" xfId="0" applyNumberFormat="1" applyFont="1" applyBorder="1" applyAlignment="1">
      <alignment vertical="center"/>
    </xf>
    <xf numFmtId="0" fontId="7" fillId="0" borderId="11" xfId="0" applyFont="1" applyBorder="1">
      <alignment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horizontal="right"/>
    </xf>
    <xf numFmtId="165" fontId="4" fillId="0" borderId="0" xfId="0" applyNumberFormat="1" applyFont="1" applyBorder="1" applyProtection="1">
      <alignment vertical="center"/>
    </xf>
    <xf numFmtId="165" fontId="4" fillId="0" borderId="0" xfId="0" applyNumberFormat="1" applyFont="1" applyBorder="1">
      <alignment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>
      <alignment vertical="center"/>
    </xf>
    <xf numFmtId="165" fontId="4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165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left" vertical="center"/>
    </xf>
    <xf numFmtId="165" fontId="3" fillId="0" borderId="12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165" fontId="4" fillId="0" borderId="9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165" fontId="5" fillId="0" borderId="9" xfId="0" applyNumberFormat="1" applyFont="1" applyFill="1" applyBorder="1" applyAlignment="1" applyProtection="1">
      <alignment horizontal="right" vertical="center"/>
    </xf>
    <xf numFmtId="165" fontId="5" fillId="0" borderId="9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165" fontId="5" fillId="0" borderId="5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1" xfId="0" applyFont="1" applyBorder="1" applyAlignment="1">
      <alignment horizontal="left"/>
    </xf>
    <xf numFmtId="0" fontId="1" fillId="0" borderId="13" xfId="0" applyFont="1" applyBorder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1" fillId="0" borderId="9" xfId="0" applyFont="1" applyBorder="1" applyAlignment="1">
      <alignment horizontal="left" indent="5"/>
    </xf>
    <xf numFmtId="43" fontId="12" fillId="0" borderId="5" xfId="1" applyNumberFormat="1" applyFont="1" applyFill="1" applyBorder="1"/>
    <xf numFmtId="0" fontId="3" fillId="0" borderId="11" xfId="0" applyFont="1" applyBorder="1" applyAlignment="1" applyProtection="1">
      <alignment horizontal="left" vertical="center" indent="2"/>
    </xf>
    <xf numFmtId="165" fontId="3" fillId="0" borderId="11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</xf>
    <xf numFmtId="165" fontId="4" fillId="0" borderId="1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10" fillId="0" borderId="19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 indent="1"/>
    </xf>
    <xf numFmtId="0" fontId="10" fillId="0" borderId="19" xfId="0" applyFont="1" applyBorder="1" applyAlignment="1">
      <alignment horizontal="left" vertical="top" wrapText="1" indent="2"/>
    </xf>
    <xf numFmtId="0" fontId="16" fillId="0" borderId="14" xfId="0" applyFont="1" applyBorder="1" applyAlignment="1">
      <alignment horizontal="left" vertical="top" wrapText="1" indent="3"/>
    </xf>
    <xf numFmtId="2" fontId="17" fillId="0" borderId="14" xfId="0" applyNumberFormat="1" applyFont="1" applyBorder="1" applyAlignment="1">
      <alignment horizontal="right" vertical="top" shrinkToFit="1"/>
    </xf>
    <xf numFmtId="0" fontId="10" fillId="0" borderId="20" xfId="0" applyFont="1" applyBorder="1" applyAlignment="1">
      <alignment horizontal="left" vertical="top" wrapText="1" indent="3"/>
    </xf>
    <xf numFmtId="2" fontId="18" fillId="0" borderId="20" xfId="0" applyNumberFormat="1" applyFont="1" applyBorder="1" applyAlignment="1">
      <alignment horizontal="right" vertical="top" shrinkToFit="1"/>
    </xf>
    <xf numFmtId="0" fontId="16" fillId="0" borderId="20" xfId="0" applyFont="1" applyBorder="1" applyAlignment="1">
      <alignment horizontal="left" vertical="top" wrapText="1" indent="3"/>
    </xf>
    <xf numFmtId="2" fontId="17" fillId="0" borderId="20" xfId="0" applyNumberFormat="1" applyFont="1" applyBorder="1" applyAlignment="1">
      <alignment horizontal="right" vertical="top" shrinkToFit="1"/>
    </xf>
    <xf numFmtId="0" fontId="0" fillId="0" borderId="20" xfId="0" applyBorder="1" applyAlignment="1">
      <alignment horizontal="left" wrapText="1"/>
    </xf>
    <xf numFmtId="0" fontId="10" fillId="0" borderId="18" xfId="0" applyFont="1" applyBorder="1" applyAlignment="1">
      <alignment horizontal="left" vertical="top" wrapText="1" indent="3"/>
    </xf>
    <xf numFmtId="2" fontId="17" fillId="0" borderId="18" xfId="0" applyNumberFormat="1" applyFont="1" applyBorder="1" applyAlignment="1">
      <alignment horizontal="right" vertical="top" shrinkToFi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1" fontId="17" fillId="0" borderId="20" xfId="0" applyNumberFormat="1" applyFont="1" applyBorder="1" applyAlignment="1">
      <alignment horizontal="right" vertical="top" shrinkToFit="1"/>
    </xf>
    <xf numFmtId="0" fontId="10" fillId="0" borderId="19" xfId="0" applyFont="1" applyBorder="1" applyAlignment="1">
      <alignment horizontal="center" vertical="top" wrapText="1"/>
    </xf>
    <xf numFmtId="2" fontId="17" fillId="0" borderId="14" xfId="0" applyNumberFormat="1" applyFont="1" applyBorder="1" applyAlignment="1">
      <alignment horizontal="center" vertical="top" shrinkToFit="1"/>
    </xf>
    <xf numFmtId="4" fontId="17" fillId="0" borderId="14" xfId="0" applyNumberFormat="1" applyFont="1" applyBorder="1" applyAlignment="1">
      <alignment horizontal="right" vertical="top" shrinkToFit="1"/>
    </xf>
    <xf numFmtId="4" fontId="17" fillId="0" borderId="14" xfId="0" applyNumberFormat="1" applyFont="1" applyBorder="1" applyAlignment="1">
      <alignment horizontal="left" vertical="top" shrinkToFit="1"/>
    </xf>
    <xf numFmtId="2" fontId="18" fillId="0" borderId="20" xfId="0" applyNumberFormat="1" applyFont="1" applyBorder="1" applyAlignment="1">
      <alignment horizontal="center" vertical="top" shrinkToFit="1"/>
    </xf>
    <xf numFmtId="2" fontId="18" fillId="0" borderId="20" xfId="0" applyNumberFormat="1" applyFont="1" applyBorder="1" applyAlignment="1">
      <alignment horizontal="left" vertical="top" indent="1" shrinkToFit="1"/>
    </xf>
    <xf numFmtId="2" fontId="17" fillId="0" borderId="20" xfId="0" applyNumberFormat="1" applyFont="1" applyBorder="1" applyAlignment="1">
      <alignment horizontal="center" vertical="top" shrinkToFit="1"/>
    </xf>
    <xf numFmtId="2" fontId="17" fillId="0" borderId="20" xfId="0" applyNumberFormat="1" applyFont="1" applyBorder="1" applyAlignment="1">
      <alignment horizontal="left" vertical="top" indent="1" shrinkToFit="1"/>
    </xf>
    <xf numFmtId="2" fontId="17" fillId="0" borderId="18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wrapText="1"/>
    </xf>
    <xf numFmtId="0" fontId="10" fillId="0" borderId="0" xfId="0" applyFont="1">
      <alignment vertical="center"/>
    </xf>
    <xf numFmtId="0" fontId="21" fillId="0" borderId="10" xfId="0" applyFont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2" fontId="22" fillId="2" borderId="7" xfId="0" applyNumberFormat="1" applyFont="1" applyFill="1" applyBorder="1">
      <alignment vertical="center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>
      <alignment vertical="center"/>
    </xf>
    <xf numFmtId="0" fontId="21" fillId="2" borderId="7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23" xfId="0" applyFont="1" applyFill="1" applyBorder="1" applyAlignment="1"/>
    <xf numFmtId="0" fontId="10" fillId="2" borderId="0" xfId="0" applyFont="1" applyFill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2" fontId="22" fillId="2" borderId="7" xfId="0" quotePrefix="1" applyNumberFormat="1" applyFont="1" applyFill="1" applyBorder="1">
      <alignment vertical="center"/>
    </xf>
    <xf numFmtId="2" fontId="0" fillId="0" borderId="0" xfId="0" applyNumberFormat="1">
      <alignment vertical="center"/>
    </xf>
    <xf numFmtId="0" fontId="23" fillId="0" borderId="24" xfId="0" applyFont="1" applyBorder="1" applyAlignment="1"/>
    <xf numFmtId="0" fontId="12" fillId="0" borderId="24" xfId="0" applyFont="1" applyBorder="1" applyAlignment="1">
      <alignment horizontal="right"/>
    </xf>
    <xf numFmtId="0" fontId="23" fillId="0" borderId="24" xfId="0" applyFont="1" applyBorder="1" applyAlignment="1">
      <alignment horizontal="left"/>
    </xf>
    <xf numFmtId="0" fontId="24" fillId="0" borderId="25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3" fontId="20" fillId="0" borderId="7" xfId="1" applyNumberFormat="1" applyFont="1" applyBorder="1"/>
    <xf numFmtId="3" fontId="23" fillId="0" borderId="7" xfId="0" applyNumberFormat="1" applyFont="1" applyBorder="1" applyAlignment="1"/>
    <xf numFmtId="3" fontId="28" fillId="0" borderId="7" xfId="1" applyNumberFormat="1" applyFont="1" applyBorder="1"/>
    <xf numFmtId="3" fontId="12" fillId="0" borderId="7" xfId="0" applyNumberFormat="1" applyFont="1" applyBorder="1" applyAlignment="1"/>
    <xf numFmtId="3" fontId="28" fillId="0" borderId="7" xfId="1" applyNumberFormat="1" applyFont="1" applyBorder="1" applyAlignment="1">
      <alignment horizontal="center"/>
    </xf>
    <xf numFmtId="3" fontId="20" fillId="0" borderId="23" xfId="1" applyNumberFormat="1" applyFont="1" applyBorder="1"/>
    <xf numFmtId="3" fontId="20" fillId="0" borderId="23" xfId="0" applyNumberFormat="1" applyFont="1" applyBorder="1" applyAlignment="1"/>
    <xf numFmtId="3" fontId="23" fillId="0" borderId="23" xfId="0" applyNumberFormat="1" applyFont="1" applyBorder="1" applyAlignment="1"/>
    <xf numFmtId="0" fontId="29" fillId="0" borderId="0" xfId="0" applyFont="1" applyAlignment="1"/>
    <xf numFmtId="0" fontId="30" fillId="0" borderId="0" xfId="0" applyFont="1" applyAlignment="1"/>
    <xf numFmtId="0" fontId="1" fillId="0" borderId="2" xfId="0" applyFont="1" applyBorder="1" applyAlignment="1">
      <alignment horizontal="left"/>
    </xf>
    <xf numFmtId="165" fontId="4" fillId="0" borderId="9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/>
    <xf numFmtId="165" fontId="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0" xfId="0" quotePrefix="1" applyFont="1" applyBorder="1" applyAlignment="1">
      <alignment horizontal="left"/>
    </xf>
    <xf numFmtId="0" fontId="4" fillId="0" borderId="6" xfId="0" applyFont="1" applyBorder="1" applyAlignment="1"/>
    <xf numFmtId="0" fontId="10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21"/>
    </xf>
    <xf numFmtId="0" fontId="10" fillId="0" borderId="0" xfId="0" applyFont="1" applyAlignment="1">
      <alignment horizontal="left" vertical="center" wrapText="1" indent="6"/>
    </xf>
    <xf numFmtId="0" fontId="16" fillId="0" borderId="14" xfId="0" applyFont="1" applyBorder="1" applyAlignment="1">
      <alignment horizontal="left" vertical="top" wrapText="1" indent="3"/>
    </xf>
    <xf numFmtId="0" fontId="16" fillId="0" borderId="18" xfId="0" applyFont="1" applyBorder="1" applyAlignment="1">
      <alignment horizontal="left" vertical="top" wrapText="1" indent="3"/>
    </xf>
    <xf numFmtId="0" fontId="10" fillId="0" borderId="0" xfId="0" applyFont="1" applyAlignment="1">
      <alignment horizontal="right" vertical="top" wrapText="1" indent="6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66" fontId="23" fillId="0" borderId="27" xfId="0" applyNumberFormat="1" applyFont="1" applyBorder="1" applyAlignment="1">
      <alignment horizontal="center"/>
    </xf>
    <xf numFmtId="166" fontId="23" fillId="0" borderId="11" xfId="0" applyNumberFormat="1" applyFont="1" applyBorder="1" applyAlignment="1">
      <alignment horizontal="center"/>
    </xf>
    <xf numFmtId="166" fontId="20" fillId="0" borderId="27" xfId="0" applyNumberFormat="1" applyFont="1" applyBorder="1" applyAlignment="1">
      <alignment horizontal="center"/>
    </xf>
    <xf numFmtId="166" fontId="20" fillId="0" borderId="11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165" fontId="4" fillId="0" borderId="7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4"/>
  <sheetViews>
    <sheetView workbookViewId="0">
      <selection activeCell="A3" sqref="A3:K3"/>
    </sheetView>
  </sheetViews>
  <sheetFormatPr defaultRowHeight="10.199999999999999"/>
  <cols>
    <col min="1" max="1" width="41.33203125" customWidth="1"/>
    <col min="13" max="13" width="12.5" customWidth="1"/>
  </cols>
  <sheetData>
    <row r="3" spans="1:25" ht="13.8">
      <c r="A3" s="210" t="s">
        <v>160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1" t="s">
        <v>102</v>
      </c>
      <c r="M3" s="211"/>
      <c r="N3" s="211"/>
    </row>
    <row r="4" spans="1:25" ht="10.5" customHeight="1">
      <c r="A4" s="212" t="s">
        <v>103</v>
      </c>
      <c r="B4" s="215" t="s">
        <v>104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</row>
    <row r="5" spans="1:25">
      <c r="A5" s="213"/>
      <c r="B5" s="146" t="s">
        <v>105</v>
      </c>
      <c r="C5" s="146" t="s">
        <v>106</v>
      </c>
      <c r="D5" s="146" t="s">
        <v>107</v>
      </c>
      <c r="E5" s="146" t="s">
        <v>108</v>
      </c>
      <c r="F5" s="146" t="s">
        <v>109</v>
      </c>
      <c r="G5" s="146" t="s">
        <v>110</v>
      </c>
      <c r="H5" s="147" t="s">
        <v>111</v>
      </c>
      <c r="I5" s="147" t="s">
        <v>112</v>
      </c>
      <c r="J5" s="147" t="s">
        <v>113</v>
      </c>
      <c r="K5" s="148" t="s">
        <v>114</v>
      </c>
      <c r="L5" s="148" t="s">
        <v>115</v>
      </c>
      <c r="M5" s="149" t="s">
        <v>116</v>
      </c>
      <c r="N5" s="146" t="s">
        <v>130</v>
      </c>
      <c r="O5" s="146" t="s">
        <v>131</v>
      </c>
      <c r="P5" s="146" t="s">
        <v>132</v>
      </c>
      <c r="Q5" s="146" t="s">
        <v>133</v>
      </c>
      <c r="R5" s="147" t="s">
        <v>134</v>
      </c>
      <c r="S5" s="146" t="s">
        <v>135</v>
      </c>
      <c r="T5" s="147" t="s">
        <v>136</v>
      </c>
      <c r="U5" s="147" t="s">
        <v>137</v>
      </c>
      <c r="V5" s="147" t="s">
        <v>138</v>
      </c>
      <c r="W5" s="147" t="s">
        <v>139</v>
      </c>
      <c r="X5" s="147" t="s">
        <v>140</v>
      </c>
      <c r="Y5" s="147" t="s">
        <v>141</v>
      </c>
    </row>
    <row r="6" spans="1:25">
      <c r="A6" s="150" t="s">
        <v>117</v>
      </c>
      <c r="B6" s="151">
        <v>151.37</v>
      </c>
      <c r="C6" s="151">
        <v>191.33</v>
      </c>
      <c r="D6" s="151">
        <v>233.04</v>
      </c>
      <c r="E6" s="151">
        <v>267.49</v>
      </c>
      <c r="F6" s="151">
        <v>302.05</v>
      </c>
      <c r="G6" s="151">
        <v>347.07</v>
      </c>
      <c r="H6" s="151">
        <v>409.23</v>
      </c>
      <c r="I6" s="151">
        <v>536.13</v>
      </c>
      <c r="J6" s="151">
        <v>697.92</v>
      </c>
      <c r="K6" s="151">
        <v>743.73</v>
      </c>
      <c r="L6" s="151">
        <v>839.48</v>
      </c>
      <c r="M6" s="151">
        <v>979.71</v>
      </c>
      <c r="N6" s="151">
        <v>1151.32</v>
      </c>
      <c r="O6" s="151">
        <v>1410.5</v>
      </c>
      <c r="P6" s="151">
        <v>1800.5</v>
      </c>
      <c r="Q6" s="151">
        <v>1966.93</v>
      </c>
      <c r="R6" s="151">
        <v>2354.98</v>
      </c>
      <c r="S6" s="151">
        <v>2641.82</v>
      </c>
      <c r="T6" s="151">
        <v>3089.77</v>
      </c>
      <c r="U6" s="151">
        <v>3359.74</v>
      </c>
      <c r="V6" s="151">
        <v>3906</v>
      </c>
      <c r="W6" s="151">
        <v>4654.24</v>
      </c>
      <c r="X6" s="151">
        <v>5072.37</v>
      </c>
      <c r="Y6" s="151">
        <v>5611.83</v>
      </c>
    </row>
    <row r="7" spans="1:25">
      <c r="A7" s="152" t="s">
        <v>118</v>
      </c>
      <c r="B7" s="153">
        <v>54.65</v>
      </c>
      <c r="C7" s="153">
        <v>67.45</v>
      </c>
      <c r="D7" s="153">
        <v>83.21</v>
      </c>
      <c r="E7" s="153">
        <v>86.69</v>
      </c>
      <c r="F7" s="153">
        <v>104.17</v>
      </c>
      <c r="G7" s="153">
        <v>116.21</v>
      </c>
      <c r="H7" s="153">
        <v>136.12</v>
      </c>
      <c r="I7" s="153">
        <v>163.44</v>
      </c>
      <c r="J7" s="153">
        <v>199.71</v>
      </c>
      <c r="K7" s="153">
        <v>227.35</v>
      </c>
      <c r="L7" s="153">
        <v>290.61</v>
      </c>
      <c r="M7" s="153">
        <v>358.4</v>
      </c>
      <c r="N7" s="153">
        <v>413.52</v>
      </c>
      <c r="O7" s="153">
        <v>467.7</v>
      </c>
      <c r="P7" s="153">
        <v>567.62</v>
      </c>
      <c r="Q7" s="153">
        <v>667.18</v>
      </c>
      <c r="R7" s="153">
        <v>757.03</v>
      </c>
      <c r="S7" s="153">
        <v>990.54</v>
      </c>
      <c r="T7" s="153">
        <v>1148.4100000000001</v>
      </c>
      <c r="U7" s="153">
        <v>1240.92</v>
      </c>
      <c r="V7" s="153">
        <v>1926.51</v>
      </c>
      <c r="W7" s="153">
        <v>2156.19</v>
      </c>
      <c r="X7" s="153">
        <v>2418.11</v>
      </c>
      <c r="Y7" s="153">
        <v>2717.44</v>
      </c>
    </row>
    <row r="8" spans="1:25">
      <c r="A8" s="152" t="s">
        <v>119</v>
      </c>
      <c r="B8" s="153">
        <v>96.72</v>
      </c>
      <c r="C8" s="153">
        <v>123.88</v>
      </c>
      <c r="D8" s="153">
        <v>149.83000000000001</v>
      </c>
      <c r="E8" s="153">
        <v>180.6</v>
      </c>
      <c r="F8" s="153">
        <v>197.88</v>
      </c>
      <c r="G8" s="153">
        <v>230.86</v>
      </c>
      <c r="H8" s="153">
        <v>273.11</v>
      </c>
      <c r="I8" s="153">
        <v>372.69</v>
      </c>
      <c r="J8" s="153">
        <v>498.21</v>
      </c>
      <c r="K8" s="153">
        <v>516.38</v>
      </c>
      <c r="L8" s="153">
        <v>548.87</v>
      </c>
      <c r="M8" s="153">
        <v>621.30999999999995</v>
      </c>
      <c r="N8" s="153">
        <v>737.8</v>
      </c>
      <c r="O8" s="153">
        <v>942.8</v>
      </c>
      <c r="P8" s="153">
        <v>1232.8800000000001</v>
      </c>
      <c r="Q8" s="153">
        <v>1299.75</v>
      </c>
      <c r="R8" s="153">
        <v>1597.95</v>
      </c>
      <c r="S8" s="153">
        <v>1651.28</v>
      </c>
      <c r="T8" s="153">
        <v>1941.36</v>
      </c>
      <c r="U8" s="153">
        <v>2118.8200000000002</v>
      </c>
      <c r="V8" s="153">
        <v>1979.49</v>
      </c>
      <c r="W8" s="153">
        <v>2498.0500000000002</v>
      </c>
      <c r="X8" s="153">
        <v>2654.26</v>
      </c>
      <c r="Y8" s="153">
        <v>2894.39</v>
      </c>
    </row>
    <row r="9" spans="1:25">
      <c r="A9" s="154" t="s">
        <v>120</v>
      </c>
      <c r="B9" s="155">
        <v>129.12</v>
      </c>
      <c r="C9" s="155">
        <v>147.53</v>
      </c>
      <c r="D9" s="155">
        <v>171.55</v>
      </c>
      <c r="E9" s="155">
        <v>204.86</v>
      </c>
      <c r="F9" s="155">
        <v>241.11</v>
      </c>
      <c r="G9" s="155">
        <v>268.56</v>
      </c>
      <c r="H9" s="155">
        <v>328.81</v>
      </c>
      <c r="I9" s="155">
        <v>367.28</v>
      </c>
      <c r="J9" s="155">
        <v>393.17</v>
      </c>
      <c r="K9" s="155">
        <v>428.59</v>
      </c>
      <c r="L9" s="155">
        <v>484</v>
      </c>
      <c r="M9" s="155">
        <v>581.74</v>
      </c>
      <c r="N9" s="155">
        <v>726.02</v>
      </c>
      <c r="O9" s="155">
        <v>942.72</v>
      </c>
      <c r="P9" s="155">
        <v>945.75</v>
      </c>
      <c r="Q9" s="155">
        <v>1126.29</v>
      </c>
      <c r="R9" s="155">
        <v>1289.47</v>
      </c>
      <c r="S9" s="155">
        <v>1515.65</v>
      </c>
      <c r="T9" s="155">
        <v>1894.17</v>
      </c>
      <c r="U9" s="155">
        <v>2197.44</v>
      </c>
      <c r="V9" s="155">
        <v>2851.23</v>
      </c>
      <c r="W9" s="155">
        <v>3271.82</v>
      </c>
      <c r="X9" s="153">
        <v>3636.18</v>
      </c>
      <c r="Y9" s="153">
        <v>3834.05</v>
      </c>
    </row>
    <row r="10" spans="1:25">
      <c r="A10" s="152" t="s">
        <v>121</v>
      </c>
      <c r="B10" s="153">
        <v>100.84</v>
      </c>
      <c r="C10" s="153">
        <v>111.56</v>
      </c>
      <c r="D10" s="153">
        <v>132.29</v>
      </c>
      <c r="E10" s="153">
        <v>158.19999999999999</v>
      </c>
      <c r="F10" s="153">
        <v>181.19</v>
      </c>
      <c r="G10" s="153">
        <v>188</v>
      </c>
      <c r="H10" s="153">
        <v>241.92</v>
      </c>
      <c r="I10" s="153">
        <v>267.95</v>
      </c>
      <c r="J10" s="153">
        <v>284.16000000000003</v>
      </c>
      <c r="K10" s="153">
        <v>340.93</v>
      </c>
      <c r="L10" s="153">
        <v>391.66</v>
      </c>
      <c r="M10" s="153">
        <v>464.45</v>
      </c>
      <c r="N10" s="153">
        <v>597.51</v>
      </c>
      <c r="O10" s="153">
        <v>735.04</v>
      </c>
      <c r="P10" s="153">
        <v>777.69</v>
      </c>
      <c r="Q10" s="153">
        <v>928.75</v>
      </c>
      <c r="R10" s="153">
        <v>1072.99</v>
      </c>
      <c r="S10" s="153">
        <v>1351.27</v>
      </c>
      <c r="T10" s="153">
        <v>1514.84</v>
      </c>
      <c r="U10" s="153">
        <v>1958.08</v>
      </c>
      <c r="V10" s="153">
        <v>2457.52</v>
      </c>
      <c r="W10" s="153">
        <v>2789.31</v>
      </c>
      <c r="X10" s="155">
        <v>3037.35</v>
      </c>
      <c r="Y10" s="155">
        <v>3293.79</v>
      </c>
    </row>
    <row r="11" spans="1:25">
      <c r="A11" s="152" t="s">
        <v>122</v>
      </c>
      <c r="B11" s="153">
        <v>28.28</v>
      </c>
      <c r="C11" s="153">
        <v>35.97</v>
      </c>
      <c r="D11" s="153">
        <v>39.26</v>
      </c>
      <c r="E11" s="153">
        <v>46.66</v>
      </c>
      <c r="F11" s="153">
        <v>59.92</v>
      </c>
      <c r="G11" s="153">
        <v>80.56</v>
      </c>
      <c r="H11" s="153">
        <v>86.89</v>
      </c>
      <c r="I11" s="153">
        <v>99.33</v>
      </c>
      <c r="J11" s="153">
        <v>109.01</v>
      </c>
      <c r="K11" s="153">
        <v>87.66</v>
      </c>
      <c r="L11" s="153">
        <v>92.34</v>
      </c>
      <c r="M11" s="153">
        <v>117.29</v>
      </c>
      <c r="N11" s="153">
        <v>128.51</v>
      </c>
      <c r="O11" s="153">
        <v>207.68</v>
      </c>
      <c r="P11" s="153">
        <v>168.06</v>
      </c>
      <c r="Q11" s="153">
        <v>197.54</v>
      </c>
      <c r="R11" s="153">
        <v>216.48</v>
      </c>
      <c r="S11" s="153">
        <v>164.38</v>
      </c>
      <c r="T11" s="153">
        <v>379.33</v>
      </c>
      <c r="U11" s="153">
        <v>239.36</v>
      </c>
      <c r="V11" s="153">
        <v>393.71</v>
      </c>
      <c r="W11" s="153">
        <v>482.51</v>
      </c>
      <c r="X11" s="153">
        <v>598.83000000000004</v>
      </c>
      <c r="Y11" s="153">
        <v>540.26</v>
      </c>
    </row>
    <row r="12" spans="1:25">
      <c r="A12" s="154" t="s">
        <v>123</v>
      </c>
      <c r="B12" s="155">
        <v>-22.25</v>
      </c>
      <c r="C12" s="155">
        <v>-43.8</v>
      </c>
      <c r="D12" s="155">
        <v>-61.49</v>
      </c>
      <c r="E12" s="155">
        <v>-62.63</v>
      </c>
      <c r="F12" s="155">
        <v>-60.94</v>
      </c>
      <c r="G12" s="155">
        <v>-78.510000000000005</v>
      </c>
      <c r="H12" s="155">
        <v>-80.42</v>
      </c>
      <c r="I12" s="155">
        <v>-168.85</v>
      </c>
      <c r="J12" s="155">
        <v>-304.75</v>
      </c>
      <c r="K12" s="155">
        <v>-315.14</v>
      </c>
      <c r="L12" s="155">
        <v>-355.48</v>
      </c>
      <c r="M12" s="155">
        <v>-397.97</v>
      </c>
      <c r="N12" s="155">
        <v>-425.3</v>
      </c>
      <c r="O12" s="155">
        <v>-467.78</v>
      </c>
      <c r="P12" s="155">
        <v>-854.75</v>
      </c>
      <c r="Q12" s="155">
        <v>-840.64</v>
      </c>
      <c r="R12" s="155">
        <v>-1065.51</v>
      </c>
      <c r="S12" s="155">
        <v>-1126.17</v>
      </c>
      <c r="T12" s="155">
        <v>-1195.5999999999999</v>
      </c>
      <c r="U12" s="155">
        <v>-1162.3</v>
      </c>
      <c r="V12" s="155">
        <v>-1054.77</v>
      </c>
      <c r="W12" s="155">
        <v>-1382.42</v>
      </c>
      <c r="X12" s="153">
        <v>-1436.19</v>
      </c>
      <c r="Y12" s="153">
        <v>-1777.78</v>
      </c>
    </row>
    <row r="13" spans="1:25">
      <c r="A13" s="152" t="s">
        <v>124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spans="1:25">
      <c r="A14" s="154" t="s">
        <v>125</v>
      </c>
      <c r="B14" s="155">
        <v>10.4</v>
      </c>
      <c r="C14" s="155">
        <v>14.59</v>
      </c>
      <c r="D14" s="155">
        <v>16.43</v>
      </c>
      <c r="E14" s="155">
        <v>38.18</v>
      </c>
      <c r="F14" s="155">
        <v>39.020000000000003</v>
      </c>
      <c r="G14" s="155">
        <v>53.49</v>
      </c>
      <c r="H14" s="155">
        <v>69.33</v>
      </c>
      <c r="I14" s="155">
        <v>72.989999999999995</v>
      </c>
      <c r="J14" s="155">
        <v>98.58</v>
      </c>
      <c r="K14" s="155">
        <v>167.09</v>
      </c>
      <c r="L14" s="155">
        <v>175.49</v>
      </c>
      <c r="M14" s="155">
        <v>250.11</v>
      </c>
      <c r="N14" s="155">
        <v>270.58</v>
      </c>
      <c r="O14" s="155">
        <v>381.58</v>
      </c>
      <c r="P14" s="155">
        <v>566.64</v>
      </c>
      <c r="Q14" s="155">
        <v>595.96</v>
      </c>
      <c r="R14" s="155">
        <v>625.66999999999996</v>
      </c>
      <c r="S14" s="155">
        <v>681.69</v>
      </c>
      <c r="T14" s="155">
        <v>692.09</v>
      </c>
      <c r="U14" s="155">
        <v>916.36</v>
      </c>
      <c r="V14" s="155">
        <v>731.23</v>
      </c>
      <c r="W14" s="155">
        <v>946.39</v>
      </c>
      <c r="X14" s="153">
        <v>904.36</v>
      </c>
      <c r="Y14" s="153">
        <v>1105.45</v>
      </c>
    </row>
    <row r="15" spans="1:25">
      <c r="A15" s="154" t="s">
        <v>126</v>
      </c>
      <c r="B15" s="155">
        <v>10</v>
      </c>
      <c r="C15" s="155">
        <v>20</v>
      </c>
      <c r="D15" s="155">
        <v>30</v>
      </c>
      <c r="E15" s="155">
        <v>24</v>
      </c>
      <c r="F15" s="155">
        <v>20</v>
      </c>
      <c r="G15" s="155">
        <v>18</v>
      </c>
      <c r="H15" s="155">
        <v>25</v>
      </c>
      <c r="I15" s="155">
        <v>50</v>
      </c>
      <c r="J15" s="155">
        <v>100</v>
      </c>
      <c r="K15" s="155">
        <v>157.68</v>
      </c>
      <c r="L15" s="155">
        <v>179.99</v>
      </c>
      <c r="M15" s="155">
        <v>140.34</v>
      </c>
      <c r="N15" s="155">
        <v>164.47</v>
      </c>
      <c r="O15" s="155">
        <v>113</v>
      </c>
      <c r="P15" s="155">
        <v>133</v>
      </c>
      <c r="Q15" s="155">
        <v>215</v>
      </c>
      <c r="R15" s="155">
        <v>455.27</v>
      </c>
      <c r="S15" s="155">
        <v>207.88</v>
      </c>
      <c r="T15" s="155">
        <v>162</v>
      </c>
      <c r="U15" s="155">
        <v>182</v>
      </c>
      <c r="V15" s="155">
        <v>190</v>
      </c>
      <c r="W15" s="155">
        <v>220</v>
      </c>
      <c r="X15" s="161">
        <v>300</v>
      </c>
      <c r="Y15" s="161">
        <v>340</v>
      </c>
    </row>
    <row r="16" spans="1:25">
      <c r="A16" s="152" t="s">
        <v>127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107.68</v>
      </c>
      <c r="L16" s="153">
        <v>129.99</v>
      </c>
      <c r="M16" s="153">
        <v>90.34</v>
      </c>
      <c r="N16" s="153">
        <v>111.63</v>
      </c>
      <c r="O16" s="153">
        <v>79.77</v>
      </c>
      <c r="P16" s="153">
        <v>132</v>
      </c>
      <c r="Q16" s="153">
        <v>145</v>
      </c>
      <c r="R16" s="153">
        <v>371.32</v>
      </c>
      <c r="S16" s="153">
        <v>117.88</v>
      </c>
      <c r="T16" s="153">
        <v>92</v>
      </c>
      <c r="U16" s="153">
        <v>100</v>
      </c>
      <c r="V16" s="153">
        <v>130</v>
      </c>
      <c r="W16" s="153">
        <v>75</v>
      </c>
      <c r="X16" s="161">
        <v>150</v>
      </c>
      <c r="Y16" s="161">
        <v>160</v>
      </c>
    </row>
    <row r="17" spans="1:25">
      <c r="A17" s="152" t="s">
        <v>128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50</v>
      </c>
      <c r="L17" s="153">
        <v>50</v>
      </c>
      <c r="M17" s="153">
        <v>50</v>
      </c>
      <c r="N17" s="153">
        <v>52.84</v>
      </c>
      <c r="O17" s="153">
        <v>33.94</v>
      </c>
      <c r="P17" s="153">
        <v>1</v>
      </c>
      <c r="Q17" s="153">
        <v>70</v>
      </c>
      <c r="R17" s="153">
        <v>83.95</v>
      </c>
      <c r="S17" s="153">
        <v>90</v>
      </c>
      <c r="T17" s="153">
        <v>70</v>
      </c>
      <c r="U17" s="153">
        <v>82</v>
      </c>
      <c r="V17" s="153">
        <v>60</v>
      </c>
      <c r="W17" s="153">
        <v>145</v>
      </c>
      <c r="X17" s="161">
        <v>150</v>
      </c>
      <c r="Y17" s="161">
        <v>180</v>
      </c>
    </row>
    <row r="18" spans="1:25">
      <c r="A18" s="157" t="s">
        <v>129</v>
      </c>
      <c r="B18" s="158">
        <v>1.85</v>
      </c>
      <c r="C18" s="158">
        <v>9.2100000000000009</v>
      </c>
      <c r="D18" s="158">
        <v>15.06</v>
      </c>
      <c r="E18" s="158">
        <v>0.45</v>
      </c>
      <c r="F18" s="158">
        <v>1.92</v>
      </c>
      <c r="G18" s="158">
        <v>7.02</v>
      </c>
      <c r="H18" s="158">
        <v>-13.91</v>
      </c>
      <c r="I18" s="158">
        <v>45.86</v>
      </c>
      <c r="J18" s="158">
        <v>106.17</v>
      </c>
      <c r="K18" s="158">
        <v>-9.6300000000000008</v>
      </c>
      <c r="L18" s="159"/>
      <c r="M18" s="158">
        <v>7.52</v>
      </c>
      <c r="N18" s="158">
        <v>-9.75</v>
      </c>
      <c r="O18" s="158">
        <v>-26.8</v>
      </c>
      <c r="P18" s="158">
        <v>155.11000000000001</v>
      </c>
      <c r="Q18" s="158">
        <v>29.68</v>
      </c>
      <c r="R18" s="158">
        <v>-15.43</v>
      </c>
      <c r="S18" s="158">
        <v>236.6</v>
      </c>
      <c r="T18" s="158">
        <v>341.51</v>
      </c>
      <c r="U18" s="158">
        <v>63.94</v>
      </c>
      <c r="V18" s="158">
        <v>133.54</v>
      </c>
      <c r="W18" s="158">
        <v>216.03</v>
      </c>
      <c r="X18" s="158">
        <v>231.83</v>
      </c>
      <c r="Y18" s="158">
        <v>332.33</v>
      </c>
    </row>
    <row r="19" spans="1:25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</row>
    <row r="20" spans="1:25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25">
      <c r="A21" s="209" t="s">
        <v>158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25">
      <c r="A22" s="172" t="s">
        <v>159</v>
      </c>
    </row>
    <row r="23" spans="1:2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2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</sheetData>
  <mergeCells count="6">
    <mergeCell ref="A21:O21"/>
    <mergeCell ref="A3:K3"/>
    <mergeCell ref="L3:N3"/>
    <mergeCell ref="A4:A5"/>
    <mergeCell ref="A19:N19"/>
    <mergeCell ref="B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2" sqref="A2:J2"/>
    </sheetView>
  </sheetViews>
  <sheetFormatPr defaultRowHeight="10.199999999999999"/>
  <cols>
    <col min="1" max="1" width="39.6640625" customWidth="1"/>
    <col min="13" max="13" width="12" customWidth="1"/>
  </cols>
  <sheetData>
    <row r="2" spans="1:15">
      <c r="A2" s="220" t="s">
        <v>160</v>
      </c>
      <c r="B2" s="220"/>
      <c r="C2" s="220"/>
      <c r="D2" s="220"/>
      <c r="E2" s="220"/>
      <c r="F2" s="220"/>
      <c r="G2" s="220"/>
      <c r="H2" s="220"/>
      <c r="I2" s="220"/>
      <c r="J2" s="220"/>
      <c r="L2" t="s">
        <v>161</v>
      </c>
    </row>
    <row r="3" spans="1:15">
      <c r="A3" s="171"/>
      <c r="B3" s="217" t="s">
        <v>104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145"/>
    </row>
    <row r="4" spans="1:15">
      <c r="A4" s="156"/>
      <c r="B4" s="146" t="s">
        <v>142</v>
      </c>
      <c r="C4" s="146" t="s">
        <v>143</v>
      </c>
      <c r="D4" s="162" t="s">
        <v>144</v>
      </c>
      <c r="E4" s="146" t="s">
        <v>145</v>
      </c>
      <c r="F4" s="146" t="s">
        <v>146</v>
      </c>
      <c r="G4" s="147" t="s">
        <v>147</v>
      </c>
      <c r="H4" s="147" t="s">
        <v>148</v>
      </c>
      <c r="I4" s="147" t="s">
        <v>149</v>
      </c>
      <c r="J4" s="147" t="s">
        <v>150</v>
      </c>
      <c r="K4" s="148" t="s">
        <v>151</v>
      </c>
      <c r="L4" s="148" t="s">
        <v>152</v>
      </c>
      <c r="M4" s="149" t="s">
        <v>153</v>
      </c>
      <c r="N4" s="148" t="s">
        <v>154</v>
      </c>
      <c r="O4" s="145"/>
    </row>
    <row r="5" spans="1:15">
      <c r="A5" s="154" t="s">
        <v>117</v>
      </c>
      <c r="B5" s="151">
        <v>5957.9</v>
      </c>
      <c r="C5" s="151">
        <v>6627.25</v>
      </c>
      <c r="D5" s="163">
        <v>7983.51</v>
      </c>
      <c r="E5" s="151">
        <v>8007.22</v>
      </c>
      <c r="F5" s="151">
        <v>8400.61</v>
      </c>
      <c r="G5" s="151">
        <v>8944.26</v>
      </c>
      <c r="H5" s="151">
        <v>10256.040000000001</v>
      </c>
      <c r="I5" s="151">
        <v>11088.92</v>
      </c>
      <c r="J5" s="164">
        <v>13360.46</v>
      </c>
      <c r="K5" s="165">
        <v>16134.99</v>
      </c>
      <c r="L5" s="164">
        <v>21966.2</v>
      </c>
      <c r="M5" s="164">
        <v>25968.91</v>
      </c>
      <c r="N5" s="165">
        <v>29536.34</v>
      </c>
      <c r="O5" s="145"/>
    </row>
    <row r="6" spans="1:15">
      <c r="A6" s="152" t="s">
        <v>155</v>
      </c>
      <c r="B6" s="153">
        <v>3194.42</v>
      </c>
      <c r="C6" s="153">
        <v>3557.91</v>
      </c>
      <c r="D6" s="166">
        <v>4583.7299999999996</v>
      </c>
      <c r="E6" s="153">
        <v>4886.3900000000003</v>
      </c>
      <c r="F6" s="153">
        <v>5209.05</v>
      </c>
      <c r="G6" s="153">
        <v>5555.21</v>
      </c>
      <c r="H6" s="153">
        <v>6168.64</v>
      </c>
      <c r="I6" s="153">
        <v>6701.78</v>
      </c>
      <c r="J6" s="153">
        <v>7712.24</v>
      </c>
      <c r="K6" s="153">
        <v>9144.69</v>
      </c>
      <c r="L6" s="153">
        <v>12773.89</v>
      </c>
      <c r="M6" s="153">
        <v>15101.91</v>
      </c>
      <c r="N6" s="167">
        <v>17029.54</v>
      </c>
      <c r="O6" s="145"/>
    </row>
    <row r="7" spans="1:15">
      <c r="A7" s="152" t="s">
        <v>156</v>
      </c>
      <c r="B7" s="153">
        <v>2299.21</v>
      </c>
      <c r="C7" s="153">
        <v>2548.0700000000002</v>
      </c>
      <c r="D7" s="166">
        <v>2830.72</v>
      </c>
      <c r="E7" s="153">
        <v>2477.2399999999998</v>
      </c>
      <c r="F7" s="153">
        <v>2235.61</v>
      </c>
      <c r="G7" s="153">
        <v>2309.56</v>
      </c>
      <c r="H7" s="153">
        <v>2734.07</v>
      </c>
      <c r="I7" s="153">
        <v>2960.66</v>
      </c>
      <c r="J7" s="153">
        <v>3972.99</v>
      </c>
      <c r="K7" s="153">
        <v>5351.61</v>
      </c>
      <c r="L7" s="153">
        <v>7308.9</v>
      </c>
      <c r="M7" s="153">
        <v>9023.77</v>
      </c>
      <c r="N7" s="167">
        <v>10784.75</v>
      </c>
      <c r="O7" s="145"/>
    </row>
    <row r="8" spans="1:15">
      <c r="A8" s="152" t="s">
        <v>157</v>
      </c>
      <c r="B8" s="153">
        <v>464.27</v>
      </c>
      <c r="C8" s="153">
        <v>521.27</v>
      </c>
      <c r="D8" s="166">
        <v>569.05999999999995</v>
      </c>
      <c r="E8" s="153">
        <v>643.49</v>
      </c>
      <c r="F8" s="153">
        <v>955.95</v>
      </c>
      <c r="G8" s="153">
        <v>1079.49</v>
      </c>
      <c r="H8" s="153">
        <v>1353.33</v>
      </c>
      <c r="I8" s="153">
        <v>1426.48</v>
      </c>
      <c r="J8" s="153">
        <v>1675.23</v>
      </c>
      <c r="K8" s="153">
        <v>1638.69</v>
      </c>
      <c r="L8" s="153">
        <v>1883.41</v>
      </c>
      <c r="M8" s="153">
        <v>1843.23</v>
      </c>
      <c r="N8" s="153">
        <v>1722.05</v>
      </c>
      <c r="O8" s="145"/>
    </row>
    <row r="9" spans="1:15">
      <c r="A9" s="154" t="s">
        <v>120</v>
      </c>
      <c r="B9" s="155">
        <v>4158.76</v>
      </c>
      <c r="C9" s="155">
        <v>4860.55</v>
      </c>
      <c r="D9" s="168">
        <v>5564.7</v>
      </c>
      <c r="E9" s="155">
        <v>5713.16</v>
      </c>
      <c r="F9" s="155">
        <v>6756.89</v>
      </c>
      <c r="G9" s="155">
        <v>7361.44</v>
      </c>
      <c r="H9" s="155">
        <v>8451.39</v>
      </c>
      <c r="I9" s="155">
        <v>8610.9599999999991</v>
      </c>
      <c r="J9" s="155">
        <v>10351.290000000001</v>
      </c>
      <c r="K9" s="155">
        <v>12794.32</v>
      </c>
      <c r="L9" s="155">
        <v>16985.73</v>
      </c>
      <c r="M9" s="155">
        <v>21849.17</v>
      </c>
      <c r="N9" s="169">
        <v>24574.12</v>
      </c>
      <c r="O9" s="145"/>
    </row>
    <row r="10" spans="1:15">
      <c r="A10" s="152" t="s">
        <v>121</v>
      </c>
      <c r="B10" s="153">
        <v>3725.1</v>
      </c>
      <c r="C10" s="153">
        <v>4289.38</v>
      </c>
      <c r="D10" s="166">
        <v>4889.3599999999997</v>
      </c>
      <c r="E10" s="153">
        <v>5044.55</v>
      </c>
      <c r="F10" s="153">
        <v>5622.98</v>
      </c>
      <c r="G10" s="153">
        <v>6233.1</v>
      </c>
      <c r="H10" s="153">
        <v>7012.27</v>
      </c>
      <c r="I10" s="153">
        <v>7228.21</v>
      </c>
      <c r="J10" s="153">
        <v>8771.2099999999991</v>
      </c>
      <c r="K10" s="153">
        <v>10762.25</v>
      </c>
      <c r="L10" s="153">
        <v>14347.45</v>
      </c>
      <c r="M10" s="153">
        <v>17994.580000000002</v>
      </c>
      <c r="N10" s="167">
        <v>19981.900000000001</v>
      </c>
      <c r="O10" s="145"/>
    </row>
    <row r="11" spans="1:15">
      <c r="A11" s="152" t="s">
        <v>122</v>
      </c>
      <c r="B11" s="153">
        <v>433.66</v>
      </c>
      <c r="C11" s="153">
        <v>571.16999999999996</v>
      </c>
      <c r="D11" s="166">
        <v>675.34</v>
      </c>
      <c r="E11" s="153">
        <v>668.61</v>
      </c>
      <c r="F11" s="153">
        <v>1133.9100000000001</v>
      </c>
      <c r="G11" s="153">
        <v>1128.3399999999999</v>
      </c>
      <c r="H11" s="153">
        <v>1439.12</v>
      </c>
      <c r="I11" s="153">
        <v>1382.75</v>
      </c>
      <c r="J11" s="153">
        <v>1580.08</v>
      </c>
      <c r="K11" s="153">
        <v>2032.07</v>
      </c>
      <c r="L11" s="153">
        <v>2638.28</v>
      </c>
      <c r="M11" s="153">
        <v>3854.59</v>
      </c>
      <c r="N11" s="153">
        <v>4592.22</v>
      </c>
      <c r="O11" s="145"/>
    </row>
    <row r="12" spans="1:15">
      <c r="A12" s="154" t="s">
        <v>123</v>
      </c>
      <c r="B12" s="155">
        <v>-1799.14</v>
      </c>
      <c r="C12" s="155">
        <v>-1766.7</v>
      </c>
      <c r="D12" s="168">
        <v>-2418.81</v>
      </c>
      <c r="E12" s="155">
        <v>-2294.06</v>
      </c>
      <c r="F12" s="155">
        <v>-1643.72</v>
      </c>
      <c r="G12" s="155">
        <v>-1582.82</v>
      </c>
      <c r="H12" s="155">
        <v>-1804.65</v>
      </c>
      <c r="I12" s="155">
        <v>-2477.96</v>
      </c>
      <c r="J12" s="155">
        <v>-3009.17</v>
      </c>
      <c r="K12" s="155">
        <v>-3340.67</v>
      </c>
      <c r="L12" s="155">
        <v>-4980.47</v>
      </c>
      <c r="M12" s="155">
        <v>-4119.74</v>
      </c>
      <c r="N12" s="169">
        <v>-4962.22</v>
      </c>
      <c r="O12" s="145"/>
    </row>
    <row r="13" spans="1:15">
      <c r="A13" s="152" t="s">
        <v>124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45"/>
    </row>
    <row r="14" spans="1:15">
      <c r="A14" s="154" t="s">
        <v>125</v>
      </c>
      <c r="B14" s="153">
        <v>1185.24</v>
      </c>
      <c r="C14" s="153">
        <v>1181.22</v>
      </c>
      <c r="D14" s="166">
        <v>1204.4000000000001</v>
      </c>
      <c r="E14" s="153">
        <v>769.87</v>
      </c>
      <c r="F14" s="153">
        <v>454.64</v>
      </c>
      <c r="G14" s="153">
        <v>762.9</v>
      </c>
      <c r="H14" s="153">
        <v>926.61</v>
      </c>
      <c r="I14" s="153">
        <v>821.43</v>
      </c>
      <c r="J14" s="153">
        <v>1005.35</v>
      </c>
      <c r="K14" s="153">
        <v>897.99</v>
      </c>
      <c r="L14" s="153">
        <v>996.89</v>
      </c>
      <c r="M14" s="153">
        <v>1122.3399999999999</v>
      </c>
      <c r="N14" s="153">
        <v>1207.56</v>
      </c>
      <c r="O14" s="145"/>
    </row>
    <row r="15" spans="1:15">
      <c r="A15" s="154" t="s">
        <v>126</v>
      </c>
      <c r="B15" s="155">
        <v>471</v>
      </c>
      <c r="C15" s="155">
        <v>550</v>
      </c>
      <c r="D15" s="168">
        <v>700</v>
      </c>
      <c r="E15" s="155">
        <v>800</v>
      </c>
      <c r="F15" s="155">
        <v>888</v>
      </c>
      <c r="G15" s="155">
        <v>560.78</v>
      </c>
      <c r="H15" s="155">
        <v>893.81</v>
      </c>
      <c r="I15" s="155">
        <v>1183.42</v>
      </c>
      <c r="J15" s="155">
        <v>1789.23</v>
      </c>
      <c r="K15" s="153">
        <v>2049.64</v>
      </c>
      <c r="L15" s="153">
        <v>1841.71</v>
      </c>
      <c r="M15" s="153">
        <v>2991.4</v>
      </c>
      <c r="N15" s="153">
        <v>4251.58</v>
      </c>
      <c r="O15" s="145"/>
    </row>
    <row r="16" spans="1:15">
      <c r="A16" s="157" t="s">
        <v>129</v>
      </c>
      <c r="B16" s="158">
        <v>142.9</v>
      </c>
      <c r="C16" s="158">
        <v>35.479999999999997</v>
      </c>
      <c r="D16" s="170">
        <v>514.41</v>
      </c>
      <c r="E16" s="158">
        <v>724.19</v>
      </c>
      <c r="F16" s="158">
        <v>301.08</v>
      </c>
      <c r="G16" s="158">
        <v>259.14</v>
      </c>
      <c r="H16" s="158">
        <v>-15.77</v>
      </c>
      <c r="I16" s="158">
        <v>473.11</v>
      </c>
      <c r="J16" s="158">
        <v>214.59</v>
      </c>
      <c r="K16" s="158">
        <v>393.04</v>
      </c>
      <c r="L16" s="158">
        <v>2141.87</v>
      </c>
      <c r="M16" s="158">
        <v>6</v>
      </c>
      <c r="N16" s="158">
        <v>-496.91</v>
      </c>
      <c r="O16" s="145"/>
    </row>
    <row r="17" spans="1:15">
      <c r="A17" s="209" t="s">
        <v>158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</row>
    <row r="18" spans="1:15">
      <c r="A18" s="172" t="s">
        <v>159</v>
      </c>
    </row>
  </sheetData>
  <mergeCells count="3">
    <mergeCell ref="B3:N3"/>
    <mergeCell ref="A17:O17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3"/>
  <sheetViews>
    <sheetView workbookViewId="0">
      <selection activeCell="A5" sqref="A5"/>
    </sheetView>
  </sheetViews>
  <sheetFormatPr defaultRowHeight="10.199999999999999"/>
  <cols>
    <col min="1" max="1" width="41.1640625" customWidth="1"/>
    <col min="2" max="5" width="13.6640625" bestFit="1" customWidth="1"/>
  </cols>
  <sheetData>
    <row r="4" spans="1:5" ht="17.399999999999999">
      <c r="A4" s="221" t="s">
        <v>228</v>
      </c>
      <c r="B4" s="222"/>
      <c r="C4" s="222"/>
      <c r="D4" s="222"/>
      <c r="E4" s="222"/>
    </row>
    <row r="5" spans="1:5" ht="21" thickBot="1">
      <c r="A5" s="190"/>
      <c r="B5" s="191"/>
      <c r="C5" s="191"/>
      <c r="D5" s="190" t="s">
        <v>224</v>
      </c>
      <c r="E5" s="191"/>
    </row>
    <row r="6" spans="1:5" ht="13.5" customHeight="1" thickTop="1">
      <c r="A6" s="223" t="s">
        <v>163</v>
      </c>
      <c r="B6" s="225" t="s">
        <v>11</v>
      </c>
      <c r="C6" s="225" t="s">
        <v>12</v>
      </c>
      <c r="D6" s="227" t="s">
        <v>48</v>
      </c>
      <c r="E6" s="229" t="s">
        <v>49</v>
      </c>
    </row>
    <row r="7" spans="1:5" ht="13.2" customHeight="1">
      <c r="A7" s="224"/>
      <c r="B7" s="226"/>
      <c r="C7" s="226"/>
      <c r="D7" s="228"/>
      <c r="E7" s="230"/>
    </row>
    <row r="8" spans="1:5" ht="13.2">
      <c r="A8" s="186" t="s">
        <v>200</v>
      </c>
      <c r="B8" s="192">
        <v>21653.784299999999</v>
      </c>
      <c r="C8" s="192">
        <v>24429.849600000001</v>
      </c>
      <c r="D8" s="192">
        <v>28779.680100000001</v>
      </c>
      <c r="E8" s="193">
        <v>33317.215069608996</v>
      </c>
    </row>
    <row r="9" spans="1:5" ht="13.2">
      <c r="A9" s="186" t="s">
        <v>201</v>
      </c>
      <c r="B9" s="192">
        <v>17799.1872</v>
      </c>
      <c r="C9" s="192">
        <v>19837.632000000001</v>
      </c>
      <c r="D9" s="192">
        <v>24437.409899999999</v>
      </c>
      <c r="E9" s="193">
        <v>29602.115326641</v>
      </c>
    </row>
    <row r="10" spans="1:5" ht="13.2">
      <c r="A10" s="187" t="s">
        <v>202</v>
      </c>
      <c r="B10" s="194">
        <v>15978.538200000001</v>
      </c>
      <c r="C10" s="194">
        <v>17722.716400000001</v>
      </c>
      <c r="D10" s="194">
        <v>21172.2611</v>
      </c>
      <c r="E10" s="195">
        <v>25921.493667806</v>
      </c>
    </row>
    <row r="11" spans="1:5" ht="13.2">
      <c r="A11" s="187" t="s">
        <v>203</v>
      </c>
      <c r="B11" s="194">
        <v>1820.6489999999999</v>
      </c>
      <c r="C11" s="194">
        <v>2114.9155999999998</v>
      </c>
      <c r="D11" s="194">
        <v>3265.1487999999999</v>
      </c>
      <c r="E11" s="195">
        <v>3680.6216588349998</v>
      </c>
    </row>
    <row r="12" spans="1:5" ht="13.2">
      <c r="A12" s="186" t="s">
        <v>204</v>
      </c>
      <c r="B12" s="196"/>
      <c r="C12" s="196"/>
      <c r="D12" s="192">
        <v>261.24200000000002</v>
      </c>
      <c r="E12" s="193">
        <v>192.11924366199997</v>
      </c>
    </row>
    <row r="13" spans="1:5" ht="13.2">
      <c r="A13" s="188" t="s">
        <v>205</v>
      </c>
      <c r="B13" s="192">
        <v>3854.5971</v>
      </c>
      <c r="C13" s="192">
        <v>4592.2175999999999</v>
      </c>
      <c r="D13" s="192">
        <v>4081.0282000000002</v>
      </c>
      <c r="E13" s="193">
        <v>3522.9804993060002</v>
      </c>
    </row>
    <row r="14" spans="1:5" ht="13.2">
      <c r="A14" s="187" t="s">
        <v>205</v>
      </c>
      <c r="B14" s="194">
        <v>3854.5971</v>
      </c>
      <c r="C14" s="194">
        <v>4592.2175999999999</v>
      </c>
      <c r="D14" s="194">
        <v>4081.0281</v>
      </c>
      <c r="E14" s="195">
        <v>3522.9804993060002</v>
      </c>
    </row>
    <row r="15" spans="1:5" ht="13.2">
      <c r="A15" s="186" t="s">
        <v>206</v>
      </c>
      <c r="B15" s="192">
        <v>22710.732199999999</v>
      </c>
      <c r="C15" s="192">
        <v>25749.540799999999</v>
      </c>
      <c r="D15" s="192">
        <v>29485.072400000001</v>
      </c>
      <c r="E15" s="193">
        <v>30205.389735108995</v>
      </c>
    </row>
    <row r="16" spans="1:5" ht="13.2">
      <c r="A16" s="186" t="s">
        <v>16</v>
      </c>
      <c r="B16" s="192">
        <v>18659.755300000001</v>
      </c>
      <c r="C16" s="192">
        <v>21016.772700000001</v>
      </c>
      <c r="D16" s="192">
        <v>24346.000700000001</v>
      </c>
      <c r="E16" s="193">
        <v>24745.547195816998</v>
      </c>
    </row>
    <row r="17" spans="1:5" ht="13.2">
      <c r="A17" s="187" t="s">
        <v>207</v>
      </c>
      <c r="B17" s="194">
        <v>5156.0947999999999</v>
      </c>
      <c r="C17" s="194">
        <v>5710.9227000000001</v>
      </c>
      <c r="D17" s="194">
        <v>6596.5529999999999</v>
      </c>
      <c r="E17" s="195">
        <v>6604.6004246859993</v>
      </c>
    </row>
    <row r="18" spans="1:5" ht="13.2">
      <c r="A18" s="187" t="s">
        <v>208</v>
      </c>
      <c r="B18" s="194">
        <v>1937.9818</v>
      </c>
      <c r="C18" s="194">
        <v>2230.0041000000001</v>
      </c>
      <c r="D18" s="194">
        <v>2375.1003999999998</v>
      </c>
      <c r="E18" s="195">
        <v>2328.5326002360002</v>
      </c>
    </row>
    <row r="19" spans="1:5" ht="13.2">
      <c r="A19" s="187" t="s">
        <v>209</v>
      </c>
      <c r="B19" s="194">
        <v>998.12580000000003</v>
      </c>
      <c r="C19" s="194">
        <v>1273.7141999999999</v>
      </c>
      <c r="D19" s="194">
        <v>1516.0826999999999</v>
      </c>
      <c r="E19" s="195">
        <v>1373.6699144429999</v>
      </c>
    </row>
    <row r="20" spans="1:5" ht="13.2">
      <c r="A20" s="187" t="s">
        <v>210</v>
      </c>
      <c r="B20" s="194">
        <v>410.06900000000002</v>
      </c>
      <c r="C20" s="194">
        <v>598.80709999999999</v>
      </c>
      <c r="D20" s="194">
        <v>464.04590000000002</v>
      </c>
      <c r="E20" s="195">
        <v>422.73374024499998</v>
      </c>
    </row>
    <row r="21" spans="1:5" ht="13.2">
      <c r="A21" s="187" t="s">
        <v>205</v>
      </c>
      <c r="B21" s="194">
        <v>8187.5338000000002</v>
      </c>
      <c r="C21" s="194">
        <v>9057.3253999999997</v>
      </c>
      <c r="D21" s="194">
        <v>10367.991599999999</v>
      </c>
      <c r="E21" s="195">
        <v>10248.989013414001</v>
      </c>
    </row>
    <row r="22" spans="1:5" ht="13.2">
      <c r="A22" s="187" t="s">
        <v>179</v>
      </c>
      <c r="B22" s="194">
        <v>1959.4567</v>
      </c>
      <c r="C22" s="194">
        <v>2136.1120000000001</v>
      </c>
      <c r="D22" s="194">
        <v>3014.0281</v>
      </c>
      <c r="E22" s="195">
        <v>3754.4252415279998</v>
      </c>
    </row>
    <row r="23" spans="1:5" ht="13.2">
      <c r="A23" s="187" t="s">
        <v>211</v>
      </c>
      <c r="B23" s="194">
        <v>10.493399999999999</v>
      </c>
      <c r="C23" s="194">
        <v>9.8872</v>
      </c>
      <c r="D23" s="194">
        <v>12.199</v>
      </c>
      <c r="E23" s="195">
        <v>12.596261265000001</v>
      </c>
    </row>
    <row r="24" spans="1:5" ht="13.2">
      <c r="A24" s="186" t="s">
        <v>18</v>
      </c>
      <c r="B24" s="192">
        <v>4050.9769000000001</v>
      </c>
      <c r="C24" s="192">
        <v>4732.7681000000002</v>
      </c>
      <c r="D24" s="192">
        <v>5139.0717000000004</v>
      </c>
      <c r="E24" s="193">
        <v>5459.8425392919999</v>
      </c>
    </row>
    <row r="25" spans="1:5" ht="13.2">
      <c r="A25" s="187" t="s">
        <v>181</v>
      </c>
      <c r="B25" s="194">
        <v>4050.9769000000001</v>
      </c>
      <c r="C25" s="194">
        <v>4732.7681000000002</v>
      </c>
      <c r="D25" s="194">
        <v>5139.0717000000004</v>
      </c>
      <c r="E25" s="195">
        <v>5459.8425392919999</v>
      </c>
    </row>
    <row r="26" spans="1:5" ht="13.2">
      <c r="A26" s="186" t="s">
        <v>182</v>
      </c>
      <c r="B26" s="192">
        <v>1056.9478999999999</v>
      </c>
      <c r="C26" s="192">
        <v>1319.6912</v>
      </c>
      <c r="D26" s="192">
        <v>705.39229999999998</v>
      </c>
      <c r="E26" s="193">
        <v>3111.8253344999998</v>
      </c>
    </row>
    <row r="27" spans="1:5" ht="13.2">
      <c r="A27" s="186" t="s">
        <v>212</v>
      </c>
      <c r="B27" s="192">
        <v>-2867.5605</v>
      </c>
      <c r="C27" s="192">
        <v>-1816.6054999999999</v>
      </c>
      <c r="D27" s="192">
        <v>-337.19670000000002</v>
      </c>
      <c r="E27" s="193">
        <v>2481.6477450230004</v>
      </c>
    </row>
    <row r="28" spans="1:5" ht="13.2">
      <c r="A28" s="186" t="s">
        <v>213</v>
      </c>
      <c r="B28" s="192">
        <v>747.92769999999996</v>
      </c>
      <c r="C28" s="192">
        <v>926.11630000000002</v>
      </c>
      <c r="D28" s="192">
        <v>1187.6687999999999</v>
      </c>
      <c r="E28" s="193">
        <v>1179.6791793860002</v>
      </c>
    </row>
    <row r="29" spans="1:5" ht="13.2">
      <c r="A29" s="187" t="s">
        <v>214</v>
      </c>
      <c r="B29" s="194">
        <v>943.3229</v>
      </c>
      <c r="C29" s="194">
        <v>1070.3857</v>
      </c>
      <c r="D29" s="194">
        <v>1206.3693000000001</v>
      </c>
      <c r="E29" s="195">
        <v>1255.2098808000001</v>
      </c>
    </row>
    <row r="30" spans="1:5" ht="13.2">
      <c r="A30" s="187" t="s">
        <v>215</v>
      </c>
      <c r="B30" s="194">
        <v>195.39519999999999</v>
      </c>
      <c r="C30" s="194">
        <v>144.26939999999999</v>
      </c>
      <c r="D30" s="194">
        <v>18.700500000000002</v>
      </c>
      <c r="E30" s="195">
        <v>75.530701413999992</v>
      </c>
    </row>
    <row r="31" spans="1:5" ht="13.2">
      <c r="A31" s="186" t="s">
        <v>216</v>
      </c>
      <c r="B31" s="192">
        <v>471.6234</v>
      </c>
      <c r="C31" s="192">
        <v>994.36429999999996</v>
      </c>
      <c r="D31" s="192">
        <v>1209.3805</v>
      </c>
      <c r="E31" s="193">
        <v>890.18131629400011</v>
      </c>
    </row>
    <row r="32" spans="1:5" ht="13.2">
      <c r="A32" s="187" t="s">
        <v>217</v>
      </c>
      <c r="B32" s="194">
        <v>471.6234</v>
      </c>
      <c r="C32" s="194">
        <v>994.36429999999996</v>
      </c>
      <c r="D32" s="194">
        <v>1209.3805</v>
      </c>
      <c r="E32" s="195">
        <v>535.65447869999991</v>
      </c>
    </row>
    <row r="33" spans="1:5" ht="13.2">
      <c r="A33" s="187" t="s">
        <v>218</v>
      </c>
      <c r="B33" s="194">
        <v>0</v>
      </c>
      <c r="C33" s="194">
        <v>0</v>
      </c>
      <c r="D33" s="194">
        <v>0</v>
      </c>
      <c r="E33" s="195">
        <v>354.52683759400003</v>
      </c>
    </row>
    <row r="34" spans="1:5" ht="13.2">
      <c r="A34" s="186" t="s">
        <v>219</v>
      </c>
      <c r="B34" s="192">
        <v>-48.036299999999997</v>
      </c>
      <c r="C34" s="192">
        <v>-85.747699999999995</v>
      </c>
      <c r="D34" s="192">
        <v>244.93549999999999</v>
      </c>
      <c r="E34" s="193">
        <v>222.06353882199991</v>
      </c>
    </row>
    <row r="35" spans="1:5" ht="13.2">
      <c r="A35" s="187" t="s">
        <v>192</v>
      </c>
      <c r="B35" s="194">
        <v>1074.3018999999999</v>
      </c>
      <c r="C35" s="194">
        <v>1121.8127999999999</v>
      </c>
      <c r="D35" s="194">
        <v>1353.2427</v>
      </c>
      <c r="E35" s="195">
        <v>1419.007910066</v>
      </c>
    </row>
    <row r="36" spans="1:5" ht="13.2">
      <c r="A36" s="187" t="s">
        <v>220</v>
      </c>
      <c r="B36" s="194">
        <v>1122.3381999999999</v>
      </c>
      <c r="C36" s="194">
        <v>1207.5605</v>
      </c>
      <c r="D36" s="194">
        <v>1108.3072</v>
      </c>
      <c r="E36" s="195">
        <v>1196.9443712440002</v>
      </c>
    </row>
    <row r="37" spans="1:5" ht="13.2">
      <c r="A37" s="186" t="s">
        <v>221</v>
      </c>
      <c r="B37" s="192">
        <v>-2222.4697999999999</v>
      </c>
      <c r="C37" s="192">
        <v>-3651.3384000000001</v>
      </c>
      <c r="D37" s="192">
        <v>-2979.1815000000001</v>
      </c>
      <c r="E37" s="193">
        <v>189.7237105209999</v>
      </c>
    </row>
    <row r="38" spans="1:5" ht="13.2">
      <c r="A38" s="187" t="s">
        <v>222</v>
      </c>
      <c r="B38" s="194">
        <v>768.93020000000001</v>
      </c>
      <c r="C38" s="194">
        <v>600.23910000000001</v>
      </c>
      <c r="D38" s="194">
        <v>662.68359999999996</v>
      </c>
      <c r="E38" s="195">
        <v>2094.0092105209997</v>
      </c>
    </row>
    <row r="39" spans="1:5" ht="13.2">
      <c r="A39" s="187" t="s">
        <v>196</v>
      </c>
      <c r="B39" s="194">
        <v>2991.4</v>
      </c>
      <c r="C39" s="194">
        <v>4251.5775000000003</v>
      </c>
      <c r="D39" s="194">
        <v>3641.8651</v>
      </c>
      <c r="E39" s="195">
        <v>1904.2855</v>
      </c>
    </row>
    <row r="40" spans="1:5" ht="13.8" thickBot="1">
      <c r="A40" s="189" t="s">
        <v>223</v>
      </c>
      <c r="B40" s="197">
        <v>5.9928999999999997</v>
      </c>
      <c r="C40" s="198">
        <v>-496.91430000000003</v>
      </c>
      <c r="D40" s="197">
        <v>368.19560000000001</v>
      </c>
      <c r="E40" s="199">
        <v>630.17758947699963</v>
      </c>
    </row>
    <row r="41" spans="1:5" ht="21" thickTop="1">
      <c r="A41" s="200" t="s">
        <v>225</v>
      </c>
      <c r="B41" s="191"/>
      <c r="C41" s="191"/>
      <c r="D41" s="191"/>
      <c r="E41" s="191"/>
    </row>
    <row r="42" spans="1:5" ht="21">
      <c r="A42" s="201" t="s">
        <v>226</v>
      </c>
      <c r="B42" s="191"/>
      <c r="C42" s="191"/>
      <c r="D42" s="191"/>
      <c r="E42" s="191"/>
    </row>
    <row r="43" spans="1:5" ht="20.399999999999999">
      <c r="A43" s="200" t="s">
        <v>227</v>
      </c>
      <c r="B43" s="191"/>
      <c r="C43" s="191"/>
      <c r="D43" s="191"/>
      <c r="E43" s="191"/>
    </row>
  </sheetData>
  <mergeCells count="6"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4"/>
  <sheetViews>
    <sheetView workbookViewId="0">
      <selection activeCell="A29" sqref="A29"/>
    </sheetView>
  </sheetViews>
  <sheetFormatPr defaultRowHeight="10.199999999999999"/>
  <cols>
    <col min="1" max="1" width="79.5" customWidth="1"/>
    <col min="2" max="3" width="9.6640625" bestFit="1" customWidth="1"/>
    <col min="4" max="4" width="10.33203125" customWidth="1"/>
    <col min="5" max="6" width="9.6640625" bestFit="1" customWidth="1"/>
    <col min="7" max="7" width="10.33203125" bestFit="1" customWidth="1"/>
    <col min="8" max="8" width="9.6640625" bestFit="1" customWidth="1"/>
    <col min="9" max="9" width="10.33203125" bestFit="1" customWidth="1"/>
    <col min="10" max="10" width="10.6640625" bestFit="1" customWidth="1"/>
  </cols>
  <sheetData>
    <row r="3" spans="1:10" ht="17.399999999999999">
      <c r="A3" s="231" t="s">
        <v>228</v>
      </c>
      <c r="B3" s="231"/>
      <c r="C3" s="231"/>
      <c r="D3" s="231"/>
      <c r="E3" s="231"/>
      <c r="F3" s="231"/>
      <c r="G3" s="231"/>
      <c r="H3" s="231"/>
      <c r="I3" s="231"/>
    </row>
    <row r="4" spans="1:10" ht="13.2">
      <c r="A4" s="232" t="s">
        <v>162</v>
      </c>
      <c r="B4" s="232"/>
      <c r="C4" s="232"/>
      <c r="D4" s="232"/>
      <c r="E4" s="232"/>
      <c r="F4" s="232"/>
      <c r="G4" s="232"/>
      <c r="H4" s="232"/>
      <c r="I4" s="232"/>
    </row>
    <row r="5" spans="1:10" ht="11.4">
      <c r="A5" s="233" t="s">
        <v>163</v>
      </c>
      <c r="B5" s="236" t="s">
        <v>164</v>
      </c>
      <c r="C5" s="237"/>
      <c r="D5" s="237"/>
      <c r="E5" s="237"/>
      <c r="F5" s="237"/>
      <c r="G5" s="237"/>
      <c r="H5" s="237"/>
      <c r="I5" s="237"/>
      <c r="J5" s="237"/>
    </row>
    <row r="6" spans="1:10" ht="12">
      <c r="A6" s="234"/>
      <c r="B6" s="173" t="s">
        <v>49</v>
      </c>
      <c r="C6" s="173" t="s">
        <v>50</v>
      </c>
      <c r="D6" s="173" t="s">
        <v>51</v>
      </c>
      <c r="E6" s="173" t="s">
        <v>52</v>
      </c>
      <c r="F6" s="173" t="s">
        <v>53</v>
      </c>
      <c r="G6" s="173" t="s">
        <v>87</v>
      </c>
      <c r="H6" s="173" t="s">
        <v>88</v>
      </c>
      <c r="I6" s="173" t="s">
        <v>89</v>
      </c>
      <c r="J6" s="184" t="s">
        <v>101</v>
      </c>
    </row>
    <row r="7" spans="1:10" ht="24">
      <c r="A7" s="174" t="s">
        <v>165</v>
      </c>
      <c r="B7" s="175">
        <f>B9+B12+B13</f>
        <v>33317.215000000004</v>
      </c>
      <c r="C7" s="175">
        <f t="shared" ref="C7:F7" si="0">C9+C12+C13</f>
        <v>39631.516399999993</v>
      </c>
      <c r="D7" s="175">
        <f t="shared" si="0"/>
        <v>44833.120499999997</v>
      </c>
      <c r="E7" s="175">
        <f t="shared" si="0"/>
        <v>51771.655200000001</v>
      </c>
      <c r="F7" s="175">
        <f t="shared" si="0"/>
        <v>64453.010451585018</v>
      </c>
      <c r="G7" s="175">
        <v>76695.592160364002</v>
      </c>
      <c r="H7" s="175">
        <v>77099.148241784394</v>
      </c>
      <c r="I7" s="175">
        <v>77154.863815226388</v>
      </c>
      <c r="J7" s="175">
        <v>89217.102293098083</v>
      </c>
    </row>
    <row r="8" spans="1:10" ht="12">
      <c r="A8" s="176" t="s">
        <v>166</v>
      </c>
      <c r="B8" s="175">
        <v>29602.115300000001</v>
      </c>
      <c r="C8" s="175">
        <v>35662.077899999997</v>
      </c>
      <c r="D8" s="175">
        <v>40586.651400000002</v>
      </c>
      <c r="E8" s="175">
        <v>48196.165200000003</v>
      </c>
      <c r="F8" s="175">
        <v>60917.988117837012</v>
      </c>
      <c r="G8" s="175">
        <v>72671.75</v>
      </c>
      <c r="H8" s="175">
        <v>82963.38</v>
      </c>
      <c r="I8" s="175">
        <v>79374.663398321005</v>
      </c>
      <c r="J8" s="175">
        <v>93588.794918838001</v>
      </c>
    </row>
    <row r="9" spans="1:10" ht="24">
      <c r="A9" s="176" t="s">
        <v>167</v>
      </c>
      <c r="B9" s="175">
        <v>29602.115300000001</v>
      </c>
      <c r="C9" s="175">
        <v>35662.077899999997</v>
      </c>
      <c r="D9" s="175">
        <v>40586.651400000002</v>
      </c>
      <c r="E9" s="175">
        <v>48196.165200000003</v>
      </c>
      <c r="F9" s="175">
        <v>60917.988117837012</v>
      </c>
      <c r="G9" s="175">
        <v>72671.75</v>
      </c>
      <c r="H9" s="175">
        <v>73136.606506908895</v>
      </c>
      <c r="I9" s="175">
        <v>70479.105301809395</v>
      </c>
      <c r="J9" s="175">
        <v>82494.643327938087</v>
      </c>
    </row>
    <row r="10" spans="1:10" ht="12">
      <c r="A10" s="182" t="s">
        <v>168</v>
      </c>
      <c r="B10" s="175">
        <v>25921.493699999999</v>
      </c>
      <c r="C10" s="175">
        <v>31244.1263</v>
      </c>
      <c r="D10" s="175">
        <v>35595.576999999997</v>
      </c>
      <c r="E10" s="175">
        <v>42109.661576999999</v>
      </c>
      <c r="F10" s="175">
        <v>55386.64818674601</v>
      </c>
      <c r="G10" s="175">
        <v>65949.149999999994</v>
      </c>
      <c r="H10" s="175">
        <v>64320.629713947892</v>
      </c>
      <c r="I10" s="175">
        <v>61339.048368312899</v>
      </c>
      <c r="J10" s="175">
        <v>76105.663327938091</v>
      </c>
    </row>
    <row r="11" spans="1:10" ht="12">
      <c r="A11" s="182" t="s">
        <v>169</v>
      </c>
      <c r="B11" s="175">
        <v>3680.6217000000001</v>
      </c>
      <c r="C11" s="175">
        <v>4417.9516000000003</v>
      </c>
      <c r="D11" s="175">
        <v>4991.0744000000004</v>
      </c>
      <c r="E11" s="175">
        <v>6086.5035579999994</v>
      </c>
      <c r="F11" s="175">
        <v>5531.3399310909999</v>
      </c>
      <c r="G11" s="175">
        <v>6722.6</v>
      </c>
      <c r="H11" s="175">
        <v>8815.9767929609989</v>
      </c>
      <c r="I11" s="175">
        <v>9140.0569334964985</v>
      </c>
      <c r="J11" s="175">
        <v>6388.98</v>
      </c>
    </row>
    <row r="12" spans="1:10" ht="12">
      <c r="A12" s="177" t="s">
        <v>170</v>
      </c>
      <c r="B12" s="175">
        <v>192.11920000000001</v>
      </c>
      <c r="C12" s="175">
        <v>573.42200000000003</v>
      </c>
      <c r="D12" s="175">
        <v>609.0462</v>
      </c>
      <c r="E12" s="175">
        <v>327.74</v>
      </c>
      <c r="F12" s="175">
        <v>341.78634853699998</v>
      </c>
      <c r="G12" s="175">
        <v>552.38216036400001</v>
      </c>
      <c r="H12" s="175">
        <v>1004.1117348755</v>
      </c>
      <c r="I12" s="175">
        <v>4756.5785134170001</v>
      </c>
      <c r="J12" s="175">
        <v>4043.30116516</v>
      </c>
    </row>
    <row r="13" spans="1:10" ht="12">
      <c r="A13" s="177" t="s">
        <v>171</v>
      </c>
      <c r="B13" s="175">
        <v>3522.9805000000001</v>
      </c>
      <c r="C13" s="175">
        <v>3396.0165000000002</v>
      </c>
      <c r="D13" s="175">
        <v>3637.4229</v>
      </c>
      <c r="E13" s="175">
        <v>3247.75</v>
      </c>
      <c r="F13" s="175">
        <v>3193.2359852110003</v>
      </c>
      <c r="G13" s="175">
        <v>3471.46</v>
      </c>
      <c r="H13" s="175">
        <v>2958.43</v>
      </c>
      <c r="I13" s="175">
        <v>1919.18</v>
      </c>
      <c r="J13" s="175">
        <v>2679.1578</v>
      </c>
    </row>
    <row r="14" spans="1:10" ht="12">
      <c r="A14" s="177" t="s">
        <v>172</v>
      </c>
      <c r="B14" s="175">
        <v>30205.3897</v>
      </c>
      <c r="C14" s="175">
        <v>37022.647299999997</v>
      </c>
      <c r="D14" s="175">
        <v>42825.111400000002</v>
      </c>
      <c r="E14" s="175">
        <v>49454.85368</v>
      </c>
      <c r="F14" s="175">
        <v>72736.447370786002</v>
      </c>
      <c r="G14" s="175">
        <v>96763.322683414997</v>
      </c>
      <c r="H14" s="175">
        <v>95798.010214467984</v>
      </c>
      <c r="I14" s="175">
        <v>97323.363788061994</v>
      </c>
      <c r="J14" s="175">
        <v>107505.340232873</v>
      </c>
    </row>
    <row r="15" spans="1:10" ht="12">
      <c r="A15" s="177" t="s">
        <v>173</v>
      </c>
      <c r="B15" s="175">
        <v>24745.547200000001</v>
      </c>
      <c r="C15" s="175">
        <v>30353.174599999998</v>
      </c>
      <c r="D15" s="175">
        <v>33940.76</v>
      </c>
      <c r="E15" s="175">
        <v>37129.708910000001</v>
      </c>
      <c r="F15" s="175">
        <v>51861.613884140999</v>
      </c>
      <c r="G15" s="175">
        <v>69691.955437055964</v>
      </c>
      <c r="H15" s="175">
        <v>71641.758417866993</v>
      </c>
      <c r="I15" s="175">
        <v>78414.894951758004</v>
      </c>
      <c r="J15" s="175">
        <v>84621.730932873004</v>
      </c>
    </row>
    <row r="16" spans="1:10" ht="12">
      <c r="A16" s="182" t="s">
        <v>174</v>
      </c>
      <c r="B16" s="175">
        <v>6604.6004000000003</v>
      </c>
      <c r="C16" s="175">
        <v>8435.6671000000006</v>
      </c>
      <c r="D16" s="175">
        <v>8854.3138999999992</v>
      </c>
      <c r="E16" s="175">
        <v>8926.8104970000004</v>
      </c>
      <c r="F16" s="175">
        <v>11883.537314427003</v>
      </c>
      <c r="G16" s="175">
        <v>11148.381368010012</v>
      </c>
      <c r="H16" s="175">
        <v>9993.5814144849737</v>
      </c>
      <c r="I16" s="175">
        <v>11783.730431068998</v>
      </c>
      <c r="J16" s="175">
        <v>11912.840045538</v>
      </c>
    </row>
    <row r="17" spans="1:10" ht="12">
      <c r="A17" s="182" t="s">
        <v>175</v>
      </c>
      <c r="B17" s="175">
        <v>2328.5326</v>
      </c>
      <c r="C17" s="175">
        <v>2995.0338000000002</v>
      </c>
      <c r="D17" s="175">
        <v>3182.373</v>
      </c>
      <c r="E17" s="175">
        <v>4458.5214380000007</v>
      </c>
      <c r="F17" s="175">
        <v>5713.3228023240044</v>
      </c>
      <c r="G17" s="175">
        <v>6285.3753794679997</v>
      </c>
      <c r="H17" s="175">
        <v>3844.7646125920023</v>
      </c>
      <c r="I17" s="175">
        <v>3475.2584639389997</v>
      </c>
      <c r="J17" s="175">
        <v>3687.3107033780002</v>
      </c>
    </row>
    <row r="18" spans="1:10" ht="12">
      <c r="A18" s="182" t="s">
        <v>176</v>
      </c>
      <c r="B18" s="175">
        <v>1373.6699000000001</v>
      </c>
      <c r="C18" s="175">
        <v>1203.7868000000001</v>
      </c>
      <c r="D18" s="175">
        <v>926.31979999999999</v>
      </c>
      <c r="E18" s="175">
        <v>867.30400199999997</v>
      </c>
      <c r="F18" s="175">
        <v>1002.369919654</v>
      </c>
      <c r="G18" s="175">
        <v>1624.7311610540003</v>
      </c>
      <c r="H18" s="175">
        <v>2071.4552540039995</v>
      </c>
      <c r="I18" s="175">
        <v>2606.0272812439998</v>
      </c>
      <c r="J18" s="175">
        <v>3474.1112552919999</v>
      </c>
    </row>
    <row r="19" spans="1:10" ht="12">
      <c r="A19" s="182" t="s">
        <v>177</v>
      </c>
      <c r="B19" s="175">
        <v>422.73374024499998</v>
      </c>
      <c r="C19" s="175">
        <v>114.553</v>
      </c>
      <c r="D19" s="175">
        <v>101.87309999999999</v>
      </c>
      <c r="E19" s="175">
        <v>94.18419200000001</v>
      </c>
      <c r="F19" s="175">
        <v>105.634124837</v>
      </c>
      <c r="G19" s="175">
        <v>101.702472568</v>
      </c>
      <c r="H19" s="175">
        <v>91.814378642999998</v>
      </c>
      <c r="I19" s="175">
        <v>127.721450506</v>
      </c>
      <c r="J19" s="175">
        <v>126.748950556</v>
      </c>
    </row>
    <row r="20" spans="1:10" ht="12">
      <c r="A20" s="182" t="s">
        <v>178</v>
      </c>
      <c r="B20" s="175">
        <v>10248.989</v>
      </c>
      <c r="C20" s="175">
        <v>13494.103999999999</v>
      </c>
      <c r="D20" s="175">
        <v>15769.088599999999</v>
      </c>
      <c r="E20" s="175">
        <v>17084.77723</v>
      </c>
      <c r="F20" s="175">
        <v>24399.942270400003</v>
      </c>
      <c r="G20" s="175">
        <v>40943.453108172005</v>
      </c>
      <c r="H20" s="175">
        <v>44317.896166747021</v>
      </c>
      <c r="I20" s="175">
        <v>45463.315033680999</v>
      </c>
      <c r="J20" s="175">
        <v>49543.799494034</v>
      </c>
    </row>
    <row r="21" spans="1:10" ht="12">
      <c r="A21" s="182" t="s">
        <v>179</v>
      </c>
      <c r="B21" s="175">
        <v>3754.4252000000001</v>
      </c>
      <c r="C21" s="175">
        <v>4080.2390999999998</v>
      </c>
      <c r="D21" s="175">
        <v>5075.7816000000003</v>
      </c>
      <c r="E21" s="175">
        <v>5674.7111479999994</v>
      </c>
      <c r="F21" s="175">
        <v>8728.2095754049988</v>
      </c>
      <c r="G21" s="175">
        <v>9560.5579633649977</v>
      </c>
      <c r="H21" s="175">
        <v>11309.978357384956</v>
      </c>
      <c r="I21" s="175">
        <v>14732.019611284</v>
      </c>
      <c r="J21" s="175">
        <v>15649.274934806001</v>
      </c>
    </row>
    <row r="22" spans="1:10" ht="12">
      <c r="A22" s="182" t="s">
        <v>180</v>
      </c>
      <c r="B22" s="175">
        <v>12.596299999999999</v>
      </c>
      <c r="C22" s="175">
        <v>29.790700000000001</v>
      </c>
      <c r="D22" s="175">
        <v>31.01</v>
      </c>
      <c r="E22" s="175">
        <v>23.400400000000001</v>
      </c>
      <c r="F22" s="175">
        <v>28.597877094000001</v>
      </c>
      <c r="G22" s="175">
        <v>27.753984418999998</v>
      </c>
      <c r="H22" s="175">
        <v>12.268234011000002</v>
      </c>
      <c r="I22" s="175">
        <v>226.82268003499999</v>
      </c>
      <c r="J22" s="175">
        <v>227.64554926900001</v>
      </c>
    </row>
    <row r="23" spans="1:10" ht="12">
      <c r="A23" s="177" t="s">
        <v>181</v>
      </c>
      <c r="B23" s="175">
        <v>5459.8424999999997</v>
      </c>
      <c r="C23" s="175">
        <v>6669.4727000000003</v>
      </c>
      <c r="D23" s="175">
        <v>8884.3513999999996</v>
      </c>
      <c r="E23" s="175">
        <v>12325.144770000001</v>
      </c>
      <c r="F23" s="175">
        <v>20874.833486644999</v>
      </c>
      <c r="G23" s="175">
        <v>27071.367246359001</v>
      </c>
      <c r="H23" s="175">
        <v>24156.251796601024</v>
      </c>
      <c r="I23" s="175">
        <v>18908.468836304</v>
      </c>
      <c r="J23" s="175">
        <v>22883.6093</v>
      </c>
    </row>
    <row r="24" spans="1:10" ht="12">
      <c r="A24" s="177" t="s">
        <v>182</v>
      </c>
      <c r="B24" s="175">
        <f t="shared" ref="B24:F24" si="1">B14-B7</f>
        <v>-3111.8253000000041</v>
      </c>
      <c r="C24" s="175">
        <f t="shared" si="1"/>
        <v>-2608.8690999999963</v>
      </c>
      <c r="D24" s="175">
        <f t="shared" si="1"/>
        <v>-2008.0090999999957</v>
      </c>
      <c r="E24" s="175">
        <f t="shared" si="1"/>
        <v>-2316.8015200000009</v>
      </c>
      <c r="F24" s="175">
        <f t="shared" si="1"/>
        <v>8283.4369192009835</v>
      </c>
      <c r="G24" s="175">
        <v>20067.730523050996</v>
      </c>
      <c r="H24" s="175">
        <v>18698.86197268359</v>
      </c>
      <c r="I24" s="175">
        <v>20168.499972835605</v>
      </c>
      <c r="J24" s="175">
        <v>18288.237939774917</v>
      </c>
    </row>
    <row r="25" spans="1:10" ht="12">
      <c r="A25" s="177" t="s">
        <v>183</v>
      </c>
      <c r="B25" s="175">
        <f>B28+B30+B34+B37</f>
        <v>5340.9947076210001</v>
      </c>
      <c r="C25" s="175">
        <f t="shared" ref="C25:F25" si="2">C28+C30+C34+C37</f>
        <v>6482.5812004649997</v>
      </c>
      <c r="D25" s="175">
        <f t="shared" si="2"/>
        <v>10332.118095561</v>
      </c>
      <c r="E25" s="175">
        <f t="shared" si="2"/>
        <v>10564.741950097001</v>
      </c>
      <c r="F25" s="175">
        <f t="shared" si="2"/>
        <v>10988.329733592</v>
      </c>
      <c r="G25" s="175">
        <v>11964.658034119002</v>
      </c>
      <c r="H25" s="175">
        <v>15247.67</v>
      </c>
      <c r="I25" s="175">
        <v>11790.042954307</v>
      </c>
      <c r="J25" s="175">
        <v>12162.253558038001</v>
      </c>
    </row>
    <row r="26" spans="1:10" ht="12">
      <c r="A26" s="177" t="s">
        <v>184</v>
      </c>
      <c r="B26" s="175">
        <f t="shared" ref="B26:F26" si="3">B27+B30+B33+B36</f>
        <v>1703.2140076210003</v>
      </c>
      <c r="C26" s="175">
        <f t="shared" si="3"/>
        <v>2314.0601004649998</v>
      </c>
      <c r="D26" s="175">
        <f t="shared" si="3"/>
        <v>2955.2398955610006</v>
      </c>
      <c r="E26" s="175">
        <f t="shared" si="3"/>
        <v>-3959.5607499029989</v>
      </c>
      <c r="F26" s="175">
        <f t="shared" si="3"/>
        <v>-3940.741698028</v>
      </c>
      <c r="G26" s="175">
        <v>-12724.391965880999</v>
      </c>
      <c r="H26" s="175">
        <v>-4137.22</v>
      </c>
      <c r="I26" s="175">
        <v>-24139.777045692997</v>
      </c>
      <c r="J26" s="175">
        <v>-23524.686941961998</v>
      </c>
    </row>
    <row r="27" spans="1:10" ht="12">
      <c r="A27" s="178" t="s">
        <v>185</v>
      </c>
      <c r="B27" s="175">
        <f t="shared" ref="B27:F27" si="4">B28-B29</f>
        <v>862.26558079999995</v>
      </c>
      <c r="C27" s="175">
        <f t="shared" si="4"/>
        <v>1292.790948269</v>
      </c>
      <c r="D27" s="175">
        <f t="shared" si="4"/>
        <v>2625.7386421100005</v>
      </c>
      <c r="E27" s="175">
        <f t="shared" si="4"/>
        <v>1112.2555364099999</v>
      </c>
      <c r="F27" s="175">
        <f t="shared" si="4"/>
        <v>2597.0705867279999</v>
      </c>
      <c r="G27" s="175">
        <v>1596.0731382290001</v>
      </c>
      <c r="H27" s="175">
        <v>3636.0899999999997</v>
      </c>
      <c r="I27" s="175">
        <v>4584.8500000000004</v>
      </c>
      <c r="J27" s="175">
        <v>3120.1451000000002</v>
      </c>
    </row>
    <row r="28" spans="1:10" ht="12">
      <c r="A28" s="182" t="s">
        <v>186</v>
      </c>
      <c r="B28" s="175">
        <v>937.79628079999998</v>
      </c>
      <c r="C28" s="175">
        <v>1349.7720482689999</v>
      </c>
      <c r="D28" s="175">
        <v>2833.8968421100003</v>
      </c>
      <c r="E28" s="175">
        <v>2481.65823641</v>
      </c>
      <c r="F28" s="175">
        <v>2891.0920183479998</v>
      </c>
      <c r="G28" s="175">
        <v>1919.5731382290001</v>
      </c>
      <c r="H28" s="175">
        <v>3942.7</v>
      </c>
      <c r="I28" s="175">
        <v>4763.67</v>
      </c>
      <c r="J28" s="175">
        <v>3442.4967000000001</v>
      </c>
    </row>
    <row r="29" spans="1:10" ht="12">
      <c r="A29" s="182" t="s">
        <v>187</v>
      </c>
      <c r="B29" s="175">
        <v>75.530699999999996</v>
      </c>
      <c r="C29" s="175">
        <v>56.981099999999998</v>
      </c>
      <c r="D29" s="175">
        <v>208.15819999999999</v>
      </c>
      <c r="E29" s="175">
        <v>1369.4027000000001</v>
      </c>
      <c r="F29" s="175">
        <v>294.02143161999999</v>
      </c>
      <c r="G29" s="175">
        <v>323.5</v>
      </c>
      <c r="H29" s="175">
        <v>306.61</v>
      </c>
      <c r="I29" s="175">
        <v>178.82</v>
      </c>
      <c r="J29" s="175">
        <v>322.35160000000002</v>
      </c>
    </row>
    <row r="30" spans="1:10" ht="12">
      <c r="A30" s="178" t="s">
        <v>188</v>
      </c>
      <c r="B30" s="175">
        <f t="shared" ref="B30:F30" si="5">B31+B32</f>
        <v>890.18131630000005</v>
      </c>
      <c r="C30" s="175">
        <f t="shared" si="5"/>
        <v>945.10031719500012</v>
      </c>
      <c r="D30" s="175">
        <f t="shared" si="5"/>
        <v>1051.04273145</v>
      </c>
      <c r="E30" s="175">
        <f t="shared" si="5"/>
        <v>1270.0790031860001</v>
      </c>
      <c r="F30" s="175">
        <f t="shared" si="5"/>
        <v>1970.7772954099999</v>
      </c>
      <c r="G30" s="175">
        <v>4477.7041328900004</v>
      </c>
      <c r="H30" s="175">
        <v>5869.77</v>
      </c>
      <c r="I30" s="175">
        <v>1272.6300000000001</v>
      </c>
      <c r="J30" s="175">
        <v>2696.7312893600001</v>
      </c>
    </row>
    <row r="31" spans="1:10" ht="12">
      <c r="A31" s="182" t="s">
        <v>189</v>
      </c>
      <c r="B31" s="175">
        <v>535.65447870000003</v>
      </c>
      <c r="C31" s="175">
        <v>941.22653312000011</v>
      </c>
      <c r="D31" s="175">
        <v>852.40123862999997</v>
      </c>
      <c r="E31" s="175">
        <v>1199.4013288660001</v>
      </c>
      <c r="F31" s="175">
        <v>1687.4665874299999</v>
      </c>
      <c r="G31" s="175">
        <v>4460.8852928900005</v>
      </c>
      <c r="H31" s="175">
        <v>5845.77</v>
      </c>
      <c r="I31" s="175">
        <v>1243.75</v>
      </c>
      <c r="J31" s="175">
        <v>2677.5583999999999</v>
      </c>
    </row>
    <row r="32" spans="1:10" ht="12">
      <c r="A32" s="182" t="s">
        <v>190</v>
      </c>
      <c r="B32" s="175">
        <v>354.52683760000002</v>
      </c>
      <c r="C32" s="175">
        <v>3.8737840750000001</v>
      </c>
      <c r="D32" s="175">
        <v>198.64149282</v>
      </c>
      <c r="E32" s="175">
        <v>70.677674320000008</v>
      </c>
      <c r="F32" s="175">
        <v>283.31070797999996</v>
      </c>
      <c r="G32" s="175">
        <v>16.818840000000002</v>
      </c>
      <c r="H32" s="175">
        <v>24</v>
      </c>
      <c r="I32" s="175">
        <v>28.88</v>
      </c>
      <c r="J32" s="175">
        <v>19.172889359999999</v>
      </c>
    </row>
    <row r="33" spans="1:10" ht="12">
      <c r="A33" s="179" t="s">
        <v>191</v>
      </c>
      <c r="B33" s="175">
        <f t="shared" ref="B33:F33" si="6">B34-B35</f>
        <v>-238.94209999999998</v>
      </c>
      <c r="C33" s="175">
        <f t="shared" si="6"/>
        <v>-440.77629999999976</v>
      </c>
      <c r="D33" s="175">
        <f t="shared" si="6"/>
        <v>-1222.24</v>
      </c>
      <c r="E33" s="175">
        <f t="shared" si="6"/>
        <v>-2597.8899999999994</v>
      </c>
      <c r="F33" s="175">
        <f t="shared" si="6"/>
        <v>-3530.93</v>
      </c>
      <c r="G33" s="175">
        <v>-8031.5399999999991</v>
      </c>
      <c r="H33" s="175">
        <v>-7436.19</v>
      </c>
      <c r="I33" s="175">
        <v>-13904.68</v>
      </c>
      <c r="J33" s="175">
        <v>-10753.794431322</v>
      </c>
    </row>
    <row r="34" spans="1:10" ht="12">
      <c r="A34" s="183" t="s">
        <v>192</v>
      </c>
      <c r="B34" s="175">
        <v>1419.0079000000001</v>
      </c>
      <c r="C34" s="175">
        <v>1672.4637</v>
      </c>
      <c r="D34" s="175">
        <v>1704.18</v>
      </c>
      <c r="E34" s="175">
        <v>1779.51</v>
      </c>
      <c r="F34" s="175">
        <v>2270.3200000000002</v>
      </c>
      <c r="G34" s="175">
        <v>1858.92</v>
      </c>
      <c r="H34" s="175">
        <v>2003.89</v>
      </c>
      <c r="I34" s="175">
        <v>2356.04</v>
      </c>
      <c r="J34" s="175">
        <v>2332.915568678</v>
      </c>
    </row>
    <row r="35" spans="1:10" ht="12">
      <c r="A35" s="183" t="s">
        <v>193</v>
      </c>
      <c r="B35" s="175">
        <v>1657.95</v>
      </c>
      <c r="C35" s="175">
        <v>2113.2399999999998</v>
      </c>
      <c r="D35" s="175">
        <v>2926.42</v>
      </c>
      <c r="E35" s="175">
        <v>4377.3999999999996</v>
      </c>
      <c r="F35" s="175">
        <v>5801.25</v>
      </c>
      <c r="G35" s="175">
        <v>9890.4599999999991</v>
      </c>
      <c r="H35" s="175">
        <v>9440.08</v>
      </c>
      <c r="I35" s="175">
        <v>16260.72</v>
      </c>
      <c r="J35" s="175">
        <v>13086.71</v>
      </c>
    </row>
    <row r="36" spans="1:10" ht="12">
      <c r="A36" s="179" t="s">
        <v>194</v>
      </c>
      <c r="B36" s="175">
        <f t="shared" ref="B36:F36" si="7">B37-B38</f>
        <v>189.70921052100016</v>
      </c>
      <c r="C36" s="175">
        <f t="shared" si="7"/>
        <v>516.9451350009997</v>
      </c>
      <c r="D36" s="175">
        <f t="shared" si="7"/>
        <v>500.69852200100013</v>
      </c>
      <c r="E36" s="175">
        <f t="shared" si="7"/>
        <v>-3744.0052894989994</v>
      </c>
      <c r="F36" s="175">
        <f t="shared" si="7"/>
        <v>-4977.6595801659996</v>
      </c>
      <c r="G36" s="175">
        <v>-10766.629237000001</v>
      </c>
      <c r="H36" s="175">
        <v>-6206.8900000000012</v>
      </c>
      <c r="I36" s="175">
        <v>-16092.577045692999</v>
      </c>
      <c r="J36" s="175">
        <v>-18587.768899999999</v>
      </c>
    </row>
    <row r="37" spans="1:10" ht="12">
      <c r="A37" s="183" t="s">
        <v>195</v>
      </c>
      <c r="B37" s="175">
        <v>2094.0092105210001</v>
      </c>
      <c r="C37" s="175">
        <v>2515.2451350009997</v>
      </c>
      <c r="D37" s="175">
        <v>4742.9985220010003</v>
      </c>
      <c r="E37" s="175">
        <v>5033.4947105010006</v>
      </c>
      <c r="F37" s="175">
        <v>3856.1404198339997</v>
      </c>
      <c r="G37" s="175">
        <v>3708.460763</v>
      </c>
      <c r="H37" s="175">
        <v>3431.31</v>
      </c>
      <c r="I37" s="175">
        <v>3397.7029543069998</v>
      </c>
      <c r="J37" s="175">
        <v>3690.11</v>
      </c>
    </row>
    <row r="38" spans="1:10" ht="12">
      <c r="A38" s="183" t="s">
        <v>196</v>
      </c>
      <c r="B38" s="175">
        <v>1904.3</v>
      </c>
      <c r="C38" s="175">
        <v>1998.3</v>
      </c>
      <c r="D38" s="175">
        <v>4242.3</v>
      </c>
      <c r="E38" s="175">
        <v>8777.5</v>
      </c>
      <c r="F38" s="175">
        <v>8833.7999999999993</v>
      </c>
      <c r="G38" s="175">
        <v>14475.09</v>
      </c>
      <c r="H38" s="175">
        <v>9638.2000000000007</v>
      </c>
      <c r="I38" s="175">
        <v>19490.28</v>
      </c>
      <c r="J38" s="175">
        <v>22277.8789</v>
      </c>
    </row>
    <row r="39" spans="1:10" ht="12.6" thickBot="1">
      <c r="A39" s="180" t="s">
        <v>197</v>
      </c>
      <c r="B39" s="175">
        <f t="shared" ref="B39:F39" si="8">B24+B26</f>
        <v>-1408.6112923790038</v>
      </c>
      <c r="C39" s="175">
        <f t="shared" si="8"/>
        <v>-294.80899953499647</v>
      </c>
      <c r="D39" s="175">
        <f t="shared" si="8"/>
        <v>947.23079556100492</v>
      </c>
      <c r="E39" s="175">
        <f t="shared" si="8"/>
        <v>-6276.3622699030002</v>
      </c>
      <c r="F39" s="175">
        <f t="shared" si="8"/>
        <v>4342.695221172984</v>
      </c>
      <c r="G39" s="175">
        <v>7343.3385571699964</v>
      </c>
      <c r="H39" s="175">
        <v>14561.641972683588</v>
      </c>
      <c r="I39" s="175">
        <v>-3971.2770728573923</v>
      </c>
      <c r="J39" s="175">
        <v>-5236.4490021870806</v>
      </c>
    </row>
    <row r="40" spans="1:10" ht="10.8" thickTop="1">
      <c r="A40" s="181" t="s">
        <v>198</v>
      </c>
      <c r="B40" s="235" t="s">
        <v>199</v>
      </c>
      <c r="C40" s="235"/>
      <c r="D40" s="235"/>
      <c r="E40" s="235"/>
      <c r="F40" s="235"/>
      <c r="G40" s="235"/>
      <c r="H40" s="235"/>
      <c r="I40" s="235"/>
    </row>
    <row r="44" spans="1:10">
      <c r="B44" s="185"/>
      <c r="C44" s="185"/>
      <c r="D44" s="185"/>
      <c r="E44" s="185"/>
      <c r="F44" s="185"/>
      <c r="G44" s="185"/>
      <c r="H44" s="185"/>
      <c r="I44" s="185"/>
      <c r="J44" s="185"/>
    </row>
    <row r="45" spans="1:10">
      <c r="B45" s="185"/>
      <c r="C45" s="185"/>
      <c r="D45" s="185"/>
      <c r="E45" s="185"/>
      <c r="F45" s="185"/>
      <c r="G45" s="185"/>
      <c r="H45" s="185"/>
      <c r="I45" s="185"/>
      <c r="J45" s="185"/>
    </row>
    <row r="46" spans="1:10">
      <c r="B46" s="185"/>
      <c r="C46" s="185"/>
      <c r="D46" s="185"/>
      <c r="E46" s="185"/>
      <c r="F46" s="185"/>
      <c r="G46" s="185"/>
      <c r="H46" s="185"/>
      <c r="I46" s="185"/>
      <c r="J46" s="185"/>
    </row>
    <row r="47" spans="1:10">
      <c r="B47" s="185"/>
      <c r="C47" s="185"/>
      <c r="D47" s="185"/>
      <c r="E47" s="185"/>
      <c r="F47" s="185"/>
      <c r="G47" s="185"/>
      <c r="H47" s="185"/>
      <c r="I47" s="185"/>
      <c r="J47" s="185"/>
    </row>
    <row r="48" spans="1:10">
      <c r="B48" s="185"/>
      <c r="C48" s="185"/>
      <c r="D48" s="185"/>
      <c r="E48" s="185"/>
      <c r="F48" s="185"/>
      <c r="G48" s="185"/>
      <c r="H48" s="185"/>
      <c r="I48" s="185"/>
      <c r="J48" s="185"/>
    </row>
    <row r="49" spans="2:10">
      <c r="B49" s="185"/>
      <c r="C49" s="185"/>
      <c r="D49" s="185"/>
      <c r="E49" s="185"/>
      <c r="F49" s="185"/>
      <c r="G49" s="185"/>
      <c r="H49" s="185"/>
      <c r="I49" s="185"/>
      <c r="J49" s="185"/>
    </row>
    <row r="50" spans="2:10">
      <c r="B50" s="185"/>
      <c r="C50" s="185"/>
      <c r="D50" s="185"/>
      <c r="E50" s="185"/>
      <c r="F50" s="185"/>
      <c r="G50" s="185"/>
      <c r="H50" s="185"/>
      <c r="I50" s="185"/>
      <c r="J50" s="185"/>
    </row>
    <row r="51" spans="2:10">
      <c r="B51" s="185"/>
      <c r="C51" s="185"/>
      <c r="D51" s="185"/>
      <c r="E51" s="185"/>
      <c r="F51" s="185"/>
      <c r="G51" s="185"/>
      <c r="H51" s="185"/>
      <c r="I51" s="185"/>
      <c r="J51" s="185"/>
    </row>
    <row r="52" spans="2:10">
      <c r="B52" s="185"/>
      <c r="C52" s="185"/>
      <c r="D52" s="185"/>
      <c r="E52" s="185"/>
      <c r="F52" s="185"/>
      <c r="G52" s="185"/>
      <c r="H52" s="185"/>
      <c r="I52" s="185"/>
      <c r="J52" s="185"/>
    </row>
    <row r="53" spans="2:10">
      <c r="B53" s="185"/>
      <c r="C53" s="185"/>
      <c r="D53" s="185"/>
      <c r="E53" s="185"/>
      <c r="F53" s="185"/>
      <c r="G53" s="185"/>
      <c r="H53" s="185"/>
      <c r="I53" s="185"/>
      <c r="J53" s="185"/>
    </row>
    <row r="54" spans="2:10">
      <c r="B54" s="185"/>
      <c r="C54" s="185"/>
      <c r="D54" s="185"/>
      <c r="E54" s="185"/>
      <c r="F54" s="185"/>
      <c r="G54" s="185"/>
      <c r="H54" s="185"/>
      <c r="I54" s="185"/>
      <c r="J54" s="185"/>
    </row>
    <row r="55" spans="2:10">
      <c r="B55" s="185"/>
      <c r="C55" s="185"/>
      <c r="D55" s="185"/>
      <c r="E55" s="185"/>
      <c r="F55" s="185"/>
      <c r="G55" s="185"/>
      <c r="H55" s="185"/>
      <c r="I55" s="185"/>
      <c r="J55" s="185"/>
    </row>
    <row r="56" spans="2:10">
      <c r="B56" s="185"/>
      <c r="C56" s="185"/>
      <c r="D56" s="185"/>
      <c r="E56" s="185"/>
      <c r="F56" s="185"/>
      <c r="G56" s="185"/>
      <c r="H56" s="185"/>
      <c r="I56" s="185"/>
      <c r="J56" s="185"/>
    </row>
    <row r="57" spans="2:10">
      <c r="B57" s="185"/>
      <c r="C57" s="185"/>
      <c r="D57" s="185"/>
      <c r="E57" s="185"/>
      <c r="F57" s="185"/>
      <c r="G57" s="185"/>
      <c r="H57" s="185"/>
      <c r="I57" s="185"/>
      <c r="J57" s="185"/>
    </row>
    <row r="58" spans="2:10">
      <c r="B58" s="185"/>
      <c r="C58" s="185"/>
      <c r="D58" s="185"/>
      <c r="E58" s="185"/>
      <c r="F58" s="185"/>
      <c r="G58" s="185"/>
      <c r="H58" s="185"/>
      <c r="I58" s="185"/>
      <c r="J58" s="185"/>
    </row>
    <row r="59" spans="2:10">
      <c r="B59" s="185"/>
      <c r="C59" s="185"/>
      <c r="D59" s="185"/>
      <c r="E59" s="185"/>
      <c r="F59" s="185"/>
      <c r="G59" s="185"/>
      <c r="H59" s="185"/>
      <c r="I59" s="185"/>
      <c r="J59" s="185"/>
    </row>
    <row r="60" spans="2:10">
      <c r="B60" s="185"/>
      <c r="C60" s="185"/>
      <c r="D60" s="185"/>
      <c r="E60" s="185"/>
      <c r="F60" s="185"/>
      <c r="G60" s="185"/>
      <c r="H60" s="185"/>
      <c r="I60" s="185"/>
      <c r="J60" s="185"/>
    </row>
    <row r="61" spans="2:10">
      <c r="B61" s="185"/>
      <c r="C61" s="185"/>
      <c r="D61" s="185"/>
      <c r="E61" s="185"/>
      <c r="F61" s="185"/>
      <c r="G61" s="185"/>
      <c r="H61" s="185"/>
      <c r="I61" s="185"/>
      <c r="J61" s="185"/>
    </row>
    <row r="62" spans="2:10">
      <c r="B62" s="185"/>
      <c r="C62" s="185"/>
      <c r="D62" s="185"/>
      <c r="E62" s="185"/>
      <c r="F62" s="185"/>
      <c r="G62" s="185"/>
      <c r="H62" s="185"/>
      <c r="I62" s="185"/>
      <c r="J62" s="185"/>
    </row>
    <row r="63" spans="2:10">
      <c r="B63" s="185"/>
      <c r="C63" s="185"/>
      <c r="D63" s="185"/>
      <c r="E63" s="185"/>
      <c r="F63" s="185"/>
      <c r="G63" s="185"/>
      <c r="H63" s="185"/>
      <c r="I63" s="185"/>
      <c r="J63" s="185"/>
    </row>
    <row r="64" spans="2:10">
      <c r="B64" s="185"/>
      <c r="C64" s="185"/>
      <c r="D64" s="185"/>
      <c r="E64" s="185"/>
      <c r="F64" s="185"/>
      <c r="G64" s="185"/>
      <c r="H64" s="185"/>
      <c r="I64" s="185"/>
      <c r="J64" s="185"/>
    </row>
    <row r="65" spans="2:10">
      <c r="B65" s="185"/>
      <c r="C65" s="185"/>
      <c r="D65" s="185"/>
      <c r="E65" s="185"/>
      <c r="F65" s="185"/>
      <c r="G65" s="185"/>
      <c r="H65" s="185"/>
      <c r="I65" s="185"/>
      <c r="J65" s="185"/>
    </row>
    <row r="66" spans="2:10">
      <c r="B66" s="185"/>
      <c r="C66" s="185"/>
      <c r="D66" s="185"/>
      <c r="E66" s="185"/>
      <c r="F66" s="185"/>
      <c r="G66" s="185"/>
      <c r="H66" s="185"/>
      <c r="I66" s="185"/>
      <c r="J66" s="185"/>
    </row>
    <row r="67" spans="2:10">
      <c r="B67" s="185"/>
      <c r="C67" s="185"/>
      <c r="D67" s="185"/>
      <c r="E67" s="185"/>
      <c r="F67" s="185"/>
      <c r="G67" s="185"/>
      <c r="H67" s="185"/>
      <c r="I67" s="185"/>
      <c r="J67" s="185"/>
    </row>
    <row r="68" spans="2:10">
      <c r="B68" s="185"/>
      <c r="C68" s="185"/>
      <c r="D68" s="185"/>
      <c r="E68" s="185"/>
      <c r="F68" s="185"/>
      <c r="G68" s="185"/>
      <c r="H68" s="185"/>
      <c r="I68" s="185"/>
      <c r="J68" s="185"/>
    </row>
    <row r="69" spans="2:10">
      <c r="B69" s="185"/>
      <c r="C69" s="185"/>
      <c r="D69" s="185"/>
      <c r="E69" s="185"/>
      <c r="F69" s="185"/>
      <c r="G69" s="185"/>
      <c r="H69" s="185"/>
      <c r="I69" s="185"/>
      <c r="J69" s="185"/>
    </row>
    <row r="70" spans="2:10">
      <c r="B70" s="185"/>
      <c r="C70" s="185"/>
      <c r="D70" s="185"/>
      <c r="E70" s="185"/>
      <c r="F70" s="185"/>
      <c r="G70" s="185"/>
      <c r="H70" s="185"/>
      <c r="I70" s="185"/>
      <c r="J70" s="185"/>
    </row>
    <row r="71" spans="2:10">
      <c r="B71" s="185"/>
      <c r="C71" s="185"/>
      <c r="D71" s="185"/>
      <c r="E71" s="185"/>
      <c r="F71" s="185"/>
      <c r="G71" s="185"/>
      <c r="H71" s="185"/>
      <c r="I71" s="185"/>
      <c r="J71" s="185"/>
    </row>
    <row r="72" spans="2:10">
      <c r="B72" s="185"/>
      <c r="C72" s="185"/>
      <c r="D72" s="185"/>
      <c r="E72" s="185"/>
      <c r="F72" s="185"/>
      <c r="G72" s="185"/>
      <c r="H72" s="185"/>
      <c r="I72" s="185"/>
      <c r="J72" s="185"/>
    </row>
    <row r="73" spans="2:10">
      <c r="B73" s="185"/>
      <c r="C73" s="185"/>
      <c r="D73" s="185"/>
      <c r="E73" s="185"/>
      <c r="F73" s="185"/>
      <c r="G73" s="185"/>
      <c r="H73" s="185"/>
      <c r="I73" s="185"/>
      <c r="J73" s="185"/>
    </row>
    <row r="74" spans="2:10">
      <c r="B74" s="185"/>
      <c r="C74" s="185"/>
      <c r="D74" s="185"/>
      <c r="E74" s="185"/>
      <c r="F74" s="185"/>
      <c r="G74" s="185"/>
      <c r="H74" s="185"/>
      <c r="I74" s="185"/>
      <c r="J74" s="185"/>
    </row>
  </sheetData>
  <mergeCells count="5">
    <mergeCell ref="A3:I3"/>
    <mergeCell ref="A4:I4"/>
    <mergeCell ref="A5:A6"/>
    <mergeCell ref="B40:I40"/>
    <mergeCell ref="B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110" zoomScaleNormal="110" workbookViewId="0">
      <selection sqref="A1:F1"/>
    </sheetView>
  </sheetViews>
  <sheetFormatPr defaultColWidth="9.33203125" defaultRowHeight="10.199999999999999" customHeight="1"/>
  <cols>
    <col min="1" max="1" width="37.33203125" style="38" customWidth="1"/>
    <col min="2" max="11" width="14.83203125" style="38" customWidth="1"/>
    <col min="12" max="13" width="7.5" style="38" hidden="1" customWidth="1"/>
    <col min="14" max="16384" width="9.33203125" style="38"/>
  </cols>
  <sheetData>
    <row r="1" spans="1:43" s="1" customFormat="1" ht="14.1" customHeight="1">
      <c r="A1" s="238" t="s">
        <v>99</v>
      </c>
      <c r="B1" s="239"/>
      <c r="C1" s="239"/>
      <c r="D1" s="239"/>
      <c r="E1" s="239"/>
      <c r="F1" s="239"/>
      <c r="K1" s="2"/>
      <c r="M1" s="2"/>
    </row>
    <row r="2" spans="1:43" s="4" customFormat="1" ht="14.1" customHeight="1">
      <c r="A2" s="3" t="s">
        <v>0</v>
      </c>
      <c r="K2" s="5"/>
      <c r="M2" s="5"/>
    </row>
    <row r="3" spans="1:43" s="8" customFormat="1" ht="14.1" customHeight="1">
      <c r="A3" s="6"/>
      <c r="B3" s="7"/>
      <c r="C3" s="7"/>
      <c r="D3" s="7"/>
      <c r="E3" s="7"/>
      <c r="F3" s="7"/>
      <c r="K3" s="9"/>
      <c r="M3" s="9"/>
    </row>
    <row r="4" spans="1:43" s="11" customFormat="1" ht="14.1" customHeight="1">
      <c r="A4" s="3" t="s">
        <v>1</v>
      </c>
      <c r="B4" s="8"/>
      <c r="C4" s="10"/>
      <c r="D4" s="8"/>
      <c r="E4" s="8"/>
      <c r="F4" s="8"/>
      <c r="G4" s="8"/>
      <c r="H4" s="8"/>
      <c r="I4" s="8"/>
      <c r="J4" s="8"/>
      <c r="K4" s="9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18" customFormat="1" ht="12" customHeight="1">
      <c r="A5" s="12" t="s">
        <v>2</v>
      </c>
      <c r="B5" s="13" t="s">
        <v>3</v>
      </c>
      <c r="C5" s="14" t="s">
        <v>4</v>
      </c>
      <c r="D5" s="14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6" t="s">
        <v>13</v>
      </c>
      <c r="M5" s="15" t="s">
        <v>14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s="18" customFormat="1" ht="12" customHeight="1">
      <c r="A6" s="19" t="s">
        <v>15</v>
      </c>
      <c r="B6" s="20">
        <v>73034.100000000006</v>
      </c>
      <c r="C6" s="21">
        <v>74716</v>
      </c>
      <c r="D6" s="21">
        <v>82604.3</v>
      </c>
      <c r="E6" s="22">
        <v>92801.4</v>
      </c>
      <c r="F6" s="23">
        <v>104022.6</v>
      </c>
      <c r="G6" s="24">
        <v>127768.8</v>
      </c>
      <c r="H6" s="24">
        <v>155758.29999999999</v>
      </c>
      <c r="I6" s="24">
        <v>218368.6</v>
      </c>
      <c r="J6" s="24">
        <v>257501.3</v>
      </c>
      <c r="K6" s="25">
        <v>282810.2</v>
      </c>
      <c r="L6" s="25">
        <v>55404.4</v>
      </c>
      <c r="M6" s="25">
        <v>97675.5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18" customFormat="1" ht="12" customHeight="1">
      <c r="A7" s="26" t="s">
        <v>16</v>
      </c>
      <c r="B7" s="27" t="s">
        <v>17</v>
      </c>
      <c r="C7" s="27" t="s">
        <v>17</v>
      </c>
      <c r="D7" s="27" t="s">
        <v>17</v>
      </c>
      <c r="E7" s="28">
        <v>59983.5</v>
      </c>
      <c r="F7" s="29">
        <v>65415.199999999997</v>
      </c>
      <c r="G7" s="30">
        <v>74625.600000000006</v>
      </c>
      <c r="H7" s="30">
        <v>89621.7</v>
      </c>
      <c r="I7" s="30">
        <v>126294.3</v>
      </c>
      <c r="J7" s="30">
        <v>147960.20000000001</v>
      </c>
      <c r="K7" s="29">
        <v>167557.79999999999</v>
      </c>
      <c r="L7" s="29">
        <v>31584.2</v>
      </c>
      <c r="M7" s="29">
        <v>44575.6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s="18" customFormat="1" ht="12" customHeight="1">
      <c r="A8" s="26" t="s">
        <v>18</v>
      </c>
      <c r="B8" s="27" t="s">
        <v>17</v>
      </c>
      <c r="C8" s="27" t="s">
        <v>17</v>
      </c>
      <c r="D8" s="27" t="s">
        <v>17</v>
      </c>
      <c r="E8" s="28">
        <v>17891.3</v>
      </c>
      <c r="F8" s="29">
        <v>22032.9</v>
      </c>
      <c r="G8" s="30">
        <v>34262.1</v>
      </c>
      <c r="H8" s="30">
        <v>47371.8</v>
      </c>
      <c r="I8" s="30">
        <v>67304.100000000006</v>
      </c>
      <c r="J8" s="30">
        <v>80929.5</v>
      </c>
      <c r="K8" s="29">
        <v>91384.2</v>
      </c>
      <c r="L8" s="29">
        <v>18286.900000000001</v>
      </c>
      <c r="M8" s="29">
        <v>46435.7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s="37" customFormat="1" ht="12" customHeight="1">
      <c r="A9" s="31" t="s">
        <v>19</v>
      </c>
      <c r="B9" s="32" t="s">
        <v>17</v>
      </c>
      <c r="C9" s="32" t="s">
        <v>17</v>
      </c>
      <c r="D9" s="32" t="s">
        <v>17</v>
      </c>
      <c r="E9" s="33">
        <v>17617.400000000001</v>
      </c>
      <c r="F9" s="34">
        <v>19083.3</v>
      </c>
      <c r="G9" s="35">
        <v>28124.799999999999</v>
      </c>
      <c r="H9" s="35">
        <v>39844</v>
      </c>
      <c r="I9" s="35">
        <v>56301.9</v>
      </c>
      <c r="J9" s="35">
        <v>65534</v>
      </c>
      <c r="K9" s="34">
        <v>70728.5</v>
      </c>
      <c r="L9" s="34">
        <v>14919.3</v>
      </c>
      <c r="M9" s="34">
        <v>35341.4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s="37" customFormat="1" ht="12" customHeight="1">
      <c r="A10" s="31" t="s">
        <v>20</v>
      </c>
      <c r="B10" s="32" t="s">
        <v>17</v>
      </c>
      <c r="C10" s="32" t="s">
        <v>17</v>
      </c>
      <c r="D10" s="32" t="s">
        <v>17</v>
      </c>
      <c r="E10" s="33">
        <v>273.89999999999998</v>
      </c>
      <c r="F10" s="34">
        <v>2949.6</v>
      </c>
      <c r="G10" s="35">
        <v>6137.3</v>
      </c>
      <c r="H10" s="35">
        <v>7527.8</v>
      </c>
      <c r="I10" s="35">
        <v>11002.2</v>
      </c>
      <c r="J10" s="35">
        <v>15395.5</v>
      </c>
      <c r="K10" s="34">
        <v>20655.7</v>
      </c>
      <c r="L10" s="34">
        <v>3367.6</v>
      </c>
      <c r="M10" s="34">
        <v>11094.3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</row>
    <row r="11" spans="1:43" s="39" customFormat="1" ht="12" customHeight="1">
      <c r="A11" s="26" t="s">
        <v>21</v>
      </c>
      <c r="B11" s="27" t="s">
        <v>17</v>
      </c>
      <c r="C11" s="27" t="s">
        <v>17</v>
      </c>
      <c r="D11" s="27" t="s">
        <v>17</v>
      </c>
      <c r="E11" s="28">
        <v>13536.3</v>
      </c>
      <c r="F11" s="29">
        <v>14267.8</v>
      </c>
      <c r="G11" s="30">
        <v>16761.7</v>
      </c>
      <c r="H11" s="30">
        <v>16386.900000000001</v>
      </c>
      <c r="I11" s="30">
        <v>19180.400000000001</v>
      </c>
      <c r="J11" s="30">
        <v>18432.3</v>
      </c>
      <c r="K11" s="29">
        <v>17310.3</v>
      </c>
      <c r="L11" s="29">
        <v>5533.3</v>
      </c>
      <c r="M11" s="29">
        <v>6664.2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43" s="39" customFormat="1" ht="12" customHeight="1">
      <c r="A12" s="40" t="s">
        <v>22</v>
      </c>
      <c r="B12" s="41">
        <v>1567.5</v>
      </c>
      <c r="C12" s="42">
        <v>1370.9</v>
      </c>
      <c r="D12" s="42">
        <v>1621.3</v>
      </c>
      <c r="E12" s="28">
        <v>1390.3</v>
      </c>
      <c r="F12" s="29">
        <v>2306.6999999999998</v>
      </c>
      <c r="G12" s="43">
        <v>2119.4</v>
      </c>
      <c r="H12" s="44">
        <v>2377.9</v>
      </c>
      <c r="I12" s="44">
        <v>5589.8</v>
      </c>
      <c r="J12" s="44">
        <v>10179.299999999999</v>
      </c>
      <c r="K12" s="29">
        <v>6557.9</v>
      </c>
      <c r="L12" s="29">
        <v>0</v>
      </c>
      <c r="M12" s="29">
        <v>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</row>
    <row r="13" spans="1:43" s="39" customFormat="1" ht="12" customHeight="1">
      <c r="A13" s="19" t="s">
        <v>23</v>
      </c>
      <c r="B13" s="21">
        <v>1441</v>
      </c>
      <c r="C13" s="21">
        <v>1663.6</v>
      </c>
      <c r="D13" s="21">
        <v>1441.8</v>
      </c>
      <c r="E13" s="22">
        <v>2420.3000000000002</v>
      </c>
      <c r="F13" s="23">
        <v>2385.9</v>
      </c>
      <c r="G13" s="45">
        <v>2445.1999999999998</v>
      </c>
      <c r="H13" s="45">
        <v>5799.2</v>
      </c>
      <c r="I13" s="45">
        <v>11676.2</v>
      </c>
      <c r="J13" s="45">
        <v>6684.6</v>
      </c>
      <c r="K13" s="23">
        <v>5195.2</v>
      </c>
      <c r="L13" s="23">
        <v>1597.3</v>
      </c>
      <c r="M13" s="23">
        <v>-10600.9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</row>
    <row r="14" spans="1:43" s="39" customFormat="1" ht="12" customHeight="1">
      <c r="A14" s="26" t="s">
        <v>16</v>
      </c>
      <c r="B14" s="27" t="s">
        <v>17</v>
      </c>
      <c r="C14" s="27" t="s">
        <v>17</v>
      </c>
      <c r="D14" s="27" t="s">
        <v>17</v>
      </c>
      <c r="E14" s="28">
        <v>965.8</v>
      </c>
      <c r="F14" s="29">
        <v>834.5</v>
      </c>
      <c r="G14" s="30">
        <v>485.8</v>
      </c>
      <c r="H14" s="30">
        <v>1286.2</v>
      </c>
      <c r="I14" s="30">
        <v>6725.3</v>
      </c>
      <c r="J14" s="30">
        <v>1711.3</v>
      </c>
      <c r="K14" s="29">
        <v>1567.8</v>
      </c>
      <c r="L14" s="29">
        <v>1279</v>
      </c>
      <c r="M14" s="29">
        <v>-8858.7000000000007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s="39" customFormat="1" ht="12" customHeight="1">
      <c r="A15" s="26" t="s">
        <v>18</v>
      </c>
      <c r="B15" s="27" t="s">
        <v>17</v>
      </c>
      <c r="C15" s="27" t="s">
        <v>17</v>
      </c>
      <c r="D15" s="27" t="s">
        <v>17</v>
      </c>
      <c r="E15" s="28">
        <v>1451.5</v>
      </c>
      <c r="F15" s="29">
        <v>1548.3</v>
      </c>
      <c r="G15" s="30">
        <v>1954.9</v>
      </c>
      <c r="H15" s="30">
        <v>4121.7</v>
      </c>
      <c r="I15" s="30">
        <v>4573.7</v>
      </c>
      <c r="J15" s="30">
        <v>4973.3</v>
      </c>
      <c r="K15" s="29">
        <v>3537.7</v>
      </c>
      <c r="L15" s="29">
        <v>485.1</v>
      </c>
      <c r="M15" s="29">
        <v>-598.59999999999945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s="39" customFormat="1" ht="12" customHeight="1">
      <c r="A16" s="40" t="s">
        <v>21</v>
      </c>
      <c r="B16" s="42" t="s">
        <v>17</v>
      </c>
      <c r="C16" s="42" t="s">
        <v>17</v>
      </c>
      <c r="D16" s="42" t="s">
        <v>17</v>
      </c>
      <c r="E16" s="28">
        <v>3</v>
      </c>
      <c r="F16" s="29">
        <v>3.1000000000008185</v>
      </c>
      <c r="G16" s="43">
        <v>4.5</v>
      </c>
      <c r="H16" s="44">
        <v>391.3</v>
      </c>
      <c r="I16" s="44">
        <v>377.2</v>
      </c>
      <c r="J16" s="44">
        <v>0</v>
      </c>
      <c r="K16" s="29">
        <v>89.7</v>
      </c>
      <c r="L16" s="29">
        <v>-166.8</v>
      </c>
      <c r="M16" s="29">
        <v>-1143.5999999999999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s="39" customFormat="1" ht="12" customHeight="1">
      <c r="A17" s="19" t="s">
        <v>24</v>
      </c>
      <c r="B17" s="46">
        <v>71593.100000000006</v>
      </c>
      <c r="C17" s="21">
        <v>73052.399999999994</v>
      </c>
      <c r="D17" s="21">
        <v>81162.5</v>
      </c>
      <c r="E17" s="22">
        <v>90381.1</v>
      </c>
      <c r="F17" s="23">
        <v>101636.7</v>
      </c>
      <c r="G17" s="45">
        <v>125323.6</v>
      </c>
      <c r="H17" s="45">
        <v>149959.1</v>
      </c>
      <c r="I17" s="45">
        <v>206692.4</v>
      </c>
      <c r="J17" s="45">
        <v>250816.7</v>
      </c>
      <c r="K17" s="23">
        <v>277615</v>
      </c>
      <c r="L17" s="23">
        <v>53807.1</v>
      </c>
      <c r="M17" s="23">
        <v>108276.4</v>
      </c>
      <c r="N17" s="4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s="39" customFormat="1" ht="12" customHeight="1">
      <c r="A18" s="26" t="s">
        <v>16</v>
      </c>
      <c r="B18" s="27" t="s">
        <v>17</v>
      </c>
      <c r="C18" s="27" t="s">
        <v>17</v>
      </c>
      <c r="D18" s="27" t="s">
        <v>17</v>
      </c>
      <c r="E18" s="28">
        <v>59017.7</v>
      </c>
      <c r="F18" s="29">
        <v>64580.7</v>
      </c>
      <c r="G18" s="30">
        <v>74139.8</v>
      </c>
      <c r="H18" s="30">
        <v>88335.5</v>
      </c>
      <c r="I18" s="30">
        <v>119569</v>
      </c>
      <c r="J18" s="30">
        <v>146248.9</v>
      </c>
      <c r="K18" s="29">
        <v>165990</v>
      </c>
      <c r="L18" s="29">
        <v>30305.200000000001</v>
      </c>
      <c r="M18" s="29">
        <v>53434.3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s="18" customFormat="1" ht="12" customHeight="1">
      <c r="A19" s="26" t="s">
        <v>18</v>
      </c>
      <c r="B19" s="27" t="s">
        <v>17</v>
      </c>
      <c r="C19" s="27" t="s">
        <v>17</v>
      </c>
      <c r="D19" s="27" t="s">
        <v>17</v>
      </c>
      <c r="E19" s="28">
        <v>16439.8</v>
      </c>
      <c r="F19" s="29">
        <v>20484.599999999999</v>
      </c>
      <c r="G19" s="30">
        <v>32307.200000000001</v>
      </c>
      <c r="H19" s="30">
        <v>43250.1</v>
      </c>
      <c r="I19" s="30">
        <v>62730.400000000001</v>
      </c>
      <c r="J19" s="30">
        <v>75956.2</v>
      </c>
      <c r="K19" s="29">
        <v>87846.5</v>
      </c>
      <c r="L19" s="29">
        <v>17801.8</v>
      </c>
      <c r="M19" s="29">
        <v>47034.3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s="18" customFormat="1" ht="12" customHeight="1">
      <c r="A20" s="26" t="s">
        <v>21</v>
      </c>
      <c r="B20" s="27" t="s">
        <v>17</v>
      </c>
      <c r="C20" s="27" t="s">
        <v>17</v>
      </c>
      <c r="D20" s="27" t="s">
        <v>17</v>
      </c>
      <c r="E20" s="28">
        <v>13533.3</v>
      </c>
      <c r="F20" s="29">
        <v>14264.7</v>
      </c>
      <c r="G20" s="30">
        <v>16757.2</v>
      </c>
      <c r="H20" s="30">
        <v>15995.6</v>
      </c>
      <c r="I20" s="30">
        <v>18803.2</v>
      </c>
      <c r="J20" s="30">
        <v>18432.3</v>
      </c>
      <c r="K20" s="29">
        <v>17220.599999999999</v>
      </c>
      <c r="L20" s="29">
        <v>5700.1</v>
      </c>
      <c r="M20" s="29">
        <v>7807.8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s="18" customFormat="1" ht="12" customHeight="1">
      <c r="A21" s="40" t="s">
        <v>22</v>
      </c>
      <c r="B21" s="41">
        <v>1567.5</v>
      </c>
      <c r="C21" s="42">
        <v>1370.9</v>
      </c>
      <c r="D21" s="42">
        <v>1621.3</v>
      </c>
      <c r="E21" s="28">
        <v>1390.3</v>
      </c>
      <c r="F21" s="29">
        <v>2306.6999999999998</v>
      </c>
      <c r="G21" s="43">
        <v>2119.4</v>
      </c>
      <c r="H21" s="44">
        <v>2377.9</v>
      </c>
      <c r="I21" s="44">
        <v>5589.8</v>
      </c>
      <c r="J21" s="44">
        <v>10179.299999999999</v>
      </c>
      <c r="K21" s="29">
        <v>6557.9</v>
      </c>
      <c r="L21" s="29">
        <v>0</v>
      </c>
      <c r="M21" s="29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s="18" customFormat="1" ht="12" customHeight="1">
      <c r="A22" s="19" t="s">
        <v>25</v>
      </c>
      <c r="B22" s="46">
        <v>53254.1</v>
      </c>
      <c r="C22" s="21">
        <v>60475.4</v>
      </c>
      <c r="D22" s="21">
        <v>68499.7</v>
      </c>
      <c r="E22" s="22">
        <v>76085.7</v>
      </c>
      <c r="F22" s="48">
        <v>85208.9</v>
      </c>
      <c r="G22" s="49">
        <v>106560.78</v>
      </c>
      <c r="H22" s="49">
        <v>127483.3</v>
      </c>
      <c r="I22" s="49">
        <v>172336.3</v>
      </c>
      <c r="J22" s="49">
        <v>210084.9</v>
      </c>
      <c r="K22" s="23">
        <v>227108.7</v>
      </c>
      <c r="L22" s="23">
        <v>53952.17</v>
      </c>
      <c r="M22" s="23">
        <v>58890.93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s="18" customFormat="1" ht="12" customHeight="1">
      <c r="A23" s="26" t="s">
        <v>26</v>
      </c>
      <c r="B23" s="50">
        <v>50445.599999999999</v>
      </c>
      <c r="C23" s="27">
        <v>56229.8</v>
      </c>
      <c r="D23" s="27">
        <v>62331</v>
      </c>
      <c r="E23" s="28">
        <v>70122.8</v>
      </c>
      <c r="F23" s="29">
        <v>72282.100000000006</v>
      </c>
      <c r="G23" s="30">
        <v>87712.08</v>
      </c>
      <c r="H23" s="30">
        <v>107622.5</v>
      </c>
      <c r="I23" s="30">
        <v>143474.5</v>
      </c>
      <c r="J23" s="30">
        <v>179945.8</v>
      </c>
      <c r="K23" s="29">
        <v>199819</v>
      </c>
      <c r="L23" s="29">
        <v>46848.1</v>
      </c>
      <c r="M23" s="29">
        <v>53417.599999999999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s="18" customFormat="1" ht="12" customHeight="1">
      <c r="A24" s="26" t="s">
        <v>27</v>
      </c>
      <c r="B24" s="50">
        <v>2070.6</v>
      </c>
      <c r="C24" s="27">
        <v>2499.6999999999998</v>
      </c>
      <c r="D24" s="27">
        <v>5153.6000000000004</v>
      </c>
      <c r="E24" s="28">
        <v>5246.4</v>
      </c>
      <c r="F24" s="29">
        <v>8884.9</v>
      </c>
      <c r="G24" s="30">
        <v>12749.8</v>
      </c>
      <c r="H24" s="30">
        <v>17530.599999999999</v>
      </c>
      <c r="I24" s="30">
        <v>24400.5</v>
      </c>
      <c r="J24" s="30">
        <v>25225.9</v>
      </c>
      <c r="K24" s="29">
        <v>26207.599999999999</v>
      </c>
      <c r="L24" s="29">
        <v>6653.1</v>
      </c>
      <c r="M24" s="29">
        <v>5132.8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s="18" customFormat="1" ht="12" customHeight="1">
      <c r="A25" s="26" t="s">
        <v>28</v>
      </c>
      <c r="B25" s="50">
        <v>1623.6</v>
      </c>
      <c r="C25" s="27">
        <v>1605.9</v>
      </c>
      <c r="D25" s="27">
        <v>855.9</v>
      </c>
      <c r="E25" s="28">
        <v>753.8</v>
      </c>
      <c r="F25" s="29">
        <v>1304.5</v>
      </c>
      <c r="G25" s="30">
        <v>4974</v>
      </c>
      <c r="H25" s="30">
        <v>1558.9</v>
      </c>
      <c r="I25" s="30">
        <v>445.8</v>
      </c>
      <c r="J25" s="30">
        <v>6032.3</v>
      </c>
      <c r="K25" s="29">
        <v>2454.6</v>
      </c>
      <c r="L25" s="29">
        <v>332.97</v>
      </c>
      <c r="M25" s="29">
        <v>1116.53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s="18" customFormat="1" ht="12" customHeight="1">
      <c r="A26" s="26" t="s">
        <v>29</v>
      </c>
      <c r="B26" s="50">
        <v>-840.9</v>
      </c>
      <c r="C26" s="27">
        <v>135.9</v>
      </c>
      <c r="D26" s="27">
        <v>164.5</v>
      </c>
      <c r="E26" s="28">
        <v>9.5</v>
      </c>
      <c r="F26" s="29">
        <v>-602.1</v>
      </c>
      <c r="G26" s="30">
        <v>22.3</v>
      </c>
      <c r="H26" s="30">
        <v>-21.1</v>
      </c>
      <c r="I26" s="30">
        <v>-57.9</v>
      </c>
      <c r="J26" s="30">
        <v>85.8</v>
      </c>
      <c r="K26" s="29">
        <v>57.1</v>
      </c>
      <c r="L26" s="29">
        <v>-27.7</v>
      </c>
      <c r="M26" s="29">
        <v>-8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s="18" customFormat="1" ht="12" customHeight="1">
      <c r="A27" s="26" t="s">
        <v>30</v>
      </c>
      <c r="B27" s="50">
        <v>-44.8</v>
      </c>
      <c r="C27" s="27">
        <v>4.0999999999999996</v>
      </c>
      <c r="D27" s="27">
        <v>-5.3</v>
      </c>
      <c r="E27" s="28">
        <v>-46.8</v>
      </c>
      <c r="F27" s="29">
        <v>171.1</v>
      </c>
      <c r="G27" s="30">
        <v>-138.80000000000001</v>
      </c>
      <c r="H27" s="30">
        <v>46.3</v>
      </c>
      <c r="I27" s="30">
        <v>287.2</v>
      </c>
      <c r="J27" s="30">
        <v>-307.89999999999998</v>
      </c>
      <c r="K27" s="29">
        <v>-20.8</v>
      </c>
      <c r="L27" s="29">
        <v>-775.5</v>
      </c>
      <c r="M27" s="29">
        <v>-184.9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s="17" customFormat="1" ht="12" customHeight="1">
      <c r="A28" s="26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29">
        <v>23.4</v>
      </c>
      <c r="L28" s="29"/>
      <c r="M28" s="29"/>
    </row>
    <row r="29" spans="1:43" s="17" customFormat="1" ht="12" customHeight="1">
      <c r="A29" s="51" t="s">
        <v>32</v>
      </c>
      <c r="B29" s="52">
        <v>0</v>
      </c>
      <c r="C29" s="52">
        <v>0</v>
      </c>
      <c r="D29" s="52">
        <v>0</v>
      </c>
      <c r="E29" s="52">
        <v>0</v>
      </c>
      <c r="F29" s="29">
        <v>3168.4</v>
      </c>
      <c r="G29" s="30">
        <v>1241.4000000000001</v>
      </c>
      <c r="H29" s="30">
        <v>746.1</v>
      </c>
      <c r="I29" s="30">
        <v>3786.2</v>
      </c>
      <c r="J29" s="30">
        <v>-897</v>
      </c>
      <c r="K29" s="29">
        <v>-1432.2</v>
      </c>
      <c r="L29" s="29">
        <v>921.2</v>
      </c>
      <c r="M29" s="29">
        <v>-583.1</v>
      </c>
    </row>
    <row r="30" spans="1:43" s="18" customFormat="1" ht="12" customHeight="1">
      <c r="A30" s="53" t="s">
        <v>33</v>
      </c>
      <c r="B30" s="54">
        <v>-18339</v>
      </c>
      <c r="C30" s="54">
        <v>-12577</v>
      </c>
      <c r="D30" s="54">
        <v>-12662.8</v>
      </c>
      <c r="E30" s="55">
        <v>-14295.4</v>
      </c>
      <c r="F30" s="56">
        <v>-16427.8</v>
      </c>
      <c r="G30" s="56">
        <v>-18762.82</v>
      </c>
      <c r="H30" s="56">
        <v>-22475.8</v>
      </c>
      <c r="I30" s="56">
        <v>-34356.1</v>
      </c>
      <c r="J30" s="56">
        <v>-40731.800000000003</v>
      </c>
      <c r="K30" s="57">
        <v>-50506.3</v>
      </c>
      <c r="L30" s="57">
        <v>145.07000000000698</v>
      </c>
      <c r="M30" s="57">
        <v>-49385.47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s="18" customFormat="1" ht="12" customHeight="1">
      <c r="A31" s="19" t="s">
        <v>34</v>
      </c>
      <c r="B31" s="58">
        <v>18340.099999999999</v>
      </c>
      <c r="C31" s="21">
        <v>12577.037999999999</v>
      </c>
      <c r="D31" s="21">
        <v>12662.8</v>
      </c>
      <c r="E31" s="59">
        <v>14295.4</v>
      </c>
      <c r="F31" s="60">
        <v>16427.8</v>
      </c>
      <c r="G31" s="60">
        <v>18762.8</v>
      </c>
      <c r="H31" s="60">
        <v>22475.8</v>
      </c>
      <c r="I31" s="60">
        <v>34356.061000000002</v>
      </c>
      <c r="J31" s="60">
        <v>40731.800000000003</v>
      </c>
      <c r="K31" s="25">
        <v>50506.3</v>
      </c>
      <c r="L31" s="25">
        <v>-145.1</v>
      </c>
      <c r="M31" s="25">
        <v>49385.5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s="18" customFormat="1" ht="12" customHeight="1">
      <c r="A32" s="26" t="s">
        <v>35</v>
      </c>
      <c r="B32" s="61">
        <v>13869.1</v>
      </c>
      <c r="C32" s="27">
        <v>8274.637999999999</v>
      </c>
      <c r="D32" s="27">
        <v>4971</v>
      </c>
      <c r="E32" s="28">
        <v>12085.7</v>
      </c>
      <c r="F32" s="62">
        <v>12582</v>
      </c>
      <c r="G32" s="62">
        <v>14338.5</v>
      </c>
      <c r="H32" s="62">
        <v>18603.5</v>
      </c>
      <c r="I32" s="62">
        <v>30629.661000000004</v>
      </c>
      <c r="J32" s="62">
        <v>36527.800000000003</v>
      </c>
      <c r="K32" s="29">
        <v>45572.1</v>
      </c>
      <c r="L32" s="29">
        <v>-1595</v>
      </c>
      <c r="M32" s="29">
        <v>48545.7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s="37" customFormat="1" ht="12" customHeight="1">
      <c r="A33" s="63" t="s">
        <v>36</v>
      </c>
      <c r="B33" s="64">
        <v>8000</v>
      </c>
      <c r="C33" s="64">
        <v>8880.0380000000005</v>
      </c>
      <c r="D33" s="64">
        <v>5607.8</v>
      </c>
      <c r="E33" s="64">
        <v>8938.1</v>
      </c>
      <c r="F33" s="65">
        <v>11834.2</v>
      </c>
      <c r="G33" s="65">
        <v>17892.3</v>
      </c>
      <c r="H33" s="65">
        <v>20496.400000000001</v>
      </c>
      <c r="I33" s="65">
        <v>18417.061000000002</v>
      </c>
      <c r="J33" s="65">
        <v>29914</v>
      </c>
      <c r="K33" s="65">
        <v>33680</v>
      </c>
      <c r="L33" s="65">
        <v>2100</v>
      </c>
      <c r="M33" s="65">
        <v>27554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1:43" s="37" customFormat="1" ht="12" customHeight="1">
      <c r="A34" s="31" t="s">
        <v>37</v>
      </c>
      <c r="B34" s="66">
        <v>1500</v>
      </c>
      <c r="C34" s="32">
        <v>1768.5</v>
      </c>
      <c r="D34" s="32">
        <v>2460</v>
      </c>
      <c r="E34" s="33">
        <v>5471.2</v>
      </c>
      <c r="F34" s="34">
        <v>10834.2</v>
      </c>
      <c r="G34" s="35">
        <v>12051.5</v>
      </c>
      <c r="H34" s="35">
        <v>12500</v>
      </c>
      <c r="I34" s="35">
        <v>9000</v>
      </c>
      <c r="J34" s="35">
        <v>19929.849999999999</v>
      </c>
      <c r="K34" s="34">
        <v>14996.6</v>
      </c>
      <c r="L34" s="34">
        <v>0</v>
      </c>
      <c r="M34" s="34">
        <v>19669.849999999999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</row>
    <row r="35" spans="1:43" s="37" customFormat="1" ht="12" customHeight="1">
      <c r="A35" s="31" t="s">
        <v>38</v>
      </c>
      <c r="B35" s="67">
        <v>5372.1</v>
      </c>
      <c r="C35" s="32">
        <v>6408.5</v>
      </c>
      <c r="D35" s="32">
        <v>2000</v>
      </c>
      <c r="E35" s="33">
        <v>3000</v>
      </c>
      <c r="F35" s="34">
        <v>750</v>
      </c>
      <c r="G35" s="35">
        <v>5500</v>
      </c>
      <c r="H35" s="35">
        <v>6070</v>
      </c>
      <c r="I35" s="35">
        <v>7750</v>
      </c>
      <c r="J35" s="35">
        <v>9040.9</v>
      </c>
      <c r="K35" s="34">
        <v>8000</v>
      </c>
      <c r="L35" s="34">
        <v>1500</v>
      </c>
      <c r="M35" s="34">
        <v>7540.9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</row>
    <row r="36" spans="1:43" s="37" customFormat="1" ht="12" customHeight="1">
      <c r="A36" s="31" t="s">
        <v>39</v>
      </c>
      <c r="B36" s="67">
        <v>499.8</v>
      </c>
      <c r="C36" s="32">
        <v>400</v>
      </c>
      <c r="D36" s="32">
        <v>900</v>
      </c>
      <c r="E36" s="33">
        <v>216.9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4">
        <v>10680</v>
      </c>
      <c r="L36" s="34">
        <v>0</v>
      </c>
      <c r="M36" s="34">
        <v>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1:43" s="37" customFormat="1" ht="12" customHeight="1">
      <c r="A37" s="31" t="s">
        <v>40</v>
      </c>
      <c r="B37" s="67">
        <v>628.1</v>
      </c>
      <c r="C37" s="32">
        <v>303.03800000000001</v>
      </c>
      <c r="D37" s="32">
        <v>247.8</v>
      </c>
      <c r="E37" s="33">
        <v>250</v>
      </c>
      <c r="F37" s="34">
        <v>250</v>
      </c>
      <c r="G37" s="35">
        <v>340.8</v>
      </c>
      <c r="H37" s="35">
        <v>1926.4</v>
      </c>
      <c r="I37" s="35">
        <v>1667.0610000000001</v>
      </c>
      <c r="J37" s="35">
        <v>943.25</v>
      </c>
      <c r="K37" s="34">
        <v>3.4</v>
      </c>
      <c r="L37" s="34">
        <v>600</v>
      </c>
      <c r="M37" s="34">
        <v>343.25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</row>
    <row r="38" spans="1:43" s="37" customFormat="1" ht="12" customHeight="1">
      <c r="A38" s="63" t="s">
        <v>41</v>
      </c>
      <c r="B38" s="68">
        <v>5898.3</v>
      </c>
      <c r="C38" s="69">
        <v>-461.7</v>
      </c>
      <c r="D38" s="69">
        <v>-753</v>
      </c>
      <c r="E38" s="64">
        <v>2623</v>
      </c>
      <c r="F38" s="65">
        <v>1071</v>
      </c>
      <c r="G38" s="70">
        <v>-3122.5</v>
      </c>
      <c r="H38" s="70">
        <v>-823.9</v>
      </c>
      <c r="I38" s="70">
        <v>12782.2</v>
      </c>
      <c r="J38" s="70">
        <v>7875.7</v>
      </c>
      <c r="K38" s="65">
        <v>12889.3</v>
      </c>
      <c r="L38" s="65">
        <v>-3560.8</v>
      </c>
      <c r="M38" s="65">
        <v>21984.400000000001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</row>
    <row r="39" spans="1:43" s="71" customFormat="1" ht="12" customHeight="1">
      <c r="A39" s="63" t="s">
        <v>42</v>
      </c>
      <c r="B39" s="68">
        <v>-29.2</v>
      </c>
      <c r="C39" s="69">
        <v>-143.69999999999999</v>
      </c>
      <c r="D39" s="69">
        <v>116.2</v>
      </c>
      <c r="E39" s="64">
        <v>524.6</v>
      </c>
      <c r="F39" s="65">
        <v>-323.2</v>
      </c>
      <c r="G39" s="70">
        <v>-431.3</v>
      </c>
      <c r="H39" s="70">
        <v>-1069</v>
      </c>
      <c r="I39" s="70">
        <v>-569.6</v>
      </c>
      <c r="J39" s="70">
        <v>-1261.9000000000001</v>
      </c>
      <c r="K39" s="65">
        <v>-997.2</v>
      </c>
      <c r="L39" s="65">
        <v>-134.19999999999999</v>
      </c>
      <c r="M39" s="65">
        <v>-992.7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7" customFormat="1" ht="12" customHeight="1">
      <c r="A40" s="40" t="s">
        <v>43</v>
      </c>
      <c r="B40" s="41">
        <v>4471</v>
      </c>
      <c r="C40" s="41">
        <v>4302.3999999999996</v>
      </c>
      <c r="D40" s="41">
        <v>7691.8</v>
      </c>
      <c r="E40" s="52">
        <v>2209.6999999999998</v>
      </c>
      <c r="F40" s="43">
        <v>3845.8</v>
      </c>
      <c r="G40" s="43">
        <v>4424.3</v>
      </c>
      <c r="H40" s="43">
        <v>3872.3</v>
      </c>
      <c r="I40" s="43">
        <v>3726.4</v>
      </c>
      <c r="J40" s="43">
        <v>4204</v>
      </c>
      <c r="K40" s="43">
        <v>4934.2</v>
      </c>
      <c r="L40" s="43">
        <v>1449.9</v>
      </c>
      <c r="M40" s="43">
        <v>839.8</v>
      </c>
    </row>
    <row r="41" spans="1:43" s="17" customFormat="1" ht="12" customHeight="1">
      <c r="A41" s="72" t="s">
        <v>44</v>
      </c>
      <c r="B41" s="73"/>
      <c r="C41" s="73"/>
      <c r="D41" s="73"/>
      <c r="E41" s="74"/>
      <c r="F41" s="75"/>
      <c r="G41" s="75"/>
      <c r="H41" s="75"/>
      <c r="I41" s="75"/>
      <c r="J41" s="75"/>
      <c r="K41" s="75"/>
      <c r="L41" s="75"/>
      <c r="M41" s="75"/>
    </row>
    <row r="42" spans="1:43" ht="12" customHeight="1">
      <c r="A42" s="76" t="s">
        <v>45</v>
      </c>
      <c r="B42" s="77"/>
      <c r="C42" s="77"/>
      <c r="M42" s="78"/>
    </row>
    <row r="43" spans="1:43" ht="12" customHeight="1">
      <c r="A43" s="76" t="s">
        <v>46</v>
      </c>
      <c r="B43" s="77"/>
      <c r="C43" s="77"/>
      <c r="M43" s="79"/>
    </row>
    <row r="44" spans="1:43" ht="10.199999999999999" customHeight="1">
      <c r="A44" s="80"/>
      <c r="B44" s="77"/>
      <c r="C44" s="77"/>
      <c r="M44" s="79"/>
    </row>
    <row r="45" spans="1:43" ht="10.199999999999999" customHeight="1">
      <c r="A45" s="80"/>
      <c r="B45" s="77"/>
      <c r="C45" s="77"/>
      <c r="M45" s="79"/>
    </row>
    <row r="46" spans="1:43" ht="10.199999999999999" customHeight="1">
      <c r="A46" s="80"/>
      <c r="B46" s="77"/>
      <c r="C46" s="77"/>
      <c r="M46" s="78"/>
    </row>
    <row r="47" spans="1:43" ht="10.199999999999999" customHeight="1">
      <c r="A47" s="80"/>
      <c r="B47" s="77"/>
      <c r="C47" s="77"/>
      <c r="M47" s="78"/>
    </row>
    <row r="48" spans="1:43" ht="10.199999999999999" customHeight="1">
      <c r="A48" s="80"/>
      <c r="B48" s="77"/>
      <c r="C48" s="77"/>
      <c r="M48" s="78"/>
    </row>
    <row r="49" spans="1:13" ht="10.199999999999999" customHeight="1">
      <c r="A49" s="80"/>
      <c r="B49" s="77"/>
      <c r="C49" s="77"/>
      <c r="M49" s="79"/>
    </row>
    <row r="50" spans="1:13" ht="10.199999999999999" customHeight="1">
      <c r="A50" s="80"/>
      <c r="B50" s="77"/>
      <c r="C50" s="77"/>
      <c r="M50" s="78"/>
    </row>
    <row r="51" spans="1:13" ht="10.199999999999999" customHeight="1">
      <c r="A51" s="80"/>
      <c r="B51" s="77"/>
      <c r="C51" s="77"/>
      <c r="M51" s="78"/>
    </row>
    <row r="52" spans="1:13" ht="10.199999999999999" customHeight="1">
      <c r="A52" s="80"/>
      <c r="B52" s="77"/>
      <c r="C52" s="77"/>
      <c r="M52" s="78"/>
    </row>
    <row r="53" spans="1:13" ht="10.199999999999999" customHeight="1">
      <c r="A53" s="80"/>
      <c r="B53" s="77"/>
      <c r="C53" s="77"/>
      <c r="M53" s="79"/>
    </row>
    <row r="54" spans="1:13" ht="10.199999999999999" customHeight="1">
      <c r="A54" s="81"/>
      <c r="B54" s="77"/>
      <c r="C54" s="77"/>
      <c r="M54" s="79"/>
    </row>
    <row r="55" spans="1:13" ht="10.199999999999999" customHeight="1">
      <c r="A55" s="81"/>
      <c r="B55" s="77"/>
      <c r="C55" s="77"/>
      <c r="M55" s="79"/>
    </row>
    <row r="56" spans="1:13" ht="10.199999999999999" customHeight="1">
      <c r="A56" s="81"/>
      <c r="B56" s="77"/>
      <c r="C56" s="77"/>
      <c r="M56" s="78"/>
    </row>
    <row r="57" spans="1:13" ht="10.199999999999999" customHeight="1">
      <c r="A57" s="81"/>
      <c r="B57" s="77"/>
      <c r="C57" s="77"/>
      <c r="M57" s="78"/>
    </row>
    <row r="58" spans="1:13" ht="10.199999999999999" customHeight="1">
      <c r="A58" s="81"/>
      <c r="B58" s="77"/>
      <c r="C58" s="77"/>
      <c r="M58" s="78"/>
    </row>
    <row r="59" spans="1:13" ht="10.199999999999999" customHeight="1">
      <c r="A59" s="81"/>
      <c r="B59" s="77"/>
      <c r="C59" s="77"/>
      <c r="M59" s="78"/>
    </row>
    <row r="60" spans="1:13" ht="10.199999999999999" customHeight="1">
      <c r="A60" s="81"/>
      <c r="B60" s="77"/>
      <c r="C60" s="77"/>
      <c r="M60" s="79"/>
    </row>
    <row r="61" spans="1:13" ht="10.199999999999999" customHeight="1">
      <c r="A61" s="81"/>
      <c r="B61" s="77"/>
      <c r="C61" s="77"/>
    </row>
    <row r="62" spans="1:13" ht="10.199999999999999" customHeight="1">
      <c r="A62" s="82"/>
      <c r="B62" s="83"/>
      <c r="C62" s="83"/>
    </row>
    <row r="63" spans="1:13" ht="10.199999999999999" customHeight="1">
      <c r="B63" s="77"/>
      <c r="C63" s="77"/>
    </row>
  </sheetData>
  <mergeCells count="1">
    <mergeCell ref="A1:F1"/>
  </mergeCells>
  <pageMargins left="0.511811023622047" right="0.511811023622047" top="0.98425196850393704" bottom="0" header="0.511811023622047" footer="0.196850393700787"/>
  <pageSetup paperSize="9" firstPageNumber="76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7" zoomScaleNormal="100" zoomScaleSheetLayoutView="100" workbookViewId="0">
      <selection activeCell="K22" sqref="K22"/>
    </sheetView>
  </sheetViews>
  <sheetFormatPr defaultColWidth="9.33203125" defaultRowHeight="10.199999999999999" customHeight="1"/>
  <cols>
    <col min="1" max="1" width="37.1640625" style="123" customWidth="1"/>
    <col min="2" max="7" width="12.83203125" style="123" customWidth="1"/>
    <col min="8" max="16384" width="9.33203125" style="38"/>
  </cols>
  <sheetData>
    <row r="1" spans="1:7" s="8" customFormat="1" ht="14.1" customHeight="1">
      <c r="A1" s="84" t="s">
        <v>100</v>
      </c>
      <c r="B1" s="85"/>
      <c r="C1" s="85"/>
      <c r="D1" s="85"/>
      <c r="E1" s="85"/>
      <c r="F1" s="85"/>
      <c r="G1" s="86"/>
    </row>
    <row r="2" spans="1:7" s="4" customFormat="1" ht="14.1" customHeight="1">
      <c r="A2" s="87" t="s">
        <v>47</v>
      </c>
      <c r="B2" s="88"/>
      <c r="C2" s="88"/>
      <c r="D2" s="88"/>
      <c r="E2" s="88"/>
      <c r="F2" s="88"/>
      <c r="G2" s="89"/>
    </row>
    <row r="3" spans="1:7" s="8" customFormat="1" ht="14.1" customHeight="1">
      <c r="A3" s="90"/>
      <c r="B3" s="91"/>
      <c r="C3" s="91"/>
      <c r="D3" s="91"/>
      <c r="E3" s="91"/>
      <c r="F3" s="91"/>
      <c r="G3" s="92"/>
    </row>
    <row r="4" spans="1:7" s="8" customFormat="1" ht="14.1" customHeight="1">
      <c r="A4" s="93" t="s">
        <v>1</v>
      </c>
      <c r="B4" s="94"/>
      <c r="C4" s="94"/>
      <c r="D4" s="94"/>
      <c r="E4" s="94"/>
      <c r="F4" s="94"/>
      <c r="G4" s="95"/>
    </row>
    <row r="5" spans="1:7" s="17" customFormat="1" ht="15" customHeight="1">
      <c r="A5" s="244" t="s">
        <v>2</v>
      </c>
      <c r="B5" s="240" t="s">
        <v>48</v>
      </c>
      <c r="C5" s="240" t="s">
        <v>49</v>
      </c>
      <c r="D5" s="240" t="s">
        <v>50</v>
      </c>
      <c r="E5" s="240" t="s">
        <v>51</v>
      </c>
      <c r="F5" s="240" t="s">
        <v>52</v>
      </c>
      <c r="G5" s="240" t="s">
        <v>53</v>
      </c>
    </row>
    <row r="6" spans="1:7" s="17" customFormat="1" ht="15" customHeight="1">
      <c r="A6" s="245"/>
      <c r="B6" s="241"/>
      <c r="C6" s="241"/>
      <c r="D6" s="241"/>
      <c r="E6" s="241"/>
      <c r="F6" s="241"/>
      <c r="G6" s="241"/>
    </row>
    <row r="7" spans="1:7" s="17" customFormat="1" ht="15" customHeight="1">
      <c r="A7" s="96" t="s">
        <v>54</v>
      </c>
      <c r="B7" s="97">
        <v>319850.09999999998</v>
      </c>
      <c r="C7" s="97">
        <v>359040.69999999995</v>
      </c>
      <c r="D7" s="98">
        <v>417465.9</v>
      </c>
      <c r="E7" s="98">
        <v>509213.9</v>
      </c>
      <c r="F7" s="98">
        <v>581704.39100000006</v>
      </c>
      <c r="G7" s="99">
        <v>815703</v>
      </c>
    </row>
    <row r="8" spans="1:7" s="17" customFormat="1" ht="15" customHeight="1">
      <c r="A8" s="100" t="s">
        <v>55</v>
      </c>
      <c r="B8" s="101">
        <v>236270.2</v>
      </c>
      <c r="C8" s="101">
        <v>243651.7</v>
      </c>
      <c r="D8" s="101">
        <v>296552.2</v>
      </c>
      <c r="E8" s="101">
        <v>334881.5</v>
      </c>
      <c r="F8" s="102">
        <v>364469.23300000001</v>
      </c>
      <c r="G8" s="102">
        <v>513674.8</v>
      </c>
    </row>
    <row r="9" spans="1:7" s="17" customFormat="1" ht="15" customHeight="1">
      <c r="A9" s="100" t="s">
        <v>56</v>
      </c>
      <c r="B9" s="101">
        <v>45447.3</v>
      </c>
      <c r="C9" s="101">
        <v>51203.6</v>
      </c>
      <c r="D9" s="101">
        <v>61360</v>
      </c>
      <c r="E9" s="101">
        <v>81030.3</v>
      </c>
      <c r="F9" s="102">
        <v>115677.41900000001</v>
      </c>
      <c r="G9" s="102">
        <v>199191.7</v>
      </c>
    </row>
    <row r="10" spans="1:7" ht="15" customHeight="1">
      <c r="A10" s="100" t="s">
        <v>57</v>
      </c>
      <c r="B10" s="101">
        <v>33310.5</v>
      </c>
      <c r="C10" s="101">
        <v>52069.8</v>
      </c>
      <c r="D10" s="101">
        <v>59415.3</v>
      </c>
      <c r="E10" s="101">
        <v>93302.1</v>
      </c>
      <c r="F10" s="102">
        <v>101557.739</v>
      </c>
      <c r="G10" s="102">
        <v>102836.5</v>
      </c>
    </row>
    <row r="11" spans="1:7" ht="15" customHeight="1">
      <c r="A11" s="100" t="s">
        <v>58</v>
      </c>
      <c r="B11" s="101">
        <v>4822.1000000000004</v>
      </c>
      <c r="C11" s="101">
        <v>12115.6</v>
      </c>
      <c r="D11" s="101">
        <v>138.39999999999998</v>
      </c>
      <c r="E11" s="101">
        <v>0</v>
      </c>
      <c r="F11" s="102">
        <v>0</v>
      </c>
      <c r="G11" s="102">
        <v>0</v>
      </c>
    </row>
    <row r="12" spans="1:7" ht="15" customHeight="1">
      <c r="A12" s="103" t="s">
        <v>59</v>
      </c>
      <c r="B12" s="104">
        <v>290945.3</v>
      </c>
      <c r="C12" s="104">
        <v>322368.60000000003</v>
      </c>
      <c r="D12" s="104">
        <v>399295.70000000007</v>
      </c>
      <c r="E12" s="104">
        <v>440907.4</v>
      </c>
      <c r="F12" s="105">
        <v>525022.19999999995</v>
      </c>
      <c r="G12" s="105">
        <v>627008.40000000014</v>
      </c>
    </row>
    <row r="13" spans="1:7" s="17" customFormat="1" ht="15" customHeight="1">
      <c r="A13" s="106" t="s">
        <v>60</v>
      </c>
      <c r="B13" s="97">
        <v>290945.3</v>
      </c>
      <c r="C13" s="97">
        <v>320444.2</v>
      </c>
      <c r="D13" s="97">
        <v>393560.30000000005</v>
      </c>
      <c r="E13" s="97">
        <v>434795.2</v>
      </c>
      <c r="F13" s="107">
        <v>521761.3</v>
      </c>
      <c r="G13" s="107">
        <v>623594.10000000009</v>
      </c>
    </row>
    <row r="14" spans="1:7" s="17" customFormat="1" ht="15" customHeight="1">
      <c r="A14" s="100" t="s">
        <v>61</v>
      </c>
      <c r="B14" s="101">
        <v>244371.8</v>
      </c>
      <c r="C14" s="101">
        <v>296015.7</v>
      </c>
      <c r="D14" s="101">
        <v>356619.60000000003</v>
      </c>
      <c r="E14" s="101">
        <v>405846.60000000003</v>
      </c>
      <c r="F14" s="102">
        <v>481978.1</v>
      </c>
      <c r="G14" s="102">
        <v>609117.30000000005</v>
      </c>
    </row>
    <row r="15" spans="1:7" s="17" customFormat="1" ht="15" customHeight="1">
      <c r="A15" s="100" t="s">
        <v>62</v>
      </c>
      <c r="B15" s="101">
        <v>46573.5</v>
      </c>
      <c r="C15" s="101">
        <v>24428.5</v>
      </c>
      <c r="D15" s="101">
        <v>36940.699999999997</v>
      </c>
      <c r="E15" s="101">
        <v>28948.599999999995</v>
      </c>
      <c r="F15" s="102">
        <v>39783.199999999997</v>
      </c>
      <c r="G15" s="102">
        <v>14476.8</v>
      </c>
    </row>
    <row r="16" spans="1:7" s="17" customFormat="1" ht="15" customHeight="1">
      <c r="A16" s="108" t="s">
        <v>63</v>
      </c>
      <c r="B16" s="109">
        <v>0</v>
      </c>
      <c r="C16" s="109">
        <v>1924.4</v>
      </c>
      <c r="D16" s="109">
        <v>5735.4</v>
      </c>
      <c r="E16" s="109">
        <v>6112.2</v>
      </c>
      <c r="F16" s="110">
        <v>3260.9</v>
      </c>
      <c r="G16" s="110">
        <v>3414.3</v>
      </c>
    </row>
    <row r="17" spans="1:7" ht="15" customHeight="1">
      <c r="A17" s="103" t="s">
        <v>33</v>
      </c>
      <c r="B17" s="104">
        <v>-28904.799999999988</v>
      </c>
      <c r="C17" s="104">
        <v>-36672.099999999919</v>
      </c>
      <c r="D17" s="104">
        <v>-18170.199999999953</v>
      </c>
      <c r="E17" s="104">
        <v>-68306.5</v>
      </c>
      <c r="F17" s="105">
        <v>-56682.191000000108</v>
      </c>
      <c r="G17" s="105">
        <v>-188694.59999999986</v>
      </c>
    </row>
    <row r="18" spans="1:7" s="17" customFormat="1" ht="15" customHeight="1">
      <c r="A18" s="103" t="s">
        <v>34</v>
      </c>
      <c r="B18" s="104">
        <v>28904.799999999996</v>
      </c>
      <c r="C18" s="104">
        <v>36672.100000000006</v>
      </c>
      <c r="D18" s="104">
        <v>18170.215000000004</v>
      </c>
      <c r="E18" s="104">
        <v>68306.5</v>
      </c>
      <c r="F18" s="105">
        <v>56682.200000000004</v>
      </c>
      <c r="G18" s="105">
        <v>188694.60000000003</v>
      </c>
    </row>
    <row r="19" spans="1:7" s="17" customFormat="1" ht="15" customHeight="1">
      <c r="A19" s="106" t="s">
        <v>64</v>
      </c>
      <c r="B19" s="97">
        <v>22968.499999999996</v>
      </c>
      <c r="C19" s="97">
        <v>26375.000000000004</v>
      </c>
      <c r="D19" s="97">
        <v>2517.5150000000021</v>
      </c>
      <c r="E19" s="97">
        <v>54481.3</v>
      </c>
      <c r="F19" s="107">
        <v>13214.700000000006</v>
      </c>
      <c r="G19" s="107">
        <v>137947.90000000002</v>
      </c>
    </row>
    <row r="20" spans="1:7" ht="15" customHeight="1">
      <c r="A20" s="111" t="s">
        <v>65</v>
      </c>
      <c r="B20" s="112">
        <v>36418.699999999997</v>
      </c>
      <c r="C20" s="112">
        <v>19042.8</v>
      </c>
      <c r="D20" s="112">
        <v>19982.815000000002</v>
      </c>
      <c r="E20" s="112">
        <v>42423.1</v>
      </c>
      <c r="F20" s="102">
        <v>87774.5</v>
      </c>
      <c r="G20" s="102">
        <v>88337.700000000012</v>
      </c>
    </row>
    <row r="21" spans="1:7" s="116" customFormat="1" ht="15" customHeight="1">
      <c r="A21" s="113" t="s">
        <v>66</v>
      </c>
      <c r="B21" s="114">
        <v>17283.400000000001</v>
      </c>
      <c r="C21" s="114">
        <v>19000</v>
      </c>
      <c r="D21" s="114">
        <v>10000</v>
      </c>
      <c r="E21" s="114">
        <v>10000</v>
      </c>
      <c r="F21" s="115">
        <v>20500</v>
      </c>
      <c r="G21" s="115">
        <v>33000</v>
      </c>
    </row>
    <row r="22" spans="1:7" s="116" customFormat="1" ht="15" customHeight="1">
      <c r="A22" s="113" t="s">
        <v>67</v>
      </c>
      <c r="B22" s="117">
        <v>14000</v>
      </c>
      <c r="C22" s="117">
        <v>0</v>
      </c>
      <c r="D22" s="117">
        <v>9000</v>
      </c>
      <c r="E22" s="117">
        <v>30000</v>
      </c>
      <c r="F22" s="115">
        <v>62000</v>
      </c>
      <c r="G22" s="115">
        <v>55000</v>
      </c>
    </row>
    <row r="23" spans="1:7" s="116" customFormat="1" ht="15" customHeight="1">
      <c r="A23" s="113" t="s">
        <v>68</v>
      </c>
      <c r="B23" s="117">
        <v>5000</v>
      </c>
      <c r="C23" s="117">
        <v>0</v>
      </c>
      <c r="D23" s="117">
        <v>906.4</v>
      </c>
      <c r="E23" s="117">
        <v>0</v>
      </c>
      <c r="F23" s="115">
        <v>0</v>
      </c>
      <c r="G23" s="115">
        <v>0</v>
      </c>
    </row>
    <row r="24" spans="1:7" s="116" customFormat="1" ht="15" customHeight="1">
      <c r="A24" s="113" t="s">
        <v>69</v>
      </c>
      <c r="B24" s="117">
        <v>126.6</v>
      </c>
      <c r="C24" s="117">
        <v>0</v>
      </c>
      <c r="D24" s="117">
        <v>0</v>
      </c>
      <c r="E24" s="117">
        <v>2339.4</v>
      </c>
      <c r="F24" s="115">
        <v>5000</v>
      </c>
      <c r="G24" s="115">
        <v>285.60000000000002</v>
      </c>
    </row>
    <row r="25" spans="1:7" s="116" customFormat="1" ht="15" customHeight="1">
      <c r="A25" s="113" t="s">
        <v>70</v>
      </c>
      <c r="B25" s="117">
        <v>8.6999999999999993</v>
      </c>
      <c r="C25" s="117">
        <v>42.8</v>
      </c>
      <c r="D25" s="117">
        <v>76.415000000000006</v>
      </c>
      <c r="E25" s="117">
        <v>83.7</v>
      </c>
      <c r="F25" s="115">
        <v>274.5</v>
      </c>
      <c r="G25" s="115">
        <v>52.1</v>
      </c>
    </row>
    <row r="26" spans="1:7" ht="15" customHeight="1">
      <c r="A26" s="100" t="s">
        <v>71</v>
      </c>
      <c r="B26" s="101">
        <v>-16564</v>
      </c>
      <c r="C26" s="101">
        <v>7640.1</v>
      </c>
      <c r="D26" s="101">
        <v>-18897</v>
      </c>
      <c r="E26" s="101">
        <v>12113.7</v>
      </c>
      <c r="F26" s="102">
        <v>-74373.399999999994</v>
      </c>
      <c r="G26" s="102">
        <v>50418.5</v>
      </c>
    </row>
    <row r="27" spans="1:7" ht="15" customHeight="1">
      <c r="A27" s="100" t="s">
        <v>72</v>
      </c>
      <c r="B27" s="101">
        <v>3113.8</v>
      </c>
      <c r="C27" s="101">
        <v>-307.89999999999782</v>
      </c>
      <c r="D27" s="101">
        <v>1431.7</v>
      </c>
      <c r="E27" s="101">
        <v>-55.5</v>
      </c>
      <c r="F27" s="102">
        <v>-186.4</v>
      </c>
      <c r="G27" s="102">
        <v>-808.3</v>
      </c>
    </row>
    <row r="28" spans="1:7" s="17" customFormat="1" ht="15" customHeight="1">
      <c r="A28" s="96" t="s">
        <v>73</v>
      </c>
      <c r="B28" s="98">
        <v>187.1</v>
      </c>
      <c r="C28" s="98">
        <v>755.3</v>
      </c>
      <c r="D28" s="98">
        <v>569.79999999999995</v>
      </c>
      <c r="E28" s="98">
        <v>11224</v>
      </c>
      <c r="F28" s="99">
        <v>13694</v>
      </c>
      <c r="G28" s="99">
        <v>2940.2</v>
      </c>
    </row>
    <row r="29" spans="1:7" s="17" customFormat="1" ht="15" customHeight="1">
      <c r="A29" s="108" t="s">
        <v>74</v>
      </c>
      <c r="B29" s="109">
        <v>5749.2</v>
      </c>
      <c r="C29" s="109">
        <v>9541.7999999999993</v>
      </c>
      <c r="D29" s="109">
        <v>15082.9</v>
      </c>
      <c r="E29" s="109">
        <v>2601.1999999999989</v>
      </c>
      <c r="F29" s="110">
        <v>29773.5</v>
      </c>
      <c r="G29" s="110">
        <v>47806.5</v>
      </c>
    </row>
    <row r="30" spans="1:7" s="17" customFormat="1" ht="15" customHeight="1">
      <c r="A30" s="118" t="s">
        <v>75</v>
      </c>
      <c r="B30" s="98">
        <v>3946.7999999999997</v>
      </c>
      <c r="C30" s="98">
        <v>5464.5</v>
      </c>
      <c r="D30" s="98">
        <v>4419.2999999999993</v>
      </c>
      <c r="E30" s="98">
        <v>22426</v>
      </c>
      <c r="F30" s="99">
        <v>6848.8</v>
      </c>
      <c r="G30" s="99">
        <v>41672.1</v>
      </c>
    </row>
    <row r="31" spans="1:7" ht="15" customHeight="1">
      <c r="A31" s="119" t="s">
        <v>76</v>
      </c>
      <c r="B31" s="120">
        <v>75</v>
      </c>
      <c r="C31" s="120">
        <v>-42.8</v>
      </c>
      <c r="D31" s="120">
        <v>-44.7</v>
      </c>
      <c r="E31" s="120">
        <v>1129.5999999999999</v>
      </c>
      <c r="F31" s="121">
        <v>-3.1</v>
      </c>
      <c r="G31" s="121">
        <v>-853.5</v>
      </c>
    </row>
    <row r="32" spans="1:7" ht="15" customHeight="1">
      <c r="A32" s="100" t="s">
        <v>77</v>
      </c>
      <c r="B32" s="122">
        <v>253.9</v>
      </c>
      <c r="C32" s="122">
        <v>80.2</v>
      </c>
      <c r="D32" s="122">
        <v>136.6</v>
      </c>
      <c r="E32" s="122">
        <v>832.9</v>
      </c>
      <c r="F32" s="102">
        <v>216</v>
      </c>
      <c r="G32" s="102">
        <v>225.2</v>
      </c>
    </row>
    <row r="33" spans="1:7" ht="15" customHeight="1">
      <c r="A33" s="100" t="s">
        <v>78</v>
      </c>
      <c r="B33" s="122">
        <v>0</v>
      </c>
      <c r="C33" s="122">
        <v>0</v>
      </c>
      <c r="D33" s="122">
        <v>0</v>
      </c>
      <c r="E33" s="122">
        <v>10000</v>
      </c>
      <c r="F33" s="102">
        <v>0</v>
      </c>
      <c r="G33" s="102">
        <v>17038.599999999999</v>
      </c>
    </row>
    <row r="34" spans="1:7" ht="15" customHeight="1">
      <c r="A34" s="100" t="s">
        <v>79</v>
      </c>
      <c r="B34" s="102">
        <v>822.5</v>
      </c>
      <c r="C34" s="102">
        <v>305.90000000000055</v>
      </c>
      <c r="D34" s="102">
        <v>2041.8</v>
      </c>
      <c r="E34" s="102">
        <v>5497.4</v>
      </c>
      <c r="F34" s="102">
        <v>3086.9</v>
      </c>
      <c r="G34" s="102">
        <v>13323.8</v>
      </c>
    </row>
    <row r="35" spans="1:7" ht="15" customHeight="1">
      <c r="A35" s="100" t="s">
        <v>80</v>
      </c>
      <c r="B35" s="101">
        <v>2795.3999999999996</v>
      </c>
      <c r="C35" s="101">
        <v>5121.2</v>
      </c>
      <c r="D35" s="101">
        <v>2285.6</v>
      </c>
      <c r="E35" s="101">
        <v>4966.1000000000004</v>
      </c>
      <c r="F35" s="102">
        <v>3549</v>
      </c>
      <c r="G35" s="102">
        <v>11938</v>
      </c>
    </row>
    <row r="36" spans="1:7" s="17" customFormat="1" ht="15" customHeight="1">
      <c r="A36" s="103" t="s">
        <v>81</v>
      </c>
      <c r="B36" s="104">
        <v>23125.1</v>
      </c>
      <c r="C36" s="104">
        <v>-2175.6</v>
      </c>
      <c r="D36" s="104">
        <v>23316.3</v>
      </c>
      <c r="E36" s="104">
        <v>10312.299999999999</v>
      </c>
      <c r="F36" s="105">
        <v>81222.3</v>
      </c>
      <c r="G36" s="105">
        <v>-8746.4</v>
      </c>
    </row>
    <row r="37" spans="1:7" ht="6.75" customHeight="1"/>
    <row r="38" spans="1:7">
      <c r="A38" s="242" t="s">
        <v>82</v>
      </c>
      <c r="B38" s="243"/>
      <c r="C38" s="243"/>
      <c r="D38" s="243"/>
      <c r="E38" s="243"/>
      <c r="F38" s="243"/>
      <c r="G38" s="243"/>
    </row>
    <row r="39" spans="1:7" ht="9" customHeight="1">
      <c r="A39" s="124" t="s">
        <v>83</v>
      </c>
    </row>
    <row r="40" spans="1:7" ht="9" customHeight="1">
      <c r="A40" s="124" t="s">
        <v>84</v>
      </c>
    </row>
    <row r="41" spans="1:7" ht="9" customHeight="1">
      <c r="A41" s="125" t="s">
        <v>85</v>
      </c>
      <c r="B41" s="125"/>
      <c r="C41" s="125"/>
      <c r="D41" s="125"/>
      <c r="E41" s="125"/>
      <c r="F41" s="125"/>
      <c r="G41" s="125"/>
    </row>
    <row r="42" spans="1:7" ht="9" customHeight="1">
      <c r="A42" s="125" t="s">
        <v>86</v>
      </c>
      <c r="B42" s="125"/>
      <c r="C42" s="125"/>
      <c r="D42" s="125"/>
      <c r="E42" s="125"/>
      <c r="F42" s="125"/>
      <c r="G42" s="125"/>
    </row>
    <row r="43" spans="1:7" ht="10.199999999999999" customHeight="1">
      <c r="A43" s="80"/>
      <c r="B43" s="80"/>
      <c r="C43" s="80"/>
      <c r="D43" s="80"/>
      <c r="E43" s="80"/>
      <c r="F43" s="80"/>
      <c r="G43" s="80"/>
    </row>
    <row r="44" spans="1:7" ht="10.199999999999999" customHeight="1">
      <c r="A44" s="80"/>
      <c r="B44" s="80"/>
      <c r="C44" s="80"/>
      <c r="D44" s="80"/>
      <c r="E44" s="80"/>
      <c r="F44" s="80"/>
      <c r="G44" s="80"/>
    </row>
    <row r="45" spans="1:7" ht="10.199999999999999" customHeight="1">
      <c r="A45" s="80"/>
      <c r="B45" s="80"/>
      <c r="C45" s="80"/>
      <c r="D45" s="80"/>
      <c r="E45" s="80"/>
      <c r="F45" s="80"/>
      <c r="G45" s="80"/>
    </row>
    <row r="46" spans="1:7" ht="10.199999999999999" customHeight="1">
      <c r="A46" s="80"/>
      <c r="B46" s="80"/>
      <c r="C46" s="80"/>
      <c r="D46" s="80"/>
      <c r="E46" s="80"/>
      <c r="F46" s="80"/>
      <c r="G46" s="80"/>
    </row>
    <row r="47" spans="1:7" ht="10.199999999999999" customHeight="1">
      <c r="A47" s="80"/>
      <c r="B47" s="80"/>
      <c r="C47" s="80"/>
      <c r="D47" s="80"/>
      <c r="E47" s="80"/>
      <c r="F47" s="80"/>
      <c r="G47" s="80"/>
    </row>
    <row r="48" spans="1:7" ht="10.199999999999999" customHeight="1">
      <c r="A48" s="80"/>
      <c r="B48" s="80"/>
      <c r="C48" s="80"/>
      <c r="D48" s="80"/>
      <c r="E48" s="80"/>
      <c r="F48" s="80"/>
      <c r="G48" s="80"/>
    </row>
    <row r="49" spans="1:7" ht="10.199999999999999" customHeight="1">
      <c r="A49" s="80"/>
      <c r="B49" s="80"/>
      <c r="C49" s="80"/>
      <c r="D49" s="80"/>
      <c r="E49" s="80"/>
      <c r="F49" s="80"/>
      <c r="G49" s="80"/>
    </row>
    <row r="50" spans="1:7" ht="10.199999999999999" customHeight="1">
      <c r="A50" s="80"/>
      <c r="B50" s="80"/>
      <c r="C50" s="80"/>
      <c r="D50" s="80"/>
      <c r="E50" s="80"/>
      <c r="F50" s="80"/>
      <c r="G50" s="80"/>
    </row>
    <row r="51" spans="1:7" ht="10.199999999999999" customHeight="1">
      <c r="A51" s="81"/>
      <c r="B51" s="81"/>
      <c r="C51" s="81"/>
      <c r="D51" s="81"/>
      <c r="E51" s="81"/>
      <c r="F51" s="81"/>
      <c r="G51" s="81"/>
    </row>
    <row r="52" spans="1:7" ht="10.199999999999999" customHeight="1">
      <c r="A52" s="81"/>
      <c r="B52" s="81"/>
      <c r="C52" s="81"/>
      <c r="D52" s="81"/>
      <c r="E52" s="81"/>
      <c r="F52" s="81"/>
      <c r="G52" s="81"/>
    </row>
    <row r="53" spans="1:7" ht="10.199999999999999" customHeight="1">
      <c r="A53" s="81"/>
      <c r="B53" s="81"/>
      <c r="C53" s="81"/>
      <c r="D53" s="81"/>
      <c r="E53" s="81"/>
      <c r="F53" s="81"/>
      <c r="G53" s="81"/>
    </row>
    <row r="54" spans="1:7" ht="10.199999999999999" customHeight="1">
      <c r="A54" s="81"/>
      <c r="B54" s="81"/>
      <c r="C54" s="81"/>
      <c r="D54" s="81"/>
      <c r="E54" s="81"/>
      <c r="F54" s="81"/>
      <c r="G54" s="81"/>
    </row>
    <row r="55" spans="1:7" ht="10.199999999999999" customHeight="1">
      <c r="A55" s="81"/>
      <c r="B55" s="81"/>
      <c r="C55" s="81"/>
      <c r="D55" s="81"/>
      <c r="E55" s="81"/>
      <c r="F55" s="81"/>
      <c r="G55" s="81"/>
    </row>
    <row r="56" spans="1:7" ht="10.199999999999999" customHeight="1">
      <c r="A56" s="81"/>
      <c r="B56" s="81"/>
      <c r="C56" s="81"/>
      <c r="D56" s="81"/>
      <c r="E56" s="81"/>
      <c r="F56" s="81"/>
      <c r="G56" s="81"/>
    </row>
    <row r="57" spans="1:7" ht="10.199999999999999" customHeight="1">
      <c r="A57" s="81"/>
      <c r="B57" s="81"/>
      <c r="C57" s="81"/>
      <c r="D57" s="81"/>
      <c r="E57" s="81"/>
      <c r="F57" s="81"/>
      <c r="G57" s="81"/>
    </row>
    <row r="58" spans="1:7" ht="10.199999999999999" customHeight="1">
      <c r="A58" s="81"/>
      <c r="B58" s="81"/>
      <c r="C58" s="81"/>
      <c r="D58" s="81"/>
      <c r="E58" s="81"/>
      <c r="F58" s="81"/>
      <c r="G58" s="81"/>
    </row>
    <row r="59" spans="1:7" ht="10.199999999999999" customHeight="1">
      <c r="A59" s="82"/>
      <c r="B59" s="82"/>
      <c r="C59" s="82"/>
      <c r="D59" s="82"/>
      <c r="E59" s="82"/>
      <c r="F59" s="82"/>
      <c r="G59" s="82"/>
    </row>
  </sheetData>
  <mergeCells count="8">
    <mergeCell ref="G5:G6"/>
    <mergeCell ref="A38:G38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0.98425196850393704" bottom="0" header="0.51181102362204722" footer="0.19685039370078741"/>
  <pageSetup paperSize="9" firstPageNumber="7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SheetLayoutView="100" workbookViewId="0">
      <selection activeCell="J10" sqref="J10"/>
    </sheetView>
  </sheetViews>
  <sheetFormatPr defaultColWidth="9.33203125" defaultRowHeight="10.199999999999999" customHeight="1"/>
  <cols>
    <col min="1" max="1" width="52.6640625" style="38" customWidth="1"/>
    <col min="2" max="2" width="17" style="38" customWidth="1"/>
    <col min="3" max="3" width="18.83203125" style="38" customWidth="1"/>
    <col min="4" max="4" width="17.1640625" style="38" customWidth="1"/>
    <col min="5" max="5" width="11.6640625" style="38" customWidth="1"/>
    <col min="6" max="6" width="20.33203125" style="38" customWidth="1"/>
    <col min="7" max="7" width="20.5" style="38" customWidth="1"/>
    <col min="8" max="16384" width="9.33203125" style="38"/>
  </cols>
  <sheetData>
    <row r="1" spans="1:7" s="8" customFormat="1" ht="14.1" customHeight="1">
      <c r="A1" s="126" t="s">
        <v>100</v>
      </c>
      <c r="B1" s="202"/>
      <c r="C1" s="202"/>
      <c r="D1" s="1"/>
      <c r="E1" s="1"/>
      <c r="F1" s="1"/>
    </row>
    <row r="2" spans="1:7" s="4" customFormat="1" ht="14.1" customHeight="1">
      <c r="A2" s="3" t="s">
        <v>47</v>
      </c>
    </row>
    <row r="3" spans="1:7" s="8" customFormat="1" ht="14.1" customHeight="1">
      <c r="A3" s="6"/>
      <c r="B3" s="7"/>
      <c r="C3" s="7"/>
    </row>
    <row r="4" spans="1:7" s="8" customFormat="1" ht="14.1" customHeight="1">
      <c r="A4" s="127" t="s">
        <v>1</v>
      </c>
      <c r="B4" s="4"/>
      <c r="C4" s="4"/>
    </row>
    <row r="5" spans="1:7" s="17" customFormat="1" ht="15" customHeight="1">
      <c r="A5" s="248" t="s">
        <v>2</v>
      </c>
      <c r="B5" s="250" t="s">
        <v>87</v>
      </c>
      <c r="C5" s="250" t="s">
        <v>88</v>
      </c>
      <c r="D5" s="250" t="s">
        <v>89</v>
      </c>
      <c r="E5" s="246" t="s">
        <v>101</v>
      </c>
      <c r="F5" s="246" t="s">
        <v>229</v>
      </c>
      <c r="G5" s="246" t="s">
        <v>231</v>
      </c>
    </row>
    <row r="6" spans="1:7" s="17" customFormat="1" ht="15" customHeight="1">
      <c r="A6" s="249"/>
      <c r="B6" s="250"/>
      <c r="C6" s="250"/>
      <c r="D6" s="250"/>
      <c r="E6" s="247"/>
      <c r="F6" s="247"/>
      <c r="G6" s="247"/>
    </row>
    <row r="7" spans="1:7" s="17" customFormat="1" ht="15" customHeight="1">
      <c r="A7" s="128" t="s">
        <v>54</v>
      </c>
      <c r="B7" s="24">
        <v>1066175.3999999999</v>
      </c>
      <c r="C7" s="24">
        <v>1067289.5</v>
      </c>
      <c r="D7" s="24">
        <v>1048889.8</v>
      </c>
      <c r="E7" s="24">
        <v>1160271.1000000001</v>
      </c>
      <c r="F7" s="24">
        <v>1262350.3</v>
      </c>
      <c r="G7" s="24">
        <v>1377893.5</v>
      </c>
    </row>
    <row r="8" spans="1:7" s="17" customFormat="1" ht="15" customHeight="1">
      <c r="A8" s="26" t="s">
        <v>55</v>
      </c>
      <c r="B8" s="29">
        <v>693457.2</v>
      </c>
      <c r="C8" s="29">
        <v>712043.1</v>
      </c>
      <c r="D8" s="29">
        <v>778779.7</v>
      </c>
      <c r="E8" s="29">
        <v>841378.2</v>
      </c>
      <c r="F8" s="29">
        <v>937684</v>
      </c>
      <c r="G8" s="29">
        <v>0</v>
      </c>
    </row>
    <row r="9" spans="1:7" s="17" customFormat="1" ht="15" customHeight="1">
      <c r="A9" s="26" t="s">
        <v>56</v>
      </c>
      <c r="B9" s="29">
        <v>263547.40000000002</v>
      </c>
      <c r="C9" s="29">
        <v>232308.5</v>
      </c>
      <c r="D9" s="29">
        <v>178727</v>
      </c>
      <c r="E9" s="29">
        <v>217766.8</v>
      </c>
      <c r="F9" s="29">
        <v>206268.59999999998</v>
      </c>
      <c r="G9" s="29">
        <v>0</v>
      </c>
    </row>
    <row r="10" spans="1:7" ht="15" customHeight="1">
      <c r="A10" s="26" t="s">
        <v>57</v>
      </c>
      <c r="B10" s="29">
        <v>109170.8</v>
      </c>
      <c r="C10" s="29">
        <v>122937.9</v>
      </c>
      <c r="D10" s="29">
        <v>91383.1</v>
      </c>
      <c r="E10" s="29">
        <v>101126.1</v>
      </c>
      <c r="F10" s="29">
        <v>118397.70000000001</v>
      </c>
      <c r="G10" s="29">
        <v>0</v>
      </c>
    </row>
    <row r="11" spans="1:7" ht="15" customHeight="1">
      <c r="A11" s="26" t="s">
        <v>58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15" customHeight="1">
      <c r="A12" s="129" t="s">
        <v>59</v>
      </c>
      <c r="B12" s="57">
        <v>760676.7</v>
      </c>
      <c r="C12" s="57">
        <v>886784.8</v>
      </c>
      <c r="D12" s="57">
        <v>772404.6</v>
      </c>
      <c r="E12" s="57">
        <v>897581.5</v>
      </c>
      <c r="F12" s="57">
        <v>998684.00000000012</v>
      </c>
      <c r="G12" s="57">
        <v>891003.02</v>
      </c>
    </row>
    <row r="13" spans="1:7" s="17" customFormat="1" ht="15" customHeight="1">
      <c r="A13" s="128" t="s">
        <v>60</v>
      </c>
      <c r="B13" s="23">
        <v>755156.29999999993</v>
      </c>
      <c r="C13" s="23">
        <v>886784.8</v>
      </c>
      <c r="D13" s="23">
        <v>724838.79999999993</v>
      </c>
      <c r="E13" s="23">
        <v>857148.5</v>
      </c>
      <c r="F13" s="23">
        <v>950179.10000000009</v>
      </c>
      <c r="G13" s="23">
        <v>837762.52</v>
      </c>
    </row>
    <row r="14" spans="1:7" s="17" customFormat="1" ht="15" customHeight="1">
      <c r="A14" s="26" t="s">
        <v>61</v>
      </c>
      <c r="B14" s="29">
        <v>726724.6</v>
      </c>
      <c r="C14" s="29">
        <v>871781.8</v>
      </c>
      <c r="D14" s="29">
        <v>794851.2</v>
      </c>
      <c r="E14" s="29">
        <v>935887.1</v>
      </c>
      <c r="F14" s="29">
        <v>1066346.5</v>
      </c>
      <c r="G14" s="29">
        <v>957154.9</v>
      </c>
    </row>
    <row r="15" spans="1:7" s="17" customFormat="1" ht="15" customHeight="1">
      <c r="A15" s="130" t="s">
        <v>90</v>
      </c>
      <c r="B15" s="131">
        <v>0</v>
      </c>
      <c r="C15" s="131">
        <v>0</v>
      </c>
      <c r="D15" s="29">
        <v>705498.2</v>
      </c>
      <c r="E15" s="29">
        <v>824375.7</v>
      </c>
      <c r="F15" s="29">
        <v>938278.5</v>
      </c>
      <c r="G15" s="29">
        <v>837410.70000000007</v>
      </c>
    </row>
    <row r="16" spans="1:7" s="17" customFormat="1" ht="15" customHeight="1">
      <c r="A16" s="130" t="s">
        <v>91</v>
      </c>
      <c r="B16" s="131">
        <v>0</v>
      </c>
      <c r="C16" s="131">
        <v>0</v>
      </c>
      <c r="D16" s="29">
        <v>89353</v>
      </c>
      <c r="E16" s="29">
        <v>111511.4</v>
      </c>
      <c r="F16" s="29">
        <v>128068</v>
      </c>
      <c r="G16" s="29">
        <v>119744.2</v>
      </c>
    </row>
    <row r="17" spans="1:7" s="17" customFormat="1" ht="15" customHeight="1">
      <c r="A17" s="26" t="s">
        <v>62</v>
      </c>
      <c r="B17" s="29">
        <v>28431.7</v>
      </c>
      <c r="C17" s="29">
        <v>15003.000000000005</v>
      </c>
      <c r="D17" s="29">
        <v>19340.600000000006</v>
      </c>
      <c r="E17" s="29">
        <v>32772.800000000003</v>
      </c>
      <c r="F17" s="29">
        <v>11900.600000000004</v>
      </c>
      <c r="G17" s="29">
        <v>351.82000000000153</v>
      </c>
    </row>
    <row r="18" spans="1:7" s="17" customFormat="1" ht="15" customHeight="1">
      <c r="A18" s="132" t="s">
        <v>92</v>
      </c>
      <c r="B18" s="133">
        <v>5520.4</v>
      </c>
      <c r="C18" s="133">
        <v>0</v>
      </c>
      <c r="D18" s="133">
        <v>47565.8</v>
      </c>
      <c r="E18" s="133">
        <v>40433</v>
      </c>
      <c r="F18" s="133">
        <v>48504.9</v>
      </c>
      <c r="G18" s="133">
        <v>53240.5</v>
      </c>
    </row>
    <row r="19" spans="1:7" ht="15" customHeight="1">
      <c r="A19" s="129" t="s">
        <v>93</v>
      </c>
      <c r="B19" s="57">
        <v>-305498.69999999995</v>
      </c>
      <c r="C19" s="57">
        <v>-180504.69999999995</v>
      </c>
      <c r="D19" s="57">
        <v>-276485.20000000007</v>
      </c>
      <c r="E19" s="57">
        <v>-262689.60000000009</v>
      </c>
      <c r="F19" s="57">
        <v>-263666.29999999993</v>
      </c>
      <c r="G19" s="57">
        <v>-486890.48</v>
      </c>
    </row>
    <row r="20" spans="1:7" s="17" customFormat="1" ht="15" customHeight="1">
      <c r="A20" s="129" t="s">
        <v>34</v>
      </c>
      <c r="B20" s="57">
        <v>224234.77999999994</v>
      </c>
      <c r="C20" s="57">
        <v>170109.5</v>
      </c>
      <c r="D20" s="57">
        <v>342456.9</v>
      </c>
      <c r="E20" s="57">
        <v>321342.8</v>
      </c>
      <c r="F20" s="57">
        <v>314238.37</v>
      </c>
      <c r="G20" s="57">
        <v>345568.76</v>
      </c>
    </row>
    <row r="21" spans="1:7" s="17" customFormat="1" ht="15" customHeight="1">
      <c r="A21" s="128" t="s">
        <v>64</v>
      </c>
      <c r="B21" s="23">
        <v>142036.77999999997</v>
      </c>
      <c r="C21" s="23">
        <v>95619.4</v>
      </c>
      <c r="D21" s="23">
        <v>193485.5</v>
      </c>
      <c r="E21" s="23">
        <v>222778.8</v>
      </c>
      <c r="F21" s="23">
        <v>219620.5</v>
      </c>
      <c r="G21" s="23">
        <v>248738.31</v>
      </c>
    </row>
    <row r="22" spans="1:7" ht="15" customHeight="1">
      <c r="A22" s="134" t="s">
        <v>65</v>
      </c>
      <c r="B22" s="29">
        <v>144750.93</v>
      </c>
      <c r="C22" s="29">
        <v>96382</v>
      </c>
      <c r="D22" s="29">
        <v>194642.35</v>
      </c>
      <c r="E22" s="29">
        <v>224009.2</v>
      </c>
      <c r="F22" s="29">
        <v>231303</v>
      </c>
      <c r="G22" s="29">
        <v>255997.73</v>
      </c>
    </row>
    <row r="23" spans="1:7" ht="15" customHeight="1">
      <c r="A23" s="26" t="s">
        <v>66</v>
      </c>
      <c r="B23" s="29">
        <v>71958.679999999993</v>
      </c>
      <c r="C23" s="29">
        <v>26435</v>
      </c>
      <c r="D23" s="29">
        <v>93000</v>
      </c>
      <c r="E23" s="29">
        <v>90000</v>
      </c>
      <c r="F23" s="29">
        <v>103916.6</v>
      </c>
      <c r="G23" s="29">
        <v>153610</v>
      </c>
    </row>
    <row r="24" spans="1:7" ht="15" customHeight="1">
      <c r="A24" s="26" t="s">
        <v>67</v>
      </c>
      <c r="B24" s="29">
        <v>72000</v>
      </c>
      <c r="C24" s="29">
        <v>69947</v>
      </c>
      <c r="D24" s="29">
        <v>100000</v>
      </c>
      <c r="E24" s="29">
        <v>130000</v>
      </c>
      <c r="F24" s="29">
        <v>124500</v>
      </c>
      <c r="G24" s="29">
        <v>100000</v>
      </c>
    </row>
    <row r="25" spans="1:7" ht="15" customHeight="1">
      <c r="A25" s="26" t="s">
        <v>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ht="15" customHeight="1">
      <c r="A26" s="26" t="s">
        <v>69</v>
      </c>
      <c r="B26" s="29">
        <v>751.07</v>
      </c>
      <c r="C26" s="29">
        <v>0</v>
      </c>
      <c r="D26" s="29">
        <v>1605.2</v>
      </c>
      <c r="E26" s="29">
        <v>3953.9300000000003</v>
      </c>
      <c r="F26" s="29">
        <v>2829.8</v>
      </c>
      <c r="G26" s="29">
        <v>2361.34</v>
      </c>
    </row>
    <row r="27" spans="1:7" ht="15" customHeight="1">
      <c r="A27" s="26" t="s">
        <v>70</v>
      </c>
      <c r="B27" s="29">
        <v>41.18</v>
      </c>
      <c r="C27" s="29">
        <v>0</v>
      </c>
      <c r="D27" s="29">
        <v>37.119999999999997</v>
      </c>
      <c r="E27" s="29">
        <v>55.22</v>
      </c>
      <c r="F27" s="29">
        <v>56.7</v>
      </c>
      <c r="G27" s="29">
        <v>26.39</v>
      </c>
    </row>
    <row r="28" spans="1:7" ht="15" customHeight="1">
      <c r="A28" s="26" t="s">
        <v>71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5" customHeight="1">
      <c r="A29" s="26" t="s">
        <v>72</v>
      </c>
      <c r="B29" s="29">
        <v>-2714.1500000000233</v>
      </c>
      <c r="C29" s="29">
        <v>-762</v>
      </c>
      <c r="D29" s="29">
        <v>-1156.8500000000058</v>
      </c>
      <c r="E29" s="29">
        <v>-1230.4000000000233</v>
      </c>
      <c r="F29" s="29">
        <v>-11682.5</v>
      </c>
      <c r="G29" s="29">
        <v>-7259.4200000000128</v>
      </c>
    </row>
    <row r="30" spans="1:7" s="17" customFormat="1" ht="15" customHeight="1">
      <c r="A30" s="19" t="s">
        <v>73</v>
      </c>
      <c r="B30" s="25">
        <v>3235.3</v>
      </c>
      <c r="C30" s="25">
        <v>3066.1</v>
      </c>
      <c r="D30" s="25">
        <v>1788.2</v>
      </c>
      <c r="E30" s="25">
        <v>3223.5</v>
      </c>
      <c r="F30" s="25">
        <v>2938.5</v>
      </c>
      <c r="G30" s="25">
        <v>11707.4</v>
      </c>
    </row>
    <row r="31" spans="1:7" s="17" customFormat="1" ht="15" customHeight="1">
      <c r="A31" s="135" t="s">
        <v>74</v>
      </c>
      <c r="B31" s="133">
        <v>78962.699999999983</v>
      </c>
      <c r="C31" s="133">
        <v>71424</v>
      </c>
      <c r="D31" s="133">
        <v>147183.20000000001</v>
      </c>
      <c r="E31" s="133">
        <v>95340.5</v>
      </c>
      <c r="F31" s="133">
        <v>91679.37</v>
      </c>
      <c r="G31" s="133">
        <v>85123.049999999988</v>
      </c>
    </row>
    <row r="32" spans="1:7" s="17" customFormat="1" ht="15" customHeight="1">
      <c r="A32" s="136" t="s">
        <v>94</v>
      </c>
      <c r="B32" s="57">
        <v>-81263.920000000013</v>
      </c>
      <c r="C32" s="57">
        <v>-10395.199999999953</v>
      </c>
      <c r="D32" s="57">
        <v>65971.699999999953</v>
      </c>
      <c r="E32" s="57">
        <v>58653.199999999895</v>
      </c>
      <c r="F32" s="57">
        <v>50572.070000000065</v>
      </c>
      <c r="G32" s="57">
        <v>-141321.71999999997</v>
      </c>
    </row>
    <row r="33" spans="1:7" s="17" customFormat="1" ht="15" customHeight="1">
      <c r="A33" s="136" t="s">
        <v>75</v>
      </c>
      <c r="B33" s="25">
        <v>20429.400000000001</v>
      </c>
      <c r="C33" s="25">
        <v>-17925.099999999995</v>
      </c>
      <c r="D33" s="25">
        <v>-1933.8000000000043</v>
      </c>
      <c r="E33" s="25">
        <v>12550.700000000008</v>
      </c>
      <c r="F33" s="25">
        <v>6863.7999999999956</v>
      </c>
      <c r="G33" s="25">
        <v>-3158.189999999996</v>
      </c>
    </row>
    <row r="34" spans="1:7" ht="15" customHeight="1">
      <c r="A34" s="137" t="s">
        <v>76</v>
      </c>
      <c r="B34" s="138">
        <v>34</v>
      </c>
      <c r="C34" s="138">
        <v>-42.699999999999989</v>
      </c>
      <c r="D34" s="138">
        <v>-64.5</v>
      </c>
      <c r="E34" s="138">
        <v>-89.1</v>
      </c>
      <c r="F34" s="138">
        <v>-141.1</v>
      </c>
      <c r="G34" s="138">
        <v>5.6999999999999993</v>
      </c>
    </row>
    <row r="35" spans="1:7" ht="15" customHeight="1">
      <c r="A35" s="26" t="s">
        <v>77</v>
      </c>
      <c r="B35" s="29">
        <v>-443.60000000000014</v>
      </c>
      <c r="C35" s="29">
        <v>-156.69999999999982</v>
      </c>
      <c r="D35" s="29">
        <v>-793.30000000000007</v>
      </c>
      <c r="E35" s="29">
        <v>331.69999999999993</v>
      </c>
      <c r="F35" s="29">
        <v>2624.3</v>
      </c>
      <c r="G35" s="29">
        <v>-2708.6</v>
      </c>
    </row>
    <row r="36" spans="1:7" ht="15" customHeight="1">
      <c r="A36" s="26" t="s">
        <v>78</v>
      </c>
      <c r="B36" s="29">
        <v>1248.5</v>
      </c>
      <c r="C36" s="29">
        <v>-28287.1</v>
      </c>
      <c r="D36" s="29">
        <v>0</v>
      </c>
      <c r="E36" s="29">
        <v>0</v>
      </c>
      <c r="F36" s="203" t="s">
        <v>230</v>
      </c>
      <c r="G36" s="203">
        <v>0</v>
      </c>
    </row>
    <row r="37" spans="1:7" ht="15" customHeight="1">
      <c r="A37" s="26" t="s">
        <v>80</v>
      </c>
      <c r="B37" s="29">
        <v>19590.5</v>
      </c>
      <c r="C37" s="29">
        <v>10561.400000000005</v>
      </c>
      <c r="D37" s="29">
        <v>-1076.0000000000041</v>
      </c>
      <c r="E37" s="29">
        <v>12308.100000000008</v>
      </c>
      <c r="F37" s="29">
        <v>4380.6000000000004</v>
      </c>
      <c r="G37" s="29">
        <v>-455.28999999999598</v>
      </c>
    </row>
    <row r="38" spans="1:7" ht="15" customHeight="1">
      <c r="A38" s="251" t="s">
        <v>232</v>
      </c>
      <c r="B38" s="252">
        <v>44059.600000000006</v>
      </c>
      <c r="C38" s="252">
        <v>-23811</v>
      </c>
      <c r="D38" s="252">
        <v>16165.6</v>
      </c>
      <c r="E38" s="252">
        <v>15446.899999999998</v>
      </c>
      <c r="F38" s="252">
        <v>-51720</v>
      </c>
      <c r="G38" s="252">
        <v>-4710.4000000000015</v>
      </c>
    </row>
    <row r="39" spans="1:7" ht="15" customHeight="1">
      <c r="A39" s="251" t="s">
        <v>233</v>
      </c>
      <c r="B39" s="252">
        <v>0</v>
      </c>
      <c r="C39" s="252">
        <v>0</v>
      </c>
      <c r="D39" s="252">
        <v>-5045.2000000000116</v>
      </c>
      <c r="E39" s="252">
        <v>-28701.499999999971</v>
      </c>
      <c r="F39" s="252">
        <v>15689.299999999988</v>
      </c>
      <c r="G39" s="252">
        <v>-4627.9000000000233</v>
      </c>
    </row>
    <row r="40" spans="1:7" ht="9.6">
      <c r="A40" s="129" t="s">
        <v>81</v>
      </c>
      <c r="B40" s="57">
        <v>-16774.900000000001</v>
      </c>
      <c r="C40" s="57">
        <v>-52131.299999999945</v>
      </c>
      <c r="D40" s="57">
        <v>75158.299999999945</v>
      </c>
      <c r="E40" s="57">
        <v>57949.29999999993</v>
      </c>
      <c r="F40" s="57">
        <v>21405.170000000049</v>
      </c>
      <c r="G40" s="57">
        <v>-153818.21</v>
      </c>
    </row>
    <row r="41" spans="1:7" s="140" customFormat="1" ht="9.6">
      <c r="A41" s="38"/>
      <c r="B41" s="38"/>
      <c r="C41" s="38"/>
      <c r="D41" s="38"/>
      <c r="E41" s="38"/>
      <c r="F41" s="38"/>
      <c r="G41" s="38"/>
    </row>
    <row r="42" spans="1:7" s="140" customFormat="1" ht="9.6">
      <c r="A42" s="139" t="s">
        <v>95</v>
      </c>
      <c r="B42" s="139"/>
      <c r="C42" s="139"/>
    </row>
    <row r="43" spans="1:7" s="140" customFormat="1" ht="9.6">
      <c r="A43" s="141" t="s">
        <v>83</v>
      </c>
      <c r="B43" s="139"/>
      <c r="C43" s="206"/>
    </row>
    <row r="44" spans="1:7" s="140" customFormat="1" ht="9.6">
      <c r="A44" s="141" t="s">
        <v>84</v>
      </c>
      <c r="B44" s="139"/>
      <c r="C44" s="206"/>
    </row>
    <row r="45" spans="1:7" s="140" customFormat="1" ht="9.6">
      <c r="A45" s="142" t="s">
        <v>96</v>
      </c>
      <c r="B45" s="207"/>
      <c r="C45" s="206"/>
    </row>
    <row r="46" spans="1:7" s="140" customFormat="1" ht="9.6">
      <c r="A46" s="143" t="s">
        <v>97</v>
      </c>
      <c r="B46" s="144"/>
      <c r="C46" s="144"/>
      <c r="D46" s="144"/>
      <c r="E46" s="144"/>
      <c r="F46" s="144"/>
      <c r="G46" s="144"/>
    </row>
    <row r="47" spans="1:7" s="140" customFormat="1" ht="9.6">
      <c r="A47" s="141" t="s">
        <v>86</v>
      </c>
      <c r="B47" s="139"/>
      <c r="C47" s="206"/>
    </row>
    <row r="48" spans="1:7" ht="9.6">
      <c r="A48" s="141" t="s">
        <v>98</v>
      </c>
      <c r="B48" s="208"/>
      <c r="C48" s="208"/>
      <c r="D48" s="204"/>
      <c r="E48" s="204"/>
      <c r="F48" s="205"/>
      <c r="G48" s="140"/>
    </row>
    <row r="49" spans="1:3" ht="10.199999999999999" customHeight="1">
      <c r="A49" s="80"/>
      <c r="B49" s="80"/>
      <c r="C49" s="80"/>
    </row>
    <row r="50" spans="1:3" ht="10.199999999999999" customHeight="1">
      <c r="A50" s="81"/>
      <c r="B50" s="81"/>
      <c r="C50" s="81"/>
    </row>
    <row r="51" spans="1:3" ht="10.199999999999999" customHeight="1">
      <c r="A51" s="81"/>
      <c r="B51" s="81"/>
      <c r="C51" s="81"/>
    </row>
    <row r="52" spans="1:3" ht="10.199999999999999" customHeight="1">
      <c r="A52" s="81"/>
      <c r="B52" s="81"/>
      <c r="C52" s="81"/>
    </row>
    <row r="53" spans="1:3" ht="10.199999999999999" customHeight="1">
      <c r="A53" s="81"/>
      <c r="B53" s="81"/>
      <c r="C53" s="81"/>
    </row>
    <row r="54" spans="1:3" ht="10.199999999999999" customHeight="1">
      <c r="A54" s="81"/>
      <c r="B54" s="81"/>
      <c r="C54" s="81"/>
    </row>
    <row r="55" spans="1:3" ht="10.199999999999999" customHeight="1">
      <c r="A55" s="81"/>
      <c r="B55" s="81"/>
      <c r="C55" s="81"/>
    </row>
    <row r="56" spans="1:3" ht="10.199999999999999" customHeight="1">
      <c r="A56" s="82"/>
      <c r="B56" s="82"/>
      <c r="C56" s="82"/>
    </row>
  </sheetData>
  <mergeCells count="7">
    <mergeCell ref="G5:G6"/>
    <mergeCell ref="F5:F6"/>
    <mergeCell ref="A5:A6"/>
    <mergeCell ref="B5:B6"/>
    <mergeCell ref="C5:C6"/>
    <mergeCell ref="E5:E6"/>
    <mergeCell ref="D5:D6"/>
  </mergeCells>
  <printOptions horizontalCentered="1"/>
  <pageMargins left="0.51181102362204722" right="0.51181102362204722" top="0.98425196850393704" bottom="0" header="0.51181102362204722" footer="0.19685039370078741"/>
  <pageSetup paperSize="9" scale="96" firstPageNumber="7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Gov Income Exp 1975-1998</vt:lpstr>
      <vt:lpstr>Gov Income Exp 1999-2011</vt:lpstr>
      <vt:lpstr>Gov Income Exp 2010-2013</vt:lpstr>
      <vt:lpstr>Gov Income Exp 2013-2021</vt:lpstr>
      <vt:lpstr>GBO Cash Basis 2002-2011</vt:lpstr>
      <vt:lpstr>GBO Cash Basis upto 2016-17</vt:lpstr>
      <vt:lpstr>GBO Cash Basis after 2017-18</vt:lpstr>
      <vt:lpstr>'GBO Cash Basis 2002-2011'!Print_Area</vt:lpstr>
      <vt:lpstr>'GBO Cash Basis after 2017-18'!Print_Area</vt:lpstr>
      <vt:lpstr>'GBO Cash Basis upto 2016-17'!Print_Area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2022-02-23T04:40:31Z</dcterms:created>
  <dcterms:modified xsi:type="dcterms:W3CDTF">2023-09-26T06:51:30Z</dcterms:modified>
</cp:coreProperties>
</file>