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Aditya\Yearly\"/>
    </mc:Choice>
  </mc:AlternateContent>
  <bookViews>
    <workbookView xWindow="0" yWindow="0" windowWidth="24000" windowHeight="9735" firstSheet="1" activeTab="3"/>
  </bookViews>
  <sheets>
    <sheet name="#Current Deposits CB_Sectorwise" sheetId="1" r:id="rId1"/>
    <sheet name="^Current Deposits CB_Sectorwise" sheetId="10" r:id="rId2"/>
    <sheet name="#Current Deposits DB_Sectorwise" sheetId="2" r:id="rId3"/>
    <sheet name="^Current Deposit DB_Sectorwise" sheetId="11" r:id="rId4"/>
    <sheet name="#Current Deposits FC_Sectorwise" sheetId="3" r:id="rId5"/>
    <sheet name="^Current Deposit FC_Sectorwise" sheetId="14" r:id="rId6"/>
    <sheet name="#Saving Deposit CB-Setorwise" sheetId="4" r:id="rId7"/>
    <sheet name="^Saving Deposit CB-Sectorwise" sheetId="15" r:id="rId8"/>
    <sheet name="# Saving Deposit DB_Sectorwise" sheetId="5" r:id="rId9"/>
    <sheet name="^ Saving Deposit DB_Sectorwise" sheetId="16" r:id="rId10"/>
    <sheet name="# Saving Deposit FC_Sectorwise" sheetId="6" r:id="rId11"/>
    <sheet name="^ Saving Deposit FC_Sectorwise" sheetId="17" r:id="rId12"/>
    <sheet name="# Fixed Deposit CB_Sectorwise" sheetId="7" r:id="rId13"/>
    <sheet name="^ Fixed Deposit CB_Sectorwise" sheetId="18" r:id="rId14"/>
    <sheet name="# Fixed Deposit DB_Sectorwise" sheetId="8" r:id="rId15"/>
    <sheet name="^ Fixed Deposit DB_Sectorwise" sheetId="19" r:id="rId16"/>
    <sheet name="# Fixed Deposit FC_Sectorwise" sheetId="9" r:id="rId17"/>
    <sheet name="^ Fixed Deposit FC_Sectorwise" sheetId="20" r:id="rId18"/>
  </sheets>
  <definedNames>
    <definedName name="_xlnm.Print_Area" localSheetId="12">'# Fixed Deposit CB_Sectorwise'!$A$1:$J$66</definedName>
    <definedName name="_xlnm.Print_Area" localSheetId="14">'# Fixed Deposit DB_Sectorwise'!$A$1:$J$22</definedName>
    <definedName name="_xlnm.Print_Area" localSheetId="16">'# Fixed Deposit FC_Sectorwise'!$A$1:$J$20</definedName>
    <definedName name="_xlnm.Print_Area" localSheetId="8">'# Saving Deposit DB_Sectorwise'!$A$1:$J$34</definedName>
    <definedName name="_xlnm.Print_Area" localSheetId="10">'# Saving Deposit FC_Sectorwise'!$A$1:$J$21</definedName>
    <definedName name="_xlnm.Print_Area" localSheetId="0">'#Current Deposits CB_Sectorwise'!$A$1:$K$65</definedName>
    <definedName name="_xlnm.Print_Area" localSheetId="2">'#Current Deposits DB_Sectorwise'!$A$1:$K$19</definedName>
    <definedName name="_xlnm.Print_Area" localSheetId="4">'#Current Deposits FC_Sectorwise'!$A$1:$K$21</definedName>
    <definedName name="_xlnm.Print_Area" localSheetId="6">'#Saving Deposit CB-Setorwise'!$A$1:$J$54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7" l="1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19" i="4"/>
  <c r="J18" i="4"/>
  <c r="J17" i="4"/>
  <c r="J16" i="4"/>
  <c r="J15" i="4"/>
  <c r="J14" i="4"/>
  <c r="J13" i="4"/>
  <c r="J12" i="4"/>
  <c r="I11" i="4"/>
  <c r="J11" i="4" s="1"/>
  <c r="J10" i="4"/>
  <c r="K31" i="1"/>
  <c r="K30" i="1"/>
  <c r="J29" i="1"/>
  <c r="H29" i="1"/>
  <c r="K29" i="1" s="1"/>
  <c r="J28" i="1"/>
  <c r="K28" i="1" s="1"/>
  <c r="K27" i="1"/>
  <c r="K26" i="1"/>
  <c r="J25" i="1"/>
  <c r="K25" i="1" s="1"/>
  <c r="K24" i="1"/>
  <c r="K23" i="1"/>
  <c r="K22" i="1"/>
  <c r="K21" i="1"/>
  <c r="K20" i="1"/>
  <c r="J19" i="1"/>
  <c r="K19" i="1" s="1"/>
  <c r="J18" i="1"/>
  <c r="K18" i="1" s="1"/>
  <c r="K17" i="1"/>
  <c r="K16" i="1"/>
  <c r="K15" i="1"/>
  <c r="K14" i="1"/>
  <c r="K13" i="1"/>
  <c r="K12" i="1"/>
  <c r="K11" i="1"/>
  <c r="J10" i="1"/>
  <c r="K10" i="1" s="1"/>
</calcChain>
</file>

<file path=xl/sharedStrings.xml><?xml version="1.0" encoding="utf-8"?>
<sst xmlns="http://schemas.openxmlformats.org/spreadsheetml/2006/main" count="648" uniqueCount="161">
  <si>
    <t>In Million Rupees</t>
  </si>
  <si>
    <t xml:space="preserve"> Mid-Month</t>
  </si>
  <si>
    <t>Town, Dis-</t>
  </si>
  <si>
    <t>Government</t>
  </si>
  <si>
    <t>Non-govt.</t>
  </si>
  <si>
    <t>Commercial</t>
  </si>
  <si>
    <t>trict and</t>
  </si>
  <si>
    <t>Corporations</t>
  </si>
  <si>
    <t>Banks</t>
  </si>
  <si>
    <t>Non-profit</t>
  </si>
  <si>
    <t>Foreign</t>
  </si>
  <si>
    <t>Village Dev.</t>
  </si>
  <si>
    <t>Financial</t>
  </si>
  <si>
    <t>and</t>
  </si>
  <si>
    <t>(Inter-bank</t>
  </si>
  <si>
    <t>Organi-</t>
  </si>
  <si>
    <t>Deposits</t>
  </si>
  <si>
    <t>Committees</t>
  </si>
  <si>
    <t>Institutions</t>
  </si>
  <si>
    <t>Companies</t>
  </si>
  <si>
    <t>Deposits)</t>
  </si>
  <si>
    <t>zations</t>
  </si>
  <si>
    <t>Individuals</t>
  </si>
  <si>
    <t>Others</t>
  </si>
  <si>
    <t>Total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</si>
  <si>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</si>
  <si>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</si>
  <si>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</si>
  <si>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</si>
  <si>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</si>
  <si>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</si>
  <si>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</si>
  <si>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</si>
  <si>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</si>
  <si>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</si>
  <si>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</si>
  <si>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</si>
  <si>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</si>
  <si>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</si>
  <si>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</si>
  <si>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</si>
  <si>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</si>
  <si>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</si>
  <si>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</si>
  <si>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</si>
  <si>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</si>
  <si>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</si>
  <si>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</si>
  <si>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</si>
  <si>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</si>
  <si>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</t>
  </si>
  <si>
    <t xml:space="preserve"> 2000 Jul </t>
  </si>
  <si>
    <t xml:space="preserve"> 2001 Jul </t>
  </si>
  <si>
    <t xml:space="preserve"> 2002 Jul </t>
  </si>
  <si>
    <t xml:space="preserve"> 2003 Jul</t>
  </si>
  <si>
    <t xml:space="preserve"> 2004 Jul</t>
  </si>
  <si>
    <t xml:space="preserve"> 2005 Jul</t>
  </si>
  <si>
    <t xml:space="preserve"> 2006 Jul</t>
  </si>
  <si>
    <t xml:space="preserve"> 2006 Jul*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</si>
  <si>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</si>
  <si>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</si>
  <si>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</si>
  <si>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</si>
  <si>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</si>
  <si>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</si>
  <si>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</si>
  <si>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</si>
  <si>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</si>
  <si>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</si>
  <si>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</si>
  <si>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</si>
  <si>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</si>
  <si>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Including the consolidated balance sheet of ADB/N (beginning July 2006).</t>
  </si>
  <si>
    <t>Town, District</t>
  </si>
  <si>
    <t>and Village</t>
  </si>
  <si>
    <t>Development</t>
  </si>
  <si>
    <t>Organizations</t>
  </si>
  <si>
    <t>1974 Jul</t>
  </si>
  <si>
    <t>1987 Jul</t>
  </si>
  <si>
    <t>1988 Jul</t>
  </si>
  <si>
    <t>1989 Jul</t>
  </si>
  <si>
    <t>1990 Jul</t>
  </si>
  <si>
    <t>1991 Jul</t>
  </si>
  <si>
    <t xml:space="preserve">1992 Jul </t>
  </si>
  <si>
    <t>1993 Jul</t>
  </si>
  <si>
    <t>1994 Jul</t>
  </si>
  <si>
    <t>1995 Jul</t>
  </si>
  <si>
    <t xml:space="preserve">1996 Jul </t>
  </si>
  <si>
    <t xml:space="preserve">1997 Jul </t>
  </si>
  <si>
    <t xml:space="preserve">1998 Jul </t>
  </si>
  <si>
    <t xml:space="preserve">1999 Jul </t>
  </si>
  <si>
    <t xml:space="preserve">2000 Jul </t>
  </si>
  <si>
    <t xml:space="preserve">2001 Jul </t>
  </si>
  <si>
    <t xml:space="preserve">2002 Jul </t>
  </si>
  <si>
    <t>2003 Jul</t>
  </si>
  <si>
    <t>2004 Jul</t>
  </si>
  <si>
    <t>2005 Jul</t>
  </si>
  <si>
    <t>2006 Jul</t>
  </si>
  <si>
    <t>2006 Jul*</t>
  </si>
  <si>
    <t>*  Including the consolidated balance sheet of Agricultural Development Bank (beginning July 2006).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</si>
  <si>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</si>
  <si>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</si>
  <si>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</si>
  <si>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</si>
  <si>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</si>
  <si>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</si>
  <si>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</si>
  <si>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</si>
  <si>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Apr</t>
  </si>
  <si>
    <t>2013 May</t>
  </si>
  <si>
    <t>2013 Jun</t>
  </si>
  <si>
    <t xml:space="preserve"> 1999 Jul </t>
  </si>
  <si>
    <t xml:space="preserve"> 2000 Jul*</t>
  </si>
  <si>
    <t xml:space="preserve"> 2006 Jul**</t>
  </si>
  <si>
    <t>*   Fixed deposits also include foreign margin deposits since mid-July 2000.</t>
  </si>
  <si>
    <t>** Including the consolidated balance sheet of Agricultural Development Bank (beginning July 2006).</t>
  </si>
  <si>
    <t>2020 Jul</t>
  </si>
  <si>
    <t>2021 Jul</t>
  </si>
  <si>
    <t>#Current Deposit of Commercial Banks : Sectorwise Classification</t>
  </si>
  <si>
    <t># Till 2020 July</t>
  </si>
  <si>
    <t>Non  Residential Deposits</t>
  </si>
  <si>
    <t>Foreign Currency Deposit</t>
  </si>
  <si>
    <t>Town,District and Village Dev. Committees</t>
  </si>
  <si>
    <t>Financial
Institutions</t>
  </si>
  <si>
    <t>Government Corporations and Companies</t>
  </si>
  <si>
    <t>Non-govt 
Corporations and
Companies</t>
  </si>
  <si>
    <t>Commercial Banks (Inter-bank Deposits)</t>
  </si>
  <si>
    <t>Non-proift Organizations</t>
  </si>
  <si>
    <t>Non Residential 
(Included in 1)</t>
  </si>
  <si>
    <t xml:space="preserve">Residential 
</t>
  </si>
  <si>
    <t>1a</t>
  </si>
  <si>
    <t>^Current Deposit of Commercial Banks : Sectorwise Classification</t>
  </si>
  <si>
    <t>2022 Jul</t>
  </si>
  <si>
    <t>2023 Jul</t>
  </si>
  <si>
    <r>
      <t>2024 Jul</t>
    </r>
    <r>
      <rPr>
        <b/>
        <vertAlign val="superscript"/>
        <sz val="10"/>
        <rFont val="Tms Rmn"/>
      </rPr>
      <t>p</t>
    </r>
  </si>
  <si>
    <t>^ From 2021 July the Foreign deposit has been segregated into residential and non residential form.</t>
  </si>
  <si>
    <t>#Current Deposit of Development Banks : Sectorwise Classification</t>
  </si>
  <si>
    <t>^ Current Deposit of Development Banks : Sectorwise Classification</t>
  </si>
  <si>
    <t>Development Banks (Inter-bank Deposits)</t>
  </si>
  <si>
    <t>Non-proift Non-proift Organizations</t>
  </si>
  <si>
    <t>2024 Jul</t>
  </si>
  <si>
    <t>#Current Deposit of Finance Companies : Sectorwise Classification</t>
  </si>
  <si>
    <t xml:space="preserve"> # Till 2020 July</t>
  </si>
  <si>
    <t xml:space="preserve">^ Current Deposits of Finance Companies : Sectoral Classification </t>
  </si>
  <si>
    <t>#Saving Deposit of Commercial Banks : Sectorwise Classification</t>
  </si>
  <si>
    <t>Mid-Month</t>
  </si>
  <si>
    <t>^ Savings Deposits of Commercial Banks : Sectoral Classification</t>
  </si>
  <si>
    <r>
      <t>2021 Jul</t>
    </r>
    <r>
      <rPr>
        <vertAlign val="superscript"/>
        <sz val="8"/>
        <rFont val="Times New Roman"/>
        <family val="1"/>
      </rPr>
      <t>p</t>
    </r>
  </si>
  <si>
    <r>
      <t>2024 Jul</t>
    </r>
    <r>
      <rPr>
        <vertAlign val="superscript"/>
        <sz val="8"/>
        <rFont val="Times New Roman"/>
        <family val="1"/>
      </rPr>
      <t>p</t>
    </r>
  </si>
  <si>
    <t>#Saving Deposit of Development Banks : Sectorwise Classification</t>
  </si>
  <si>
    <t xml:space="preserve">^ Savings Deposits of Development Banks: Sectoral Classification </t>
  </si>
  <si>
    <t># Saving Deposit of Finance Companies : Sectorwise Classification</t>
  </si>
  <si>
    <t xml:space="preserve">^ Savings Deposits of Finance Companies : Sectoral Classification </t>
  </si>
  <si>
    <t># Fixed Deposit of Commercial Banks : Sectorwise Classification</t>
  </si>
  <si>
    <t>^ Fixed Deposits of Commercial Banks : Sectoral Classification</t>
  </si>
  <si>
    <t># Fixed Deposit of Development Banks : Sectorwise Classification</t>
  </si>
  <si>
    <t xml:space="preserve">^ Fixed Deposits of Development Banks : Sectoral Classification </t>
  </si>
  <si>
    <t># Fixed Deposit of Finance Companies : Sectorwise Classification</t>
  </si>
  <si>
    <t xml:space="preserve">^  Fixed Deposits Finance Companies : Sectoral Classification </t>
  </si>
  <si>
    <t xml:space="preserve">^ From 2021 July the Foreign deposit has been segregated into residential and non residential form. </t>
  </si>
  <si>
    <t>The data from 2021 july are compiled as per residential basis according to the IMF MFS manual and compilation guidelines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</si>
</sst>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_);[Red]\(#,##0.0\)"/>
    <numFmt numFmtId="166" formatCode="0.0"/>
    <numFmt numFmtId="167" formatCode="\ #,##0.0;\(#,##0.0\)"/>
  </numFmts>
  <fonts count="28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Geneva"/>
    </font>
    <font>
      <b/>
      <sz val="8"/>
      <name val="Times New Roman"/>
      <family val="1"/>
    </font>
    <font>
      <sz val="7"/>
      <name val="Tms Rmn"/>
      <family val="1"/>
    </font>
    <font>
      <sz val="10"/>
      <name val="Times New Roman"/>
      <family val="1"/>
    </font>
    <font>
      <b/>
      <sz val="7"/>
      <name val="Tms Rmn"/>
      <family val="1"/>
    </font>
    <font>
      <b/>
      <sz val="7"/>
      <color theme="1"/>
      <name val="Times New Roman"/>
      <family val="1"/>
    </font>
    <font>
      <b/>
      <sz val="10"/>
      <name val="Tms Rmn"/>
    </font>
    <font>
      <b/>
      <sz val="8"/>
      <name val="Tms Rmn"/>
    </font>
    <font>
      <b/>
      <sz val="10"/>
      <color indexed="10"/>
      <name val="Tms Rmn"/>
    </font>
    <font>
      <b/>
      <vertAlign val="superscript"/>
      <sz val="10"/>
      <name val="Tms Rmn"/>
    </font>
    <font>
      <b/>
      <sz val="12"/>
      <name val="Helvetica"/>
      <family val="2"/>
    </font>
    <font>
      <b/>
      <sz val="10"/>
      <color rgb="FF7030A0"/>
      <name val="Helvetica"/>
      <family val="2"/>
    </font>
    <font>
      <b/>
      <sz val="10"/>
      <color theme="1"/>
      <name val="Tms Rmn"/>
    </font>
    <font>
      <b/>
      <sz val="9"/>
      <name val="Geneva"/>
    </font>
    <font>
      <b/>
      <sz val="10"/>
      <name val="Geneva"/>
    </font>
    <font>
      <b/>
      <sz val="11"/>
      <name val="Geneva"/>
    </font>
    <font>
      <b/>
      <sz val="12"/>
      <name val="Geneva"/>
    </font>
    <font>
      <b/>
      <sz val="14"/>
      <name val="Geneva"/>
    </font>
    <font>
      <b/>
      <sz val="12"/>
      <name val="Times New Roman"/>
      <family val="1"/>
    </font>
    <font>
      <b/>
      <sz val="10"/>
      <name val="Times New Roman"/>
      <family val="1"/>
    </font>
    <font>
      <vertAlign val="superscript"/>
      <sz val="8"/>
      <name val="Times New Roman"/>
      <family val="1"/>
    </font>
    <font>
      <b/>
      <sz val="8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0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9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3" fillId="0" borderId="1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12" xfId="0" applyFont="1" applyBorder="1" applyAlignment="1">
      <alignment horizontal="center"/>
    </xf>
    <xf numFmtId="0" fontId="5" fillId="0" borderId="4" xfId="0" applyFont="1" applyBorder="1" applyAlignment="1">
      <alignment vertical="justify"/>
    </xf>
    <xf numFmtId="164" fontId="5" fillId="0" borderId="10" xfId="0" applyNumberFormat="1" applyFont="1" applyBorder="1" applyAlignment="1">
      <alignment vertical="justify"/>
    </xf>
    <xf numFmtId="165" fontId="5" fillId="0" borderId="10" xfId="1" applyNumberFormat="1" applyFont="1" applyBorder="1" applyAlignment="1">
      <alignment vertical="justify"/>
    </xf>
    <xf numFmtId="165" fontId="5" fillId="0" borderId="5" xfId="1" applyNumberFormat="1" applyFont="1" applyBorder="1" applyAlignment="1">
      <alignment vertical="justify"/>
    </xf>
    <xf numFmtId="164" fontId="5" fillId="0" borderId="10" xfId="0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164" fontId="5" fillId="0" borderId="10" xfId="0" applyNumberFormat="1" applyFont="1" applyBorder="1">
      <alignment vertical="center"/>
    </xf>
    <xf numFmtId="164" fontId="5" fillId="2" borderId="10" xfId="0" applyNumberFormat="1" applyFont="1" applyFill="1" applyBorder="1" applyAlignment="1">
      <alignment vertical="center"/>
    </xf>
    <xf numFmtId="0" fontId="7" fillId="0" borderId="7" xfId="0" applyFont="1" applyBorder="1">
      <alignment vertical="center"/>
    </xf>
    <xf numFmtId="164" fontId="5" fillId="0" borderId="10" xfId="0" applyNumberFormat="1" applyFont="1" applyFill="1" applyBorder="1" applyAlignment="1">
      <alignment vertical="center"/>
    </xf>
    <xf numFmtId="0" fontId="5" fillId="0" borderId="10" xfId="2" applyFont="1" applyFill="1" applyBorder="1" applyAlignment="1">
      <alignment vertical="center" wrapText="1"/>
    </xf>
    <xf numFmtId="165" fontId="5" fillId="0" borderId="10" xfId="1" applyNumberFormat="1" applyFont="1" applyFill="1" applyBorder="1" applyAlignment="1">
      <alignment vertical="center" wrapText="1"/>
    </xf>
    <xf numFmtId="165" fontId="5" fillId="0" borderId="10" xfId="1" applyNumberFormat="1" applyFont="1" applyFill="1" applyBorder="1" applyAlignment="1">
      <alignment wrapText="1"/>
    </xf>
    <xf numFmtId="0" fontId="5" fillId="0" borderId="10" xfId="0" applyFont="1" applyFill="1" applyBorder="1">
      <alignment vertical="center"/>
    </xf>
    <xf numFmtId="165" fontId="5" fillId="0" borderId="0" xfId="1" applyNumberFormat="1" applyFont="1" applyFill="1" applyBorder="1" applyAlignment="1">
      <alignment wrapText="1"/>
    </xf>
    <xf numFmtId="165" fontId="5" fillId="0" borderId="5" xfId="1" applyNumberFormat="1" applyFont="1" applyFill="1" applyBorder="1" applyAlignment="1">
      <alignment vertical="center" wrapText="1"/>
    </xf>
    <xf numFmtId="166" fontId="5" fillId="0" borderId="10" xfId="0" applyNumberFormat="1" applyFont="1" applyFill="1" applyBorder="1">
      <alignment vertical="center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wrapText="1"/>
    </xf>
    <xf numFmtId="0" fontId="5" fillId="0" borderId="0" xfId="0" applyFont="1" applyFill="1" applyBorder="1">
      <alignment vertical="center"/>
    </xf>
    <xf numFmtId="165" fontId="5" fillId="0" borderId="10" xfId="1" applyNumberFormat="1" applyFont="1" applyFill="1" applyBorder="1" applyAlignment="1">
      <alignment horizontal="right" vertical="center" wrapText="1"/>
    </xf>
    <xf numFmtId="165" fontId="5" fillId="0" borderId="10" xfId="1" applyNumberFormat="1" applyFont="1" applyFill="1" applyBorder="1" applyAlignment="1">
      <alignment horizontal="right" wrapText="1"/>
    </xf>
    <xf numFmtId="0" fontId="5" fillId="0" borderId="4" xfId="0" applyFont="1" applyFill="1" applyBorder="1">
      <alignment vertical="center"/>
    </xf>
    <xf numFmtId="165" fontId="5" fillId="0" borderId="10" xfId="0" applyNumberFormat="1" applyFont="1" applyFill="1" applyBorder="1" applyAlignment="1">
      <alignment horizontal="right" vertical="center" wrapText="1"/>
    </xf>
    <xf numFmtId="165" fontId="5" fillId="0" borderId="10" xfId="0" applyNumberFormat="1" applyFont="1" applyFill="1" applyBorder="1" applyAlignment="1">
      <alignment horizontal="right" wrapText="1"/>
    </xf>
    <xf numFmtId="166" fontId="5" fillId="0" borderId="10" xfId="0" applyNumberFormat="1" applyFont="1" applyFill="1" applyBorder="1" applyAlignment="1"/>
    <xf numFmtId="0" fontId="5" fillId="0" borderId="0" xfId="0" applyFont="1" applyFill="1" applyBorder="1" applyAlignment="1"/>
    <xf numFmtId="0" fontId="3" fillId="0" borderId="0" xfId="2" applyFont="1" applyFill="1" applyBorder="1"/>
    <xf numFmtId="0" fontId="0" fillId="0" borderId="0" xfId="0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2" applyFont="1" applyFill="1"/>
    <xf numFmtId="0" fontId="0" fillId="0" borderId="7" xfId="0" applyBorder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>
      <alignment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0" xfId="0" applyFont="1" applyBorder="1" applyAlignment="1"/>
    <xf numFmtId="164" fontId="5" fillId="0" borderId="10" xfId="0" applyNumberFormat="1" applyFont="1" applyBorder="1" applyAlignment="1"/>
    <xf numFmtId="164" fontId="5" fillId="0" borderId="10" xfId="0" applyNumberFormat="1" applyFont="1" applyBorder="1" applyAlignment="1">
      <alignment horizontal="right" vertical="center"/>
    </xf>
    <xf numFmtId="0" fontId="5" fillId="0" borderId="10" xfId="3" applyFont="1" applyFill="1" applyBorder="1" applyAlignment="1">
      <alignment vertical="center" wrapText="1"/>
    </xf>
    <xf numFmtId="165" fontId="5" fillId="0" borderId="0" xfId="1" applyNumberFormat="1" applyFont="1" applyFill="1" applyAlignment="1">
      <alignment wrapText="1"/>
    </xf>
    <xf numFmtId="0" fontId="5" fillId="0" borderId="0" xfId="3" applyFont="1" applyBorder="1"/>
    <xf numFmtId="165" fontId="5" fillId="0" borderId="0" xfId="1" applyNumberFormat="1" applyFont="1" applyFill="1" applyBorder="1" applyAlignment="1">
      <alignment horizontal="right" vertical="center" wrapText="1"/>
    </xf>
    <xf numFmtId="0" fontId="3" fillId="0" borderId="0" xfId="3" applyFont="1" applyFill="1" applyBorder="1"/>
    <xf numFmtId="0" fontId="3" fillId="0" borderId="0" xfId="3" applyBorder="1"/>
    <xf numFmtId="0" fontId="3" fillId="0" borderId="0" xfId="3" applyFont="1" applyFill="1"/>
    <xf numFmtId="0" fontId="9" fillId="0" borderId="0" xfId="3" applyFont="1" applyFill="1"/>
    <xf numFmtId="0" fontId="3" fillId="0" borderId="0" xfId="3" applyFont="1" applyBorder="1"/>
    <xf numFmtId="167" fontId="5" fillId="0" borderId="10" xfId="1" applyNumberFormat="1" applyFont="1" applyFill="1" applyBorder="1" applyAlignment="1">
      <alignment horizontal="right" vertical="center" wrapText="1"/>
    </xf>
    <xf numFmtId="167" fontId="5" fillId="0" borderId="10" xfId="1" applyNumberFormat="1" applyFont="1" applyFill="1" applyBorder="1" applyAlignment="1">
      <alignment horizontal="right" wrapText="1"/>
    </xf>
    <xf numFmtId="167" fontId="5" fillId="0" borderId="10" xfId="0" applyNumberFormat="1" applyFont="1" applyFill="1" applyBorder="1" applyAlignment="1">
      <alignment horizontal="right" vertical="center" wrapText="1"/>
    </xf>
    <xf numFmtId="167" fontId="5" fillId="0" borderId="10" xfId="0" applyNumberFormat="1" applyFont="1" applyFill="1" applyBorder="1" applyAlignment="1">
      <alignment horizontal="right" wrapText="1"/>
    </xf>
    <xf numFmtId="0" fontId="3" fillId="0" borderId="10" xfId="0" quotePrefix="1" applyFont="1" applyFill="1" applyBorder="1">
      <alignment vertical="center"/>
    </xf>
    <xf numFmtId="167" fontId="3" fillId="0" borderId="10" xfId="1" applyNumberFormat="1" applyFont="1" applyFill="1" applyBorder="1" applyAlignment="1">
      <alignment horizontal="right" vertical="center" wrapText="1"/>
    </xf>
    <xf numFmtId="167" fontId="3" fillId="0" borderId="10" xfId="1" applyNumberFormat="1" applyFont="1" applyFill="1" applyBorder="1" applyAlignment="1">
      <alignment horizontal="right" wrapText="1"/>
    </xf>
    <xf numFmtId="166" fontId="3" fillId="0" borderId="0" xfId="0" applyNumberFormat="1" applyFont="1" applyBorder="1">
      <alignment vertical="center"/>
    </xf>
    <xf numFmtId="17" fontId="3" fillId="0" borderId="10" xfId="0" applyNumberFormat="1" applyFont="1" applyFill="1" applyBorder="1">
      <alignment vertical="center"/>
    </xf>
    <xf numFmtId="167" fontId="3" fillId="0" borderId="10" xfId="0" applyNumberFormat="1" applyFont="1" applyFill="1" applyBorder="1" applyAlignment="1">
      <alignment horizontal="right" vertical="center" wrapText="1"/>
    </xf>
    <xf numFmtId="167" fontId="3" fillId="0" borderId="10" xfId="0" applyNumberFormat="1" applyFont="1" applyFill="1" applyBorder="1" applyAlignment="1">
      <alignment horizontal="right" wrapText="1"/>
    </xf>
    <xf numFmtId="166" fontId="3" fillId="0" borderId="10" xfId="0" applyNumberFormat="1" applyFont="1" applyFill="1" applyBorder="1">
      <alignment vertical="center"/>
    </xf>
    <xf numFmtId="0" fontId="5" fillId="0" borderId="10" xfId="0" applyFont="1" applyBorder="1" applyAlignment="1">
      <alignment vertical="justify"/>
    </xf>
    <xf numFmtId="164" fontId="5" fillId="0" borderId="10" xfId="0" quotePrefix="1" applyNumberFormat="1" applyFont="1" applyBorder="1" applyAlignment="1">
      <alignment horizontal="left" vertical="justify"/>
    </xf>
    <xf numFmtId="165" fontId="5" fillId="0" borderId="10" xfId="1" quotePrefix="1" applyNumberFormat="1" applyFont="1" applyBorder="1" applyAlignment="1">
      <alignment horizontal="left" vertical="justify"/>
    </xf>
    <xf numFmtId="164" fontId="5" fillId="0" borderId="10" xfId="0" quotePrefix="1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164" fontId="5" fillId="2" borderId="10" xfId="0" applyNumberFormat="1" applyFont="1" applyFill="1" applyBorder="1" applyAlignment="1">
      <alignment horizontal="left" vertical="center"/>
    </xf>
    <xf numFmtId="164" fontId="5" fillId="0" borderId="10" xfId="0" quotePrefix="1" applyNumberFormat="1" applyFont="1" applyFill="1" applyBorder="1" applyAlignment="1">
      <alignment horizontal="left" vertical="center"/>
    </xf>
    <xf numFmtId="164" fontId="10" fillId="0" borderId="10" xfId="0" applyNumberFormat="1" applyFont="1" applyFill="1" applyBorder="1">
      <alignment vertical="center"/>
    </xf>
    <xf numFmtId="0" fontId="5" fillId="0" borderId="10" xfId="4" quotePrefix="1" applyFont="1" applyFill="1" applyBorder="1" applyAlignment="1">
      <alignment horizontal="left" vertical="center" wrapText="1"/>
    </xf>
    <xf numFmtId="0" fontId="8" fillId="0" borderId="0" xfId="4" applyFont="1" applyFill="1"/>
    <xf numFmtId="164" fontId="8" fillId="0" borderId="0" xfId="4" applyNumberFormat="1" applyFont="1" applyFill="1" applyBorder="1"/>
    <xf numFmtId="0" fontId="3" fillId="0" borderId="0" xfId="4" applyFont="1" applyFill="1"/>
    <xf numFmtId="0" fontId="3" fillId="0" borderId="0" xfId="4" applyFont="1" applyFill="1" applyBorder="1"/>
    <xf numFmtId="0" fontId="8" fillId="0" borderId="0" xfId="4" applyFont="1" applyFill="1" applyBorder="1"/>
    <xf numFmtId="164" fontId="3" fillId="0" borderId="0" xfId="0" applyNumberFormat="1" applyFont="1" applyBorder="1" applyAlignment="1">
      <alignment vertical="center"/>
    </xf>
    <xf numFmtId="164" fontId="8" fillId="0" borderId="0" xfId="0" applyNumberFormat="1" applyFont="1" applyBorder="1">
      <alignment vertical="center"/>
    </xf>
    <xf numFmtId="167" fontId="11" fillId="0" borderId="10" xfId="0" applyNumberFormat="1" applyFont="1" applyFill="1" applyBorder="1" applyAlignment="1">
      <alignment horizontal="right" vertical="center" wrapText="1"/>
    </xf>
    <xf numFmtId="167" fontId="11" fillId="0" borderId="10" xfId="0" applyNumberFormat="1" applyFont="1" applyFill="1" applyBorder="1" applyAlignment="1">
      <alignment horizontal="right" wrapText="1"/>
    </xf>
    <xf numFmtId="167" fontId="11" fillId="0" borderId="10" xfId="1" applyNumberFormat="1" applyFont="1" applyFill="1" applyBorder="1" applyAlignment="1">
      <alignment horizontal="right" vertical="center" wrapText="1"/>
    </xf>
    <xf numFmtId="167" fontId="11" fillId="0" borderId="10" xfId="1" applyNumberFormat="1" applyFont="1" applyFill="1" applyBorder="1" applyAlignment="1">
      <alignment horizontal="right" wrapText="1"/>
    </xf>
    <xf numFmtId="167" fontId="11" fillId="0" borderId="10" xfId="1" quotePrefix="1" applyNumberFormat="1" applyFont="1" applyFill="1" applyBorder="1" applyAlignment="1">
      <alignment horizontal="right" vertical="center" wrapText="1"/>
    </xf>
    <xf numFmtId="166" fontId="5" fillId="0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8" fillId="0" borderId="0" xfId="0" applyNumberFormat="1" applyFont="1" applyFill="1">
      <alignment vertical="center"/>
    </xf>
    <xf numFmtId="17" fontId="5" fillId="0" borderId="0" xfId="0" quotePrefix="1" applyNumberFormat="1" applyFont="1" applyFill="1" applyBorder="1" applyAlignment="1"/>
    <xf numFmtId="165" fontId="5" fillId="0" borderId="0" xfId="0" applyNumberFormat="1" applyFont="1" applyFill="1" applyBorder="1" applyAlignment="1">
      <alignment horizontal="right" wrapText="1"/>
    </xf>
    <xf numFmtId="17" fontId="5" fillId="0" borderId="0" xfId="0" applyNumberFormat="1" applyFont="1" applyFill="1" applyBorder="1">
      <alignment vertical="center"/>
    </xf>
    <xf numFmtId="165" fontId="5" fillId="0" borderId="0" xfId="0" applyNumberFormat="1" applyFont="1" applyFill="1" applyBorder="1" applyAlignment="1">
      <alignment horizontal="right" vertical="center" wrapText="1"/>
    </xf>
    <xf numFmtId="17" fontId="5" fillId="0" borderId="0" xfId="0" applyNumberFormat="1" applyFont="1" applyFill="1" applyBorder="1" applyAlignment="1"/>
    <xf numFmtId="17" fontId="3" fillId="0" borderId="0" xfId="0" quotePrefix="1" applyNumberFormat="1" applyFont="1" applyFill="1" applyBorder="1" applyAlignme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Alignment="1"/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166" fontId="3" fillId="0" borderId="10" xfId="0" quotePrefix="1" applyNumberFormat="1" applyFont="1" applyFill="1" applyBorder="1" applyAlignment="1"/>
    <xf numFmtId="166" fontId="5" fillId="0" borderId="0" xfId="0" applyNumberFormat="1" applyFont="1" applyFill="1" applyBorder="1" applyAlignment="1"/>
    <xf numFmtId="0" fontId="19" fillId="0" borderId="7" xfId="0" applyFont="1" applyBorder="1" applyAlignment="1"/>
    <xf numFmtId="0" fontId="19" fillId="0" borderId="2" xfId="0" applyFont="1" applyBorder="1" applyAlignment="1"/>
    <xf numFmtId="0" fontId="19" fillId="0" borderId="0" xfId="0" applyFont="1" applyBorder="1" applyAlignment="1"/>
    <xf numFmtId="0" fontId="19" fillId="0" borderId="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166" fontId="3" fillId="0" borderId="10" xfId="0" applyNumberFormat="1" applyFont="1" applyFill="1" applyBorder="1" applyAlignment="1"/>
    <xf numFmtId="0" fontId="22" fillId="0" borderId="2" xfId="0" applyFont="1" applyBorder="1" applyAlignment="1">
      <alignment horizontal="left"/>
    </xf>
    <xf numFmtId="0" fontId="22" fillId="0" borderId="2" xfId="0" applyFont="1" applyBorder="1" applyAlignment="1"/>
    <xf numFmtId="0" fontId="24" fillId="0" borderId="0" xfId="0" applyFont="1" applyBorder="1" applyAlignment="1"/>
    <xf numFmtId="0" fontId="22" fillId="0" borderId="0" xfId="0" applyFont="1" applyBorder="1" applyAlignment="1">
      <alignment horizontal="left"/>
    </xf>
    <xf numFmtId="0" fontId="22" fillId="0" borderId="0" xfId="0" applyFont="1" applyBorder="1" applyAlignment="1"/>
    <xf numFmtId="0" fontId="24" fillId="0" borderId="7" xfId="0" applyFont="1" applyBorder="1" applyAlignment="1"/>
    <xf numFmtId="0" fontId="9" fillId="0" borderId="11" xfId="0" applyFont="1" applyBorder="1" applyAlignment="1">
      <alignment horizontal="center"/>
    </xf>
    <xf numFmtId="0" fontId="19" fillId="0" borderId="3" xfId="0" applyFont="1" applyBorder="1" applyAlignment="1"/>
    <xf numFmtId="0" fontId="24" fillId="0" borderId="4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9" fillId="0" borderId="5" xfId="0" applyFont="1" applyBorder="1" applyAlignment="1"/>
    <xf numFmtId="0" fontId="24" fillId="0" borderId="7" xfId="0" applyFont="1" applyFill="1" applyBorder="1" applyAlignment="1">
      <alignment horizontal="left"/>
    </xf>
    <xf numFmtId="0" fontId="19" fillId="0" borderId="8" xfId="0" applyFont="1" applyBorder="1" applyAlignment="1"/>
    <xf numFmtId="0" fontId="19" fillId="0" borderId="2" xfId="0" applyFont="1" applyFill="1" applyBorder="1" applyAlignment="1">
      <alignment horizontal="left"/>
    </xf>
    <xf numFmtId="0" fontId="19" fillId="0" borderId="4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8" fillId="0" borderId="0" xfId="4" quotePrefix="1" applyFont="1" applyFill="1"/>
    <xf numFmtId="0" fontId="23" fillId="0" borderId="2" xfId="0" applyFont="1" applyBorder="1" applyAlignment="1">
      <alignment horizontal="left"/>
    </xf>
    <xf numFmtId="166" fontId="27" fillId="0" borderId="0" xfId="0" applyNumberFormat="1" applyFont="1" applyBorder="1" applyAlignment="1"/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4" fillId="0" borderId="4" xfId="0" applyFont="1" applyFill="1" applyBorder="1" applyAlignment="1"/>
    <xf numFmtId="0" fontId="19" fillId="0" borderId="4" xfId="0" applyFont="1" applyFill="1" applyBorder="1" applyAlignment="1"/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4" fillId="0" borderId="6" xfId="0" applyFont="1" applyFill="1" applyBorder="1" applyAlignment="1">
      <alignment horizontal="left"/>
    </xf>
    <xf numFmtId="0" fontId="24" fillId="0" borderId="7" xfId="0" applyFont="1" applyFill="1" applyBorder="1" applyAlignment="1">
      <alignment horizontal="left"/>
    </xf>
    <xf numFmtId="0" fontId="25" fillId="0" borderId="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Table 10" xfId="4"/>
    <cellStyle name="Normal_Table 8" xfId="2"/>
    <cellStyle name="Normal_Table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AG68"/>
  <sheetViews>
    <sheetView zoomScale="120" zoomScaleNormal="120" zoomScaleSheetLayoutView="11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D60" sqref="D60"/>
    </sheetView>
  </sheetViews>
  <sheetFormatPr defaultRowHeight="11.25"/>
  <cols>
    <col min="1" max="1" width="12.6640625" customWidth="1"/>
    <col min="2" max="2" width="10.6640625" customWidth="1"/>
    <col min="3" max="7" width="11.83203125" customWidth="1"/>
    <col min="8" max="8" width="11.1640625" customWidth="1"/>
    <col min="9" max="10" width="10.83203125" customWidth="1"/>
    <col min="11" max="11" width="11.83203125" customWidth="1"/>
    <col min="12" max="33" width="9.33203125" style="45"/>
  </cols>
  <sheetData>
    <row r="1" spans="1:33" s="5" customFormat="1" ht="12.75">
      <c r="A1" s="119" t="s">
        <v>118</v>
      </c>
      <c r="B1" s="120"/>
      <c r="C1" s="120"/>
      <c r="D1" s="120"/>
      <c r="E1" s="120"/>
      <c r="F1" s="120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5" customFormat="1" ht="12.75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5" customFormat="1" ht="12.75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ht="12.75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4" customFormat="1">
      <c r="A5" s="156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s="14" customFormat="1">
      <c r="A6" s="157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>
      <c r="A7" s="157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14" customFormat="1">
      <c r="A8" s="157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14" customFormat="1">
      <c r="A9" s="158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14" customFormat="1">
      <c r="A10" s="16" t="s">
        <v>25</v>
      </c>
      <c r="B10" s="17">
        <v>15.6</v>
      </c>
      <c r="C10" s="17">
        <v>10.641999999999999</v>
      </c>
      <c r="D10" s="17">
        <v>23.201000000000001</v>
      </c>
      <c r="E10" s="17">
        <v>43.298000000000002</v>
      </c>
      <c r="F10" s="17">
        <v>10.252000000000001</v>
      </c>
      <c r="G10" s="17">
        <v>4.3730000000000002</v>
      </c>
      <c r="H10" s="17">
        <v>25.34</v>
      </c>
      <c r="I10" s="17">
        <v>120.86</v>
      </c>
      <c r="J10" s="17">
        <f>56.53+0.1</f>
        <v>56.63</v>
      </c>
      <c r="K10" s="17">
        <f t="shared" ref="K10:K31" si="0">SUM(B10:J10)</f>
        <v>310.19599999999997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s="14" customFormat="1">
      <c r="A11" s="16" t="s">
        <v>26</v>
      </c>
      <c r="B11" s="17">
        <v>98.191999999999993</v>
      </c>
      <c r="C11" s="17">
        <v>12.930999999999999</v>
      </c>
      <c r="D11" s="17">
        <v>34.302999999999997</v>
      </c>
      <c r="E11" s="17">
        <v>60.91</v>
      </c>
      <c r="F11" s="17">
        <v>30.105</v>
      </c>
      <c r="G11" s="17">
        <v>7.7830000000000004</v>
      </c>
      <c r="H11" s="17">
        <v>14.209</v>
      </c>
      <c r="I11" s="17">
        <v>183.77799999999999</v>
      </c>
      <c r="J11" s="17">
        <v>4.1459999999999999</v>
      </c>
      <c r="K11" s="17">
        <f t="shared" si="0"/>
        <v>446.35699999999991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s="14" customFormat="1">
      <c r="A12" s="16" t="s">
        <v>27</v>
      </c>
      <c r="B12" s="17">
        <v>137.19999999999999</v>
      </c>
      <c r="C12" s="17">
        <v>19.396999999999998</v>
      </c>
      <c r="D12" s="17">
        <v>38.500999999999998</v>
      </c>
      <c r="E12" s="17">
        <v>76.709000000000003</v>
      </c>
      <c r="F12" s="17">
        <v>37.700000000000003</v>
      </c>
      <c r="G12" s="17">
        <v>4.6139999999999999</v>
      </c>
      <c r="H12" s="17">
        <v>13.301</v>
      </c>
      <c r="I12" s="17">
        <v>194.398</v>
      </c>
      <c r="J12" s="17">
        <v>7.5410000000000004</v>
      </c>
      <c r="K12" s="17">
        <f t="shared" si="0"/>
        <v>529.36099999999999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s="14" customFormat="1">
      <c r="A13" s="16" t="s">
        <v>28</v>
      </c>
      <c r="B13" s="17">
        <v>205.28899999999999</v>
      </c>
      <c r="C13" s="17">
        <v>25.222000000000001</v>
      </c>
      <c r="D13" s="17">
        <v>63.500999999999998</v>
      </c>
      <c r="E13" s="17">
        <v>86.915999999999997</v>
      </c>
      <c r="F13" s="17">
        <v>39.015000000000001</v>
      </c>
      <c r="G13" s="17">
        <v>13.868</v>
      </c>
      <c r="H13" s="17">
        <v>57.497999999999998</v>
      </c>
      <c r="I13" s="17">
        <v>245.39699999999999</v>
      </c>
      <c r="J13" s="17">
        <v>2.2850000000000001</v>
      </c>
      <c r="K13" s="17">
        <f t="shared" si="0"/>
        <v>738.99099999999987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s="14" customFormat="1">
      <c r="A14" s="16" t="s">
        <v>29</v>
      </c>
      <c r="B14" s="17">
        <v>116.851</v>
      </c>
      <c r="C14" s="17">
        <v>35.442999999999998</v>
      </c>
      <c r="D14" s="17">
        <v>41.154000000000003</v>
      </c>
      <c r="E14" s="17">
        <v>108.033</v>
      </c>
      <c r="F14" s="17">
        <v>37.536000000000001</v>
      </c>
      <c r="G14" s="17">
        <v>10.699</v>
      </c>
      <c r="H14" s="17">
        <v>36.271000000000001</v>
      </c>
      <c r="I14" s="17">
        <v>297.37799999999999</v>
      </c>
      <c r="J14" s="17">
        <v>21.427</v>
      </c>
      <c r="K14" s="17">
        <f t="shared" si="0"/>
        <v>704.79200000000003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s="14" customFormat="1">
      <c r="A15" s="16" t="s">
        <v>30</v>
      </c>
      <c r="B15" s="17">
        <v>154.29499999999999</v>
      </c>
      <c r="C15" s="17">
        <v>46.988999999999997</v>
      </c>
      <c r="D15" s="17">
        <v>48.579000000000001</v>
      </c>
      <c r="E15" s="17">
        <v>189.80699999999999</v>
      </c>
      <c r="F15" s="17">
        <v>42.957000000000001</v>
      </c>
      <c r="G15" s="17">
        <v>18.689</v>
      </c>
      <c r="H15" s="17">
        <v>70.418999999999997</v>
      </c>
      <c r="I15" s="17">
        <v>309.52199999999999</v>
      </c>
      <c r="J15" s="17">
        <v>17.402000000000001</v>
      </c>
      <c r="K15" s="17">
        <f t="shared" si="0"/>
        <v>898.65900000000011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s="14" customFormat="1">
      <c r="A16" s="16" t="s">
        <v>31</v>
      </c>
      <c r="B16" s="17">
        <v>75.728999999999999</v>
      </c>
      <c r="C16" s="17">
        <v>34.337000000000003</v>
      </c>
      <c r="D16" s="17">
        <v>54.152999999999999</v>
      </c>
      <c r="E16" s="17">
        <v>198.54</v>
      </c>
      <c r="F16" s="17">
        <v>51.923999999999999</v>
      </c>
      <c r="G16" s="17">
        <v>21.9</v>
      </c>
      <c r="H16" s="17">
        <v>73.885000000000005</v>
      </c>
      <c r="I16" s="17">
        <v>354.81</v>
      </c>
      <c r="J16" s="17">
        <v>10.1</v>
      </c>
      <c r="K16" s="17">
        <f t="shared" si="0"/>
        <v>875.37800000000004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s="14" customFormat="1">
      <c r="A17" s="16" t="s">
        <v>32</v>
      </c>
      <c r="B17" s="17">
        <v>88.347999999999999</v>
      </c>
      <c r="C17" s="17">
        <v>44.661999999999999</v>
      </c>
      <c r="D17" s="17">
        <v>59.262</v>
      </c>
      <c r="E17" s="17">
        <v>267.56200000000001</v>
      </c>
      <c r="F17" s="17">
        <v>34.008000000000003</v>
      </c>
      <c r="G17" s="17">
        <v>16.977</v>
      </c>
      <c r="H17" s="17">
        <v>151.45599999999999</v>
      </c>
      <c r="I17" s="17">
        <v>359.90100000000001</v>
      </c>
      <c r="J17" s="17">
        <v>14.468999999999999</v>
      </c>
      <c r="K17" s="17">
        <f t="shared" si="0"/>
        <v>1036.645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s="14" customFormat="1">
      <c r="A18" s="16" t="s">
        <v>33</v>
      </c>
      <c r="B18" s="17">
        <v>83.905000000000001</v>
      </c>
      <c r="C18" s="17">
        <v>67.775000000000006</v>
      </c>
      <c r="D18" s="17">
        <v>91.718999999999994</v>
      </c>
      <c r="E18" s="17">
        <v>237.387</v>
      </c>
      <c r="F18" s="17">
        <v>62.027000000000001</v>
      </c>
      <c r="G18" s="17">
        <v>28.367000000000001</v>
      </c>
      <c r="H18" s="17">
        <v>72.900000000000006</v>
      </c>
      <c r="I18" s="17">
        <v>402.74700000000001</v>
      </c>
      <c r="J18" s="17">
        <f>15.209+0.1</f>
        <v>15.308999999999999</v>
      </c>
      <c r="K18" s="17">
        <f t="shared" si="0"/>
        <v>1062.136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s="14" customFormat="1">
      <c r="A19" s="16" t="s">
        <v>34</v>
      </c>
      <c r="B19" s="17">
        <v>126.258</v>
      </c>
      <c r="C19" s="17">
        <v>85.203999999999994</v>
      </c>
      <c r="D19" s="17">
        <v>116.22799999999999</v>
      </c>
      <c r="E19" s="17">
        <v>325.32400000000001</v>
      </c>
      <c r="F19" s="17">
        <v>103.383</v>
      </c>
      <c r="G19" s="17">
        <v>21.888000000000002</v>
      </c>
      <c r="H19" s="17">
        <v>113.758</v>
      </c>
      <c r="I19" s="17">
        <v>505.76900000000001</v>
      </c>
      <c r="J19" s="17">
        <f>3.143-0.1</f>
        <v>3.0429999999999997</v>
      </c>
      <c r="K19" s="17">
        <f t="shared" si="0"/>
        <v>1400.855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s="14" customFormat="1">
      <c r="A20" s="16" t="s">
        <v>35</v>
      </c>
      <c r="B20" s="17">
        <v>174.11600000000001</v>
      </c>
      <c r="C20" s="17">
        <v>93.549000000000007</v>
      </c>
      <c r="D20" s="17">
        <v>121.334</v>
      </c>
      <c r="E20" s="17">
        <v>297.69200000000001</v>
      </c>
      <c r="F20" s="17">
        <v>98.146000000000001</v>
      </c>
      <c r="G20" s="17">
        <v>24.204999999999998</v>
      </c>
      <c r="H20" s="17">
        <v>122.996</v>
      </c>
      <c r="I20" s="17">
        <v>589.32000000000005</v>
      </c>
      <c r="J20" s="17">
        <v>9.9749999999999996</v>
      </c>
      <c r="K20" s="17">
        <f t="shared" si="0"/>
        <v>1531.3330000000001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s="14" customFormat="1">
      <c r="A21" s="16" t="s">
        <v>36</v>
      </c>
      <c r="B21" s="17">
        <v>233.21100000000001</v>
      </c>
      <c r="C21" s="17">
        <v>79.869</v>
      </c>
      <c r="D21" s="17">
        <v>156.77600000000001</v>
      </c>
      <c r="E21" s="17">
        <v>272.98899999999998</v>
      </c>
      <c r="F21" s="17">
        <v>105.48099999999999</v>
      </c>
      <c r="G21" s="17">
        <v>24</v>
      </c>
      <c r="H21" s="17">
        <v>150.4</v>
      </c>
      <c r="I21" s="17">
        <v>666.66399999999999</v>
      </c>
      <c r="J21" s="17">
        <v>2.5</v>
      </c>
      <c r="K21" s="17">
        <f t="shared" si="0"/>
        <v>1691.8899999999999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s="14" customFormat="1">
      <c r="A22" s="16" t="s">
        <v>37</v>
      </c>
      <c r="B22" s="17">
        <v>299.12799999999999</v>
      </c>
      <c r="C22" s="17">
        <v>99.066999999999993</v>
      </c>
      <c r="D22" s="17">
        <v>154.94200000000001</v>
      </c>
      <c r="E22" s="17">
        <v>277.57100000000003</v>
      </c>
      <c r="F22" s="17">
        <v>165.607</v>
      </c>
      <c r="G22" s="17">
        <v>39.677</v>
      </c>
      <c r="H22" s="17">
        <v>193.06200000000001</v>
      </c>
      <c r="I22" s="17">
        <v>883.94100000000003</v>
      </c>
      <c r="J22" s="17">
        <v>17.475000000000001</v>
      </c>
      <c r="K22" s="17">
        <f t="shared" si="0"/>
        <v>2130.4699999999998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s="14" customFormat="1">
      <c r="A23" s="16" t="s">
        <v>38</v>
      </c>
      <c r="B23" s="17">
        <v>346.55200000000002</v>
      </c>
      <c r="C23" s="17">
        <v>113.64400000000001</v>
      </c>
      <c r="D23" s="17">
        <v>172.541</v>
      </c>
      <c r="E23" s="17">
        <v>442.12400000000002</v>
      </c>
      <c r="F23" s="17">
        <v>164.42</v>
      </c>
      <c r="G23" s="17">
        <v>88.123000000000005</v>
      </c>
      <c r="H23" s="17">
        <v>165.77099999999999</v>
      </c>
      <c r="I23" s="17">
        <v>915.92899999999997</v>
      </c>
      <c r="J23" s="17">
        <v>32.941000000000003</v>
      </c>
      <c r="K23" s="17">
        <f t="shared" si="0"/>
        <v>2442.0450000000001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s="14" customFormat="1">
      <c r="A24" s="16" t="s">
        <v>39</v>
      </c>
      <c r="B24" s="17">
        <v>433.68299999999999</v>
      </c>
      <c r="C24" s="17">
        <v>125.062</v>
      </c>
      <c r="D24" s="17">
        <v>241.32499999999999</v>
      </c>
      <c r="E24" s="17">
        <v>573.12900000000002</v>
      </c>
      <c r="F24" s="17">
        <v>291.72199999999998</v>
      </c>
      <c r="G24" s="17">
        <v>44.335000000000001</v>
      </c>
      <c r="H24" s="17">
        <v>237.74700000000001</v>
      </c>
      <c r="I24" s="17">
        <v>1024.079</v>
      </c>
      <c r="J24" s="17">
        <v>59.398000000000003</v>
      </c>
      <c r="K24" s="17">
        <f t="shared" si="0"/>
        <v>3030.4800000000005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s="14" customFormat="1">
      <c r="A25" s="16" t="s">
        <v>40</v>
      </c>
      <c r="B25" s="17">
        <v>691.21799999999996</v>
      </c>
      <c r="C25" s="17">
        <v>189.1</v>
      </c>
      <c r="D25" s="17">
        <v>354.44600000000003</v>
      </c>
      <c r="E25" s="17">
        <v>559.6</v>
      </c>
      <c r="F25" s="17">
        <v>419.8</v>
      </c>
      <c r="G25" s="17">
        <v>54.03</v>
      </c>
      <c r="H25" s="17">
        <v>323.2</v>
      </c>
      <c r="I25" s="17">
        <v>1301.0999999999999</v>
      </c>
      <c r="J25" s="17">
        <f>85.921-0.4</f>
        <v>85.521000000000001</v>
      </c>
      <c r="K25" s="17">
        <f t="shared" si="0"/>
        <v>3978.0150000000003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s="14" customFormat="1">
      <c r="A26" s="16" t="s">
        <v>41</v>
      </c>
      <c r="B26" s="17">
        <v>665.27099999999996</v>
      </c>
      <c r="C26" s="17">
        <v>141.167</v>
      </c>
      <c r="D26" s="17">
        <v>308.80799999999999</v>
      </c>
      <c r="E26" s="17">
        <v>714.25</v>
      </c>
      <c r="F26" s="17">
        <v>596.03099999999995</v>
      </c>
      <c r="G26" s="17">
        <v>57.5</v>
      </c>
      <c r="H26" s="17">
        <v>311.26400000000001</v>
      </c>
      <c r="I26" s="17">
        <v>1533.405</v>
      </c>
      <c r="J26" s="17">
        <v>23.484000000000002</v>
      </c>
      <c r="K26" s="17">
        <f t="shared" si="0"/>
        <v>4351.18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s="14" customFormat="1">
      <c r="A27" s="16" t="s">
        <v>42</v>
      </c>
      <c r="B27" s="17">
        <v>802.24699999999996</v>
      </c>
      <c r="C27" s="17">
        <v>151.637</v>
      </c>
      <c r="D27" s="17">
        <v>282.97399999999999</v>
      </c>
      <c r="E27" s="17">
        <v>654.93200000000002</v>
      </c>
      <c r="F27" s="17">
        <v>722.67100000000005</v>
      </c>
      <c r="G27" s="17">
        <v>117.41500000000001</v>
      </c>
      <c r="H27" s="17">
        <v>357.97800000000001</v>
      </c>
      <c r="I27" s="17">
        <v>1781.287</v>
      </c>
      <c r="J27" s="17">
        <v>28.693000000000001</v>
      </c>
      <c r="K27" s="17">
        <f t="shared" si="0"/>
        <v>4899.8340000000007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14" customFormat="1">
      <c r="A28" s="16" t="s">
        <v>43</v>
      </c>
      <c r="B28" s="17">
        <v>1570.2860000000001</v>
      </c>
      <c r="C28" s="17">
        <v>191.20400000000001</v>
      </c>
      <c r="D28" s="17">
        <v>437.85</v>
      </c>
      <c r="E28" s="17">
        <v>580.96699999999998</v>
      </c>
      <c r="F28" s="17">
        <v>1217.971</v>
      </c>
      <c r="G28" s="17">
        <v>357.62799999999999</v>
      </c>
      <c r="H28" s="17">
        <v>429.40600000000001</v>
      </c>
      <c r="I28" s="17">
        <v>2017.2829999999999</v>
      </c>
      <c r="J28" s="17">
        <f>6.228</f>
        <v>6.2279999999999998</v>
      </c>
      <c r="K28" s="17">
        <f t="shared" si="0"/>
        <v>6808.8229999999994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14" customFormat="1">
      <c r="A29" s="16" t="s">
        <v>44</v>
      </c>
      <c r="B29" s="17">
        <v>2083.6999999999998</v>
      </c>
      <c r="C29" s="17">
        <v>204.28899999999999</v>
      </c>
      <c r="D29" s="17">
        <v>794.50099999999998</v>
      </c>
      <c r="E29" s="17">
        <v>833.2</v>
      </c>
      <c r="F29" s="17">
        <v>1234.3019999999999</v>
      </c>
      <c r="G29" s="17">
        <v>234.78800000000001</v>
      </c>
      <c r="H29" s="17">
        <f>487.506+2</f>
        <v>489.50599999999997</v>
      </c>
      <c r="I29" s="17">
        <v>2548.7779999999998</v>
      </c>
      <c r="J29" s="17">
        <f>113.861</f>
        <v>113.861</v>
      </c>
      <c r="K29" s="17">
        <f t="shared" si="0"/>
        <v>8536.9249999999993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14" customFormat="1">
      <c r="A30" s="16" t="s">
        <v>45</v>
      </c>
      <c r="B30" s="17">
        <v>2627.28</v>
      </c>
      <c r="C30" s="17">
        <v>327.03699999999998</v>
      </c>
      <c r="D30" s="17">
        <v>829.90700000000004</v>
      </c>
      <c r="E30" s="17">
        <v>851.56</v>
      </c>
      <c r="F30" s="17">
        <v>1779.732</v>
      </c>
      <c r="G30" s="17">
        <v>136.298</v>
      </c>
      <c r="H30" s="17">
        <v>566.11</v>
      </c>
      <c r="I30" s="17">
        <v>2728.4720000000002</v>
      </c>
      <c r="J30" s="17">
        <v>446.66300000000001</v>
      </c>
      <c r="K30" s="17">
        <f t="shared" si="0"/>
        <v>10293.058999999999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14" customFormat="1">
      <c r="A31" s="16" t="s">
        <v>46</v>
      </c>
      <c r="B31" s="17">
        <v>2661.1869999999999</v>
      </c>
      <c r="C31" s="17">
        <v>657.36</v>
      </c>
      <c r="D31" s="17">
        <v>988.42700000000002</v>
      </c>
      <c r="E31" s="17">
        <v>903.43</v>
      </c>
      <c r="F31" s="17">
        <v>1938.894</v>
      </c>
      <c r="G31" s="17">
        <v>118.626</v>
      </c>
      <c r="H31" s="17">
        <v>706.13</v>
      </c>
      <c r="I31" s="17">
        <v>3579.998</v>
      </c>
      <c r="J31" s="17">
        <v>578.96400000000006</v>
      </c>
      <c r="K31" s="17">
        <f t="shared" si="0"/>
        <v>12133.016000000001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14" customFormat="1">
      <c r="A32" s="17" t="s">
        <v>47</v>
      </c>
      <c r="B32" s="17">
        <v>2962.3</v>
      </c>
      <c r="C32" s="17">
        <v>1175.9739999999999</v>
      </c>
      <c r="D32" s="17">
        <v>1274.7460000000001</v>
      </c>
      <c r="E32" s="17">
        <v>922.89200000000005</v>
      </c>
      <c r="F32" s="17">
        <v>2103.759</v>
      </c>
      <c r="G32" s="17">
        <v>134.80000000000001</v>
      </c>
      <c r="H32" s="17">
        <v>820.245</v>
      </c>
      <c r="I32" s="17">
        <v>3925.4609999999998</v>
      </c>
      <c r="J32" s="17">
        <v>30.186</v>
      </c>
      <c r="K32" s="17">
        <v>13350.362999999999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14" customFormat="1">
      <c r="A33" s="18" t="s">
        <v>48</v>
      </c>
      <c r="B33" s="19">
        <v>3374.5</v>
      </c>
      <c r="C33" s="19">
        <v>577.20000000000005</v>
      </c>
      <c r="D33" s="19">
        <v>1053.9000000000001</v>
      </c>
      <c r="E33" s="19">
        <v>997.9</v>
      </c>
      <c r="F33" s="19">
        <v>2414.6999999999998</v>
      </c>
      <c r="G33" s="19">
        <v>115.9</v>
      </c>
      <c r="H33" s="19">
        <v>891</v>
      </c>
      <c r="I33" s="19">
        <v>3546</v>
      </c>
      <c r="J33" s="19">
        <v>62.2</v>
      </c>
      <c r="K33" s="18">
        <v>13033.3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22" customFormat="1" ht="10.5">
      <c r="A34" s="20" t="s">
        <v>49</v>
      </c>
      <c r="B34" s="20">
        <v>3808.3</v>
      </c>
      <c r="C34" s="20">
        <v>467</v>
      </c>
      <c r="D34" s="20">
        <v>1285.5999999999999</v>
      </c>
      <c r="E34" s="20">
        <v>1530.3</v>
      </c>
      <c r="F34" s="20">
        <v>3091.1</v>
      </c>
      <c r="G34" s="20">
        <v>138.4</v>
      </c>
      <c r="H34" s="20">
        <v>1063</v>
      </c>
      <c r="I34" s="20">
        <v>4458.8999999999996</v>
      </c>
      <c r="J34" s="20">
        <v>705.2</v>
      </c>
      <c r="K34" s="20">
        <v>16547.8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10.5">
      <c r="A35" s="20" t="s">
        <v>50</v>
      </c>
      <c r="B35" s="20">
        <v>3456.8</v>
      </c>
      <c r="C35" s="20">
        <v>434.7</v>
      </c>
      <c r="D35" s="20">
        <v>1342.2</v>
      </c>
      <c r="E35" s="20">
        <v>1980.2</v>
      </c>
      <c r="F35" s="20">
        <v>2995.2</v>
      </c>
      <c r="G35" s="20">
        <v>205.9</v>
      </c>
      <c r="H35" s="20">
        <v>1313.6</v>
      </c>
      <c r="I35" s="20">
        <v>4152.8</v>
      </c>
      <c r="J35" s="20">
        <v>1731.2</v>
      </c>
      <c r="K35" s="20">
        <v>17612.599999999999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10.5">
      <c r="A36" s="20" t="s">
        <v>51</v>
      </c>
      <c r="B36" s="20">
        <v>3943.6</v>
      </c>
      <c r="C36" s="20">
        <v>538.1</v>
      </c>
      <c r="D36" s="20">
        <v>1768.8</v>
      </c>
      <c r="E36" s="20">
        <v>1598.8</v>
      </c>
      <c r="F36" s="20">
        <v>4314.3999999999996</v>
      </c>
      <c r="G36" s="20">
        <v>330.5</v>
      </c>
      <c r="H36" s="20">
        <v>1386.5</v>
      </c>
      <c r="I36" s="20">
        <v>5310.9</v>
      </c>
      <c r="J36" s="20">
        <v>1446.5</v>
      </c>
      <c r="K36" s="20">
        <v>20638.099999999999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10.5">
      <c r="A37" s="20" t="s">
        <v>52</v>
      </c>
      <c r="B37" s="20">
        <v>4517.3</v>
      </c>
      <c r="C37" s="23">
        <v>518.29999999999995</v>
      </c>
      <c r="D37" s="23">
        <v>2543.6999999999998</v>
      </c>
      <c r="E37" s="23">
        <v>3865.9</v>
      </c>
      <c r="F37" s="23">
        <v>4114.3999999999996</v>
      </c>
      <c r="G37" s="20">
        <v>471.5</v>
      </c>
      <c r="H37" s="23">
        <v>1544.5</v>
      </c>
      <c r="I37" s="23">
        <v>6052.3</v>
      </c>
      <c r="J37" s="23">
        <v>1472.8</v>
      </c>
      <c r="K37" s="20">
        <v>25100.7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10.5">
      <c r="A38" s="20" t="s">
        <v>53</v>
      </c>
      <c r="B38" s="20">
        <v>4501.7</v>
      </c>
      <c r="C38" s="23">
        <v>652.4</v>
      </c>
      <c r="D38" s="23">
        <v>2127.6999999999998</v>
      </c>
      <c r="E38" s="23">
        <v>1866</v>
      </c>
      <c r="F38" s="23">
        <v>4813.7</v>
      </c>
      <c r="G38" s="20">
        <v>603</v>
      </c>
      <c r="H38" s="23">
        <v>1595.1</v>
      </c>
      <c r="I38" s="23">
        <v>6131.9</v>
      </c>
      <c r="J38" s="23">
        <v>2060.6999999999998</v>
      </c>
      <c r="K38" s="20">
        <v>24352.2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5" customFormat="1" ht="10.5">
      <c r="A39" s="24" t="s">
        <v>54</v>
      </c>
      <c r="B39" s="20">
        <v>5111.25</v>
      </c>
      <c r="C39" s="23">
        <v>827.84</v>
      </c>
      <c r="D39" s="23">
        <v>2601.6999999999998</v>
      </c>
      <c r="E39" s="23">
        <v>4532.2</v>
      </c>
      <c r="F39" s="23">
        <v>6880</v>
      </c>
      <c r="G39" s="20">
        <v>563.19000000000005</v>
      </c>
      <c r="H39" s="23">
        <v>2055.6</v>
      </c>
      <c r="I39" s="23">
        <v>4901.3999999999996</v>
      </c>
      <c r="J39" s="23">
        <v>1389.37</v>
      </c>
      <c r="K39" s="20">
        <v>28862.55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5" customFormat="1" ht="10.5">
      <c r="A40" s="24" t="s">
        <v>55</v>
      </c>
      <c r="B40" s="20">
        <v>4973.46</v>
      </c>
      <c r="C40" s="23">
        <v>1045.77</v>
      </c>
      <c r="D40" s="23">
        <v>3699.82</v>
      </c>
      <c r="E40" s="23">
        <v>4778.9080000000004</v>
      </c>
      <c r="F40" s="23">
        <v>7600.15</v>
      </c>
      <c r="G40" s="20">
        <v>716.52</v>
      </c>
      <c r="H40" s="23">
        <v>3217.33</v>
      </c>
      <c r="I40" s="23">
        <v>5113.9799999999996</v>
      </c>
      <c r="J40" s="23">
        <v>2609.23</v>
      </c>
      <c r="K40" s="20">
        <v>33755.167999999998</v>
      </c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5" customFormat="1" ht="10.5">
      <c r="A41" s="26" t="s">
        <v>56</v>
      </c>
      <c r="B41" s="20">
        <v>5446.4750000000004</v>
      </c>
      <c r="C41" s="23">
        <v>1381.442</v>
      </c>
      <c r="D41" s="23">
        <v>3741.4259999999999</v>
      </c>
      <c r="E41" s="23">
        <v>4980.1629999999996</v>
      </c>
      <c r="F41" s="23">
        <v>7749.3980000000001</v>
      </c>
      <c r="G41" s="20">
        <v>543.09799999999996</v>
      </c>
      <c r="H41" s="23">
        <v>2431.3690000000001</v>
      </c>
      <c r="I41" s="23">
        <v>6463.6580000000004</v>
      </c>
      <c r="J41" s="23">
        <v>1926.1489999999999</v>
      </c>
      <c r="K41" s="20">
        <v>34663.178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1" customFormat="1" ht="10.5">
      <c r="A42" s="27" t="s">
        <v>57</v>
      </c>
      <c r="B42" s="28">
        <v>4591.7539999999999</v>
      </c>
      <c r="C42" s="29">
        <v>594.23900000000003</v>
      </c>
      <c r="D42" s="29">
        <v>4398.1009999999997</v>
      </c>
      <c r="E42" s="29">
        <v>4684.3509999999997</v>
      </c>
      <c r="F42" s="29">
        <v>8807.7950000000001</v>
      </c>
      <c r="G42" s="28">
        <v>488.214</v>
      </c>
      <c r="H42" s="29">
        <v>3122.1889999999999</v>
      </c>
      <c r="I42" s="29">
        <v>8825.7759999999998</v>
      </c>
      <c r="J42" s="29">
        <v>1873.963</v>
      </c>
      <c r="K42" s="28">
        <v>37386.381999999998</v>
      </c>
    </row>
    <row r="43" spans="1:33" s="22" customFormat="1" ht="10.5">
      <c r="A43" s="27" t="s">
        <v>58</v>
      </c>
      <c r="B43" s="28">
        <v>4591.7539999999999</v>
      </c>
      <c r="C43" s="29">
        <v>591.63900000000001</v>
      </c>
      <c r="D43" s="29">
        <v>3694.2060000000001</v>
      </c>
      <c r="E43" s="29">
        <v>4732.2510000000002</v>
      </c>
      <c r="F43" s="29">
        <v>8713.0949999999993</v>
      </c>
      <c r="G43" s="28">
        <v>581.90899999999999</v>
      </c>
      <c r="H43" s="29">
        <v>3107.5889999999999</v>
      </c>
      <c r="I43" s="29">
        <v>8411.6720000000005</v>
      </c>
      <c r="J43" s="29">
        <v>1873.963</v>
      </c>
      <c r="K43" s="28">
        <v>36298.078000000001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21" customFormat="1" ht="10.5">
      <c r="A44" s="27" t="s">
        <v>59</v>
      </c>
      <c r="B44" s="28">
        <v>5116.3869999999997</v>
      </c>
      <c r="C44" s="29">
        <v>521.12800000000004</v>
      </c>
      <c r="D44" s="29">
        <v>3953.1970000000001</v>
      </c>
      <c r="E44" s="29">
        <v>5650.3419999999996</v>
      </c>
      <c r="F44" s="29">
        <v>11006.752</v>
      </c>
      <c r="G44" s="28">
        <v>2339.384</v>
      </c>
      <c r="H44" s="29">
        <v>2893.6990000000001</v>
      </c>
      <c r="I44" s="29">
        <v>12673.413</v>
      </c>
      <c r="J44" s="29">
        <v>877.37300000000005</v>
      </c>
      <c r="K44" s="28">
        <v>45031.675000000003</v>
      </c>
    </row>
    <row r="45" spans="1:33" s="21" customFormat="1" ht="10.5">
      <c r="A45" s="30" t="s">
        <v>60</v>
      </c>
      <c r="B45" s="28">
        <v>7862.893</v>
      </c>
      <c r="C45" s="31">
        <v>662.12300000000005</v>
      </c>
      <c r="D45" s="29">
        <v>5245.63</v>
      </c>
      <c r="E45" s="29">
        <v>6897.3159999999998</v>
      </c>
      <c r="F45" s="29">
        <v>12159.094999999999</v>
      </c>
      <c r="G45" s="32">
        <v>1964.76</v>
      </c>
      <c r="H45" s="31">
        <v>3828.7379999999998</v>
      </c>
      <c r="I45" s="29">
        <v>15278.12</v>
      </c>
      <c r="J45" s="31">
        <v>2190.56</v>
      </c>
      <c r="K45" s="28">
        <v>56089.135000000002</v>
      </c>
    </row>
    <row r="46" spans="1:33" s="36" customFormat="1" ht="9">
      <c r="A46" s="33" t="s">
        <v>61</v>
      </c>
      <c r="B46" s="34">
        <v>7740.2449999999999</v>
      </c>
      <c r="C46" s="34">
        <v>1038.25</v>
      </c>
      <c r="D46" s="35">
        <v>6112.299</v>
      </c>
      <c r="E46" s="34">
        <v>11341.996000000001</v>
      </c>
      <c r="F46" s="34">
        <v>15356.13</v>
      </c>
      <c r="G46" s="34">
        <v>2179.9279999999999</v>
      </c>
      <c r="H46" s="34">
        <v>5233.5069999999996</v>
      </c>
      <c r="I46" s="34">
        <v>20485.213</v>
      </c>
      <c r="J46" s="34">
        <v>2181.9080999999996</v>
      </c>
      <c r="K46" s="34">
        <v>71669.4761</v>
      </c>
    </row>
    <row r="47" spans="1:33" s="36" customFormat="1" ht="9">
      <c r="A47" s="33" t="s">
        <v>62</v>
      </c>
      <c r="B47" s="34">
        <v>11559.650573712406</v>
      </c>
      <c r="C47" s="34">
        <v>765.03193952000004</v>
      </c>
      <c r="D47" s="35">
        <v>7070.2992465154266</v>
      </c>
      <c r="E47" s="34">
        <v>8803.8271935435023</v>
      </c>
      <c r="F47" s="34">
        <v>20141.030110955187</v>
      </c>
      <c r="G47" s="34">
        <v>1899.4930398984998</v>
      </c>
      <c r="H47" s="34">
        <v>10304.111701620988</v>
      </c>
      <c r="I47" s="34">
        <v>14059.059676124303</v>
      </c>
      <c r="J47" s="34">
        <v>6446.26030679</v>
      </c>
      <c r="K47" s="34">
        <v>81048.763788680328</v>
      </c>
    </row>
    <row r="48" spans="1:33" s="30" customFormat="1" ht="9">
      <c r="A48" s="33" t="s">
        <v>63</v>
      </c>
      <c r="B48" s="37">
        <v>10270.4</v>
      </c>
      <c r="C48" s="37">
        <v>558.0003455399999</v>
      </c>
      <c r="D48" s="38">
        <v>6269.8396362000003</v>
      </c>
      <c r="E48" s="37">
        <v>9221.3646193600034</v>
      </c>
      <c r="F48" s="37">
        <v>19691.630398573841</v>
      </c>
      <c r="G48" s="37">
        <v>1480.3700863796955</v>
      </c>
      <c r="H48" s="37">
        <v>9891.5855554136506</v>
      </c>
      <c r="I48" s="37">
        <v>18879.966496834786</v>
      </c>
      <c r="J48" s="37">
        <v>3289.9</v>
      </c>
      <c r="K48" s="37">
        <v>79553.057138301985</v>
      </c>
      <c r="L48" s="39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36" customFormat="1" ht="9">
      <c r="A49" s="33" t="s">
        <v>64</v>
      </c>
      <c r="B49" s="40">
        <v>10125.871909928874</v>
      </c>
      <c r="C49" s="40">
        <v>441.74971398999998</v>
      </c>
      <c r="D49" s="41">
        <v>10660.837990710001</v>
      </c>
      <c r="E49" s="40">
        <v>8437.8643730483982</v>
      </c>
      <c r="F49" s="40">
        <v>23111.628832609851</v>
      </c>
      <c r="G49" s="40">
        <v>3473.241097742</v>
      </c>
      <c r="H49" s="40">
        <v>10131.457705729998</v>
      </c>
      <c r="I49" s="40">
        <v>25972.412319007883</v>
      </c>
      <c r="J49" s="40">
        <v>2253.3941798936576</v>
      </c>
      <c r="K49" s="40">
        <v>94608.458122660668</v>
      </c>
    </row>
    <row r="50" spans="1:33" s="36" customFormat="1" ht="9">
      <c r="A50" s="33" t="s">
        <v>65</v>
      </c>
      <c r="B50" s="34">
        <v>13705.7981265001</v>
      </c>
      <c r="C50" s="34">
        <v>502.57510282146205</v>
      </c>
      <c r="D50" s="35">
        <v>12338.265652912381</v>
      </c>
      <c r="E50" s="34">
        <v>10519.23180373039</v>
      </c>
      <c r="F50" s="34">
        <v>27704.276004020285</v>
      </c>
      <c r="G50" s="34">
        <v>3281.0797755980379</v>
      </c>
      <c r="H50" s="34">
        <v>12281.640581924032</v>
      </c>
      <c r="I50" s="34">
        <v>27234.259246371392</v>
      </c>
      <c r="J50" s="34">
        <v>3023.7370013147593</v>
      </c>
      <c r="K50" s="34">
        <v>110590.86329519284</v>
      </c>
    </row>
    <row r="51" spans="1:33" s="30" customFormat="1" ht="9">
      <c r="A51" s="33" t="s">
        <v>66</v>
      </c>
      <c r="B51" s="37">
        <v>14077.494033384452</v>
      </c>
      <c r="C51" s="37">
        <v>843.81519743000001</v>
      </c>
      <c r="D51" s="38">
        <v>11336.895662654999</v>
      </c>
      <c r="E51" s="37">
        <v>9428.2354444300036</v>
      </c>
      <c r="F51" s="37">
        <v>36540.457324189927</v>
      </c>
      <c r="G51" s="37">
        <v>5608.0938880001686</v>
      </c>
      <c r="H51" s="37">
        <v>16822.159766819997</v>
      </c>
      <c r="I51" s="37">
        <v>27249.176041080191</v>
      </c>
      <c r="J51" s="37">
        <v>6246.5190203200036</v>
      </c>
      <c r="K51" s="37">
        <v>128152.84637830974</v>
      </c>
      <c r="L51" s="39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</row>
    <row r="52" spans="1:33" s="30" customFormat="1" ht="9">
      <c r="A52" s="33" t="s">
        <v>67</v>
      </c>
      <c r="B52" s="37">
        <v>17876.042571231428</v>
      </c>
      <c r="C52" s="37">
        <v>1115.3625061199998</v>
      </c>
      <c r="D52" s="38">
        <v>15682.741834144997</v>
      </c>
      <c r="E52" s="37">
        <v>13934.55016361</v>
      </c>
      <c r="F52" s="37">
        <v>47246.679876508817</v>
      </c>
      <c r="G52" s="37">
        <v>7180.4901795054984</v>
      </c>
      <c r="H52" s="37">
        <v>17405.615474239974</v>
      </c>
      <c r="I52" s="37">
        <v>31319.58025379121</v>
      </c>
      <c r="J52" s="37">
        <v>5862.3716958421865</v>
      </c>
      <c r="K52" s="37">
        <v>157623.43455499411</v>
      </c>
      <c r="L52" s="39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</row>
    <row r="53" spans="1:33" s="30" customFormat="1" ht="9">
      <c r="A53" s="33" t="s">
        <v>68</v>
      </c>
      <c r="B53" s="37">
        <v>17266.180452700828</v>
      </c>
      <c r="C53" s="37">
        <v>764.03292422044285</v>
      </c>
      <c r="D53" s="38">
        <v>15081.056166894085</v>
      </c>
      <c r="E53" s="37">
        <v>19096.306198163413</v>
      </c>
      <c r="F53" s="37">
        <v>51782.524867055741</v>
      </c>
      <c r="G53" s="37">
        <v>8230.9648920378004</v>
      </c>
      <c r="H53" s="37">
        <v>23281.441655497118</v>
      </c>
      <c r="I53" s="37">
        <v>40756.305201805466</v>
      </c>
      <c r="J53" s="37">
        <v>7059.3584002360876</v>
      </c>
      <c r="K53" s="37">
        <v>183318.17075861097</v>
      </c>
      <c r="L53" s="3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</row>
    <row r="54" spans="1:33" s="36" customFormat="1" ht="9">
      <c r="A54" s="33" t="s">
        <v>69</v>
      </c>
      <c r="B54" s="40">
        <v>11827.476836217282</v>
      </c>
      <c r="C54" s="40">
        <v>789.06248779000009</v>
      </c>
      <c r="D54" s="41">
        <v>16824.575846832002</v>
      </c>
      <c r="E54" s="40">
        <v>23149.642447470003</v>
      </c>
      <c r="F54" s="41">
        <v>66838.106915829412</v>
      </c>
      <c r="G54" s="41">
        <v>11455.463673476399</v>
      </c>
      <c r="H54" s="40">
        <v>29234.877591240009</v>
      </c>
      <c r="I54" s="40">
        <v>37377.458708763363</v>
      </c>
      <c r="J54" s="40">
        <v>5661.1178422883968</v>
      </c>
      <c r="K54" s="40">
        <v>203157.78234990686</v>
      </c>
    </row>
    <row r="55" spans="1:33" s="36" customFormat="1" ht="9">
      <c r="A55" s="33" t="s">
        <v>70</v>
      </c>
      <c r="B55" s="40">
        <v>16443.1752451178</v>
      </c>
      <c r="C55" s="40">
        <v>8282.5186940599997</v>
      </c>
      <c r="D55" s="41">
        <v>18047.790020245</v>
      </c>
      <c r="E55" s="40">
        <v>25328.914322539997</v>
      </c>
      <c r="F55" s="41">
        <v>88508.902008218633</v>
      </c>
      <c r="G55" s="41">
        <v>6490.0443835567503</v>
      </c>
      <c r="H55" s="40">
        <v>37777.46967721</v>
      </c>
      <c r="I55" s="40">
        <v>45324.04872977388</v>
      </c>
      <c r="J55" s="40">
        <v>8332.772749192809</v>
      </c>
      <c r="K55" s="40">
        <v>254535.63582991486</v>
      </c>
    </row>
    <row r="56" spans="1:33" s="36" customFormat="1" ht="9">
      <c r="A56" s="33" t="s">
        <v>71</v>
      </c>
      <c r="B56" s="40">
        <v>17517.367932078949</v>
      </c>
      <c r="C56" s="40">
        <v>38943.774597917494</v>
      </c>
      <c r="D56" s="41">
        <v>20488.432815721302</v>
      </c>
      <c r="E56" s="40">
        <v>35011.279788114727</v>
      </c>
      <c r="F56" s="41">
        <v>97279.900149451496</v>
      </c>
      <c r="G56" s="41">
        <v>5122.3444650296478</v>
      </c>
      <c r="H56" s="40">
        <v>45190.34055561899</v>
      </c>
      <c r="I56" s="40">
        <v>38766.724852157291</v>
      </c>
      <c r="J56" s="40">
        <v>8412.7945674300427</v>
      </c>
      <c r="K56" s="40">
        <v>306732.95972351998</v>
      </c>
    </row>
    <row r="57" spans="1:33" s="43" customFormat="1" ht="9">
      <c r="A57" s="42" t="s">
        <v>116</v>
      </c>
      <c r="B57" s="41">
        <v>27510.77105960995</v>
      </c>
      <c r="C57" s="41">
        <v>44944.579841220017</v>
      </c>
      <c r="D57" s="41">
        <v>45349.567927000004</v>
      </c>
      <c r="E57" s="41">
        <v>49052.165485512509</v>
      </c>
      <c r="F57" s="41">
        <v>115101.21398229957</v>
      </c>
      <c r="G57" s="41">
        <v>6553.6278113394992</v>
      </c>
      <c r="H57" s="41">
        <v>51762.030704189987</v>
      </c>
      <c r="I57" s="41">
        <v>44024.879482143304</v>
      </c>
      <c r="J57" s="41">
        <v>10700.65675808012</v>
      </c>
      <c r="K57" s="41">
        <v>394999.49305139494</v>
      </c>
    </row>
    <row r="58" spans="1:33" s="45" customFormat="1">
      <c r="A58" s="101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33" s="45" customFormat="1">
      <c r="A59" s="106" t="s">
        <v>119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33" s="45" customFormat="1">
      <c r="A60" s="44" t="s">
        <v>72</v>
      </c>
      <c r="B60" s="44"/>
      <c r="C60" s="44"/>
      <c r="D60" s="44"/>
      <c r="E60" s="44"/>
      <c r="F60" s="102"/>
      <c r="G60" s="102"/>
      <c r="H60" s="102"/>
      <c r="I60" s="102"/>
      <c r="J60" s="102"/>
      <c r="K60" s="102"/>
    </row>
    <row r="61" spans="1:33" s="45" customFormat="1">
      <c r="A61" s="101"/>
      <c r="B61" s="102"/>
      <c r="C61" s="102"/>
      <c r="D61" s="102"/>
      <c r="E61" s="102"/>
      <c r="F61" s="102"/>
      <c r="G61" s="102"/>
      <c r="H61" s="102"/>
      <c r="I61" s="102"/>
      <c r="J61" s="102"/>
      <c r="K61" s="102"/>
    </row>
    <row r="62" spans="1:33" s="45" customFormat="1">
      <c r="A62" s="101"/>
      <c r="B62" s="102"/>
      <c r="C62" s="102"/>
      <c r="D62" s="102"/>
      <c r="E62" s="102"/>
      <c r="F62" s="102"/>
      <c r="G62" s="102"/>
      <c r="H62" s="102"/>
      <c r="I62" s="102"/>
      <c r="J62" s="102"/>
      <c r="K62" s="102"/>
    </row>
    <row r="63" spans="1:33" s="45" customFormat="1">
      <c r="F63" s="102"/>
      <c r="G63" s="102"/>
      <c r="H63" s="102"/>
      <c r="I63" s="102"/>
      <c r="J63" s="102"/>
      <c r="K63" s="102"/>
    </row>
    <row r="64" spans="1:33" s="45" customFormat="1">
      <c r="F64" s="44"/>
      <c r="G64" s="44"/>
      <c r="H64" s="44"/>
      <c r="I64" s="44"/>
      <c r="J64" s="44"/>
      <c r="K64" s="44"/>
    </row>
    <row r="65" spans="1:33" s="48" customFormat="1">
      <c r="A65" s="46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</row>
    <row r="66" spans="1:33">
      <c r="B66" s="49"/>
      <c r="C66" s="50"/>
      <c r="D66" s="50"/>
      <c r="E66" s="50"/>
      <c r="F66" s="50"/>
      <c r="G66" s="49"/>
      <c r="H66" s="50"/>
      <c r="I66" s="50"/>
      <c r="J66" s="50"/>
      <c r="K66" s="49"/>
    </row>
    <row r="67" spans="1:33">
      <c r="B67" s="49"/>
      <c r="C67" s="50"/>
      <c r="D67" s="50"/>
      <c r="E67" s="50"/>
      <c r="F67" s="50"/>
      <c r="G67" s="49"/>
      <c r="H67" s="50"/>
      <c r="I67" s="50"/>
      <c r="J67" s="50"/>
      <c r="K67" s="49"/>
    </row>
    <row r="68" spans="1:33"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</sheetData>
  <mergeCells count="1">
    <mergeCell ref="A5:A9"/>
  </mergeCells>
  <printOptions horizontalCentered="1"/>
  <pageMargins left="0.51181102362204722" right="0.51181102362204722" top="0.6692913385826772" bottom="0" header="0.51181102362204722" footer="0.19685039370078741"/>
  <pageSetup paperSize="9" scale="97" firstPageNumber="27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5"/>
  <sheetViews>
    <sheetView workbookViewId="0">
      <selection activeCell="F18" sqref="F18"/>
    </sheetView>
  </sheetViews>
  <sheetFormatPr defaultRowHeight="11.25"/>
  <cols>
    <col min="1" max="1" width="17.83203125" customWidth="1"/>
    <col min="2" max="2" width="15.83203125" customWidth="1"/>
    <col min="3" max="3" width="12.6640625" customWidth="1"/>
    <col min="4" max="4" width="11.6640625" customWidth="1"/>
    <col min="5" max="5" width="12.33203125" customWidth="1"/>
    <col min="6" max="6" width="12.1640625" customWidth="1"/>
    <col min="7" max="7" width="11.6640625" customWidth="1"/>
    <col min="8" max="8" width="11.5" customWidth="1"/>
    <col min="9" max="9" width="13.83203125" customWidth="1"/>
    <col min="10" max="10" width="10.33203125" customWidth="1"/>
    <col min="11" max="11" width="10" customWidth="1"/>
  </cols>
  <sheetData>
    <row r="1" spans="1:12" ht="15.75">
      <c r="A1" s="184" t="s">
        <v>150</v>
      </c>
      <c r="B1" s="185"/>
      <c r="C1" s="185"/>
      <c r="D1" s="185"/>
      <c r="E1" s="185"/>
      <c r="F1" s="185"/>
      <c r="G1" s="185"/>
      <c r="H1" s="185"/>
      <c r="I1" s="144"/>
      <c r="J1" s="144"/>
      <c r="K1" s="132"/>
      <c r="L1" s="125"/>
    </row>
    <row r="2" spans="1:12" ht="15.7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35"/>
      <c r="L2" s="125"/>
    </row>
    <row r="3" spans="1:12" ht="12">
      <c r="A3" s="186" t="s">
        <v>0</v>
      </c>
      <c r="B3" s="187"/>
      <c r="C3" s="147"/>
      <c r="D3" s="147"/>
      <c r="E3" s="123"/>
      <c r="F3" s="123"/>
      <c r="G3" s="123"/>
      <c r="H3" s="123"/>
      <c r="I3" s="123"/>
      <c r="J3" s="123"/>
      <c r="K3" s="123"/>
      <c r="L3" s="123"/>
    </row>
    <row r="4" spans="1:12">
      <c r="A4" s="181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139</v>
      </c>
      <c r="J4" s="164" t="s">
        <v>22</v>
      </c>
      <c r="K4" s="159" t="s">
        <v>23</v>
      </c>
      <c r="L4" s="159" t="s">
        <v>24</v>
      </c>
    </row>
    <row r="5" spans="1:12">
      <c r="A5" s="182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82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82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83"/>
      <c r="B8" s="137">
        <v>1</v>
      </c>
      <c r="C8" s="116" t="s">
        <v>130</v>
      </c>
      <c r="D8" s="116">
        <v>2</v>
      </c>
      <c r="E8" s="137">
        <v>3</v>
      </c>
      <c r="F8" s="137">
        <v>4</v>
      </c>
      <c r="G8" s="137">
        <v>5</v>
      </c>
      <c r="H8" s="137">
        <v>6</v>
      </c>
      <c r="I8" s="137">
        <v>7</v>
      </c>
      <c r="J8" s="137">
        <v>8</v>
      </c>
      <c r="K8" s="137">
        <v>9</v>
      </c>
      <c r="L8" s="148"/>
    </row>
    <row r="9" spans="1:12">
      <c r="A9" s="14" t="s">
        <v>147</v>
      </c>
      <c r="B9">
        <v>83.818585479999996</v>
      </c>
      <c r="C9">
        <v>6.2273439999999999E-2</v>
      </c>
      <c r="D9">
        <v>3.1432270900000003</v>
      </c>
      <c r="E9">
        <v>1.4143341</v>
      </c>
      <c r="F9">
        <v>6.4625475900000007</v>
      </c>
      <c r="G9">
        <v>9.7147880000000006E-2</v>
      </c>
      <c r="H9">
        <v>66.85708524099374</v>
      </c>
      <c r="I9">
        <v>307.26676335999997</v>
      </c>
      <c r="J9">
        <v>140134.88204188258</v>
      </c>
      <c r="K9">
        <v>116.2411947400542</v>
      </c>
      <c r="L9">
        <v>140720.18292736361</v>
      </c>
    </row>
    <row r="10" spans="1:12">
      <c r="A10" t="s">
        <v>132</v>
      </c>
      <c r="B10">
        <v>55.700745019999999</v>
      </c>
      <c r="C10">
        <v>0</v>
      </c>
      <c r="D10">
        <v>4.7209213903107221</v>
      </c>
      <c r="E10">
        <v>2.0405397500000002</v>
      </c>
      <c r="F10">
        <v>8.2901263599999986</v>
      </c>
      <c r="G10">
        <v>2.1587289999999999E-2</v>
      </c>
      <c r="H10">
        <v>145.63534178998</v>
      </c>
      <c r="I10">
        <v>382.5956851599999</v>
      </c>
      <c r="J10">
        <v>119892.93103816107</v>
      </c>
      <c r="K10">
        <v>116.54570998999407</v>
      </c>
      <c r="L10">
        <v>120608.48169491136</v>
      </c>
    </row>
    <row r="11" spans="1:12">
      <c r="A11" t="s">
        <v>133</v>
      </c>
      <c r="B11">
        <v>51.511591789999997</v>
      </c>
      <c r="C11">
        <v>2.630395E-2</v>
      </c>
      <c r="D11">
        <v>5.9477551299999991</v>
      </c>
      <c r="E11">
        <v>5.9980048399999992</v>
      </c>
      <c r="F11">
        <v>6.8568982999999992</v>
      </c>
      <c r="G11">
        <v>0</v>
      </c>
      <c r="H11">
        <v>165.01992116999998</v>
      </c>
      <c r="I11">
        <v>532.76160361999996</v>
      </c>
      <c r="J11">
        <v>131923.81557773563</v>
      </c>
      <c r="K11">
        <v>151.0221327499894</v>
      </c>
      <c r="L11">
        <v>132842.93348533561</v>
      </c>
    </row>
    <row r="12" spans="1:12">
      <c r="A12" t="s">
        <v>140</v>
      </c>
      <c r="B12">
        <v>45.289921380000024</v>
      </c>
      <c r="C12">
        <v>0</v>
      </c>
      <c r="D12">
        <v>5.2996148297889496</v>
      </c>
      <c r="E12">
        <v>1.2830317600000001</v>
      </c>
      <c r="F12">
        <v>24.424208629999999</v>
      </c>
      <c r="G12">
        <v>78.213401509999997</v>
      </c>
      <c r="H12">
        <v>49.400996570000011</v>
      </c>
      <c r="I12">
        <v>664.76510381000003</v>
      </c>
      <c r="J12">
        <v>175747.29943777213</v>
      </c>
      <c r="K12">
        <v>153.56527490660665</v>
      </c>
      <c r="L12">
        <v>176769.54099116853</v>
      </c>
    </row>
    <row r="14" spans="1:12">
      <c r="A14" s="14" t="s">
        <v>135</v>
      </c>
    </row>
    <row r="15" spans="1:12">
      <c r="A15" t="s">
        <v>160</v>
      </c>
    </row>
  </sheetData>
  <mergeCells count="15">
    <mergeCell ref="I4:I7"/>
    <mergeCell ref="J4:J7"/>
    <mergeCell ref="K4:K7"/>
    <mergeCell ref="L4:L7"/>
    <mergeCell ref="C5:C7"/>
    <mergeCell ref="D5:D7"/>
    <mergeCell ref="A1:H1"/>
    <mergeCell ref="A3:B3"/>
    <mergeCell ref="A4:A8"/>
    <mergeCell ref="B4:B7"/>
    <mergeCell ref="C4:D4"/>
    <mergeCell ref="E4:E7"/>
    <mergeCell ref="F4:F7"/>
    <mergeCell ref="G4:G7"/>
    <mergeCell ref="H4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J23"/>
  <sheetViews>
    <sheetView zoomScale="120" zoomScaleNormal="12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1" sqref="A21"/>
    </sheetView>
  </sheetViews>
  <sheetFormatPr defaultRowHeight="9" customHeight="1"/>
  <cols>
    <col min="1" max="1" width="13.83203125" customWidth="1"/>
    <col min="2" max="2" width="12.33203125" customWidth="1"/>
    <col min="3" max="3" width="12.83203125" customWidth="1"/>
    <col min="4" max="4" width="11.5" customWidth="1"/>
    <col min="5" max="7" width="12.83203125" customWidth="1"/>
    <col min="8" max="9" width="12.33203125" customWidth="1"/>
    <col min="10" max="10" width="13.5" customWidth="1"/>
    <col min="11" max="16384" width="9.33203125" style="45"/>
  </cols>
  <sheetData>
    <row r="1" spans="1:10" s="4" customFormat="1" ht="15" customHeight="1">
      <c r="A1" s="1" t="s">
        <v>151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56" t="s">
        <v>1</v>
      </c>
      <c r="B5" s="12"/>
      <c r="C5" s="12" t="s">
        <v>73</v>
      </c>
      <c r="D5" s="12"/>
      <c r="E5" s="12" t="s">
        <v>3</v>
      </c>
      <c r="F5" s="12" t="s">
        <v>4</v>
      </c>
      <c r="G5" s="12"/>
      <c r="H5" s="12"/>
      <c r="I5" s="12"/>
      <c r="J5" s="51"/>
    </row>
    <row r="6" spans="1:10" s="13" customFormat="1" ht="9" customHeight="1">
      <c r="A6" s="157"/>
      <c r="B6" s="12"/>
      <c r="C6" s="12" t="s">
        <v>74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57"/>
      <c r="B7" s="12" t="s">
        <v>10</v>
      </c>
      <c r="C7" s="12" t="s">
        <v>75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57"/>
      <c r="B8" s="52" t="s">
        <v>16</v>
      </c>
      <c r="C8" s="52" t="s">
        <v>17</v>
      </c>
      <c r="D8" s="52" t="s">
        <v>18</v>
      </c>
      <c r="E8" s="52" t="s">
        <v>19</v>
      </c>
      <c r="F8" s="52" t="s">
        <v>19</v>
      </c>
      <c r="G8" s="52" t="s">
        <v>76</v>
      </c>
      <c r="H8" s="52" t="s">
        <v>22</v>
      </c>
      <c r="I8" s="52" t="s">
        <v>23</v>
      </c>
      <c r="J8" s="52" t="s">
        <v>24</v>
      </c>
    </row>
    <row r="9" spans="1:10" s="13" customFormat="1" ht="9" customHeight="1">
      <c r="A9" s="158"/>
      <c r="B9" s="52">
        <v>1</v>
      </c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</row>
    <row r="10" spans="1:10" s="36" customFormat="1" ht="8.4499999999999993" customHeight="1">
      <c r="A10" s="33" t="s">
        <v>63</v>
      </c>
      <c r="B10" s="37">
        <v>0</v>
      </c>
      <c r="C10" s="37">
        <v>1E-3</v>
      </c>
      <c r="D10" s="38">
        <v>3209.2882125639994</v>
      </c>
      <c r="E10" s="37">
        <v>88.806133560000006</v>
      </c>
      <c r="F10" s="37">
        <v>592.52486184400004</v>
      </c>
      <c r="G10" s="37">
        <v>556.50093381499994</v>
      </c>
      <c r="H10" s="37">
        <v>23453.983580826003</v>
      </c>
      <c r="I10" s="37">
        <v>2352.296769261</v>
      </c>
      <c r="J10" s="37">
        <v>30253.401491870001</v>
      </c>
    </row>
    <row r="11" spans="1:10" s="36" customFormat="1" ht="8.4499999999999993" customHeight="1">
      <c r="A11" s="33" t="s">
        <v>64</v>
      </c>
      <c r="B11" s="40">
        <v>0</v>
      </c>
      <c r="C11" s="40">
        <v>0.16502895999999997</v>
      </c>
      <c r="D11" s="41">
        <v>5806.4627755199999</v>
      </c>
      <c r="E11" s="40">
        <v>51.784704899999994</v>
      </c>
      <c r="F11" s="40">
        <v>757.91960462000009</v>
      </c>
      <c r="G11" s="40">
        <v>771.34748970299961</v>
      </c>
      <c r="H11" s="40">
        <v>24708.422678477004</v>
      </c>
      <c r="I11" s="40">
        <v>2062.8093088500136</v>
      </c>
      <c r="J11" s="40">
        <v>34158.911591030017</v>
      </c>
    </row>
    <row r="12" spans="1:10" s="36" customFormat="1" ht="8.4499999999999993" customHeight="1">
      <c r="A12" s="33" t="s">
        <v>65</v>
      </c>
      <c r="B12" s="34">
        <v>0</v>
      </c>
      <c r="C12" s="34">
        <v>0.15539333999999996</v>
      </c>
      <c r="D12" s="35">
        <v>3994.6793527299997</v>
      </c>
      <c r="E12" s="34">
        <v>75.234466089999998</v>
      </c>
      <c r="F12" s="34">
        <v>657.59043942999983</v>
      </c>
      <c r="G12" s="34">
        <v>809.75586709999993</v>
      </c>
      <c r="H12" s="34">
        <v>22250.041062071083</v>
      </c>
      <c r="I12" s="34">
        <v>1142.8068953989132</v>
      </c>
      <c r="J12" s="34">
        <v>28930.263476159995</v>
      </c>
    </row>
    <row r="13" spans="1:10" s="36" customFormat="1" ht="8.4499999999999993" customHeight="1">
      <c r="A13" s="33" t="s">
        <v>66</v>
      </c>
      <c r="B13" s="37">
        <v>0</v>
      </c>
      <c r="C13" s="37">
        <v>0.12308571999999997</v>
      </c>
      <c r="D13" s="38">
        <v>3671.2549189759993</v>
      </c>
      <c r="E13" s="37">
        <v>100.07890234</v>
      </c>
      <c r="F13" s="37">
        <v>608.22555332999991</v>
      </c>
      <c r="G13" s="37">
        <v>384.14718114999999</v>
      </c>
      <c r="H13" s="37">
        <v>25718.813295333901</v>
      </c>
      <c r="I13" s="37">
        <v>702.07267116000003</v>
      </c>
      <c r="J13" s="37">
        <v>31184.715608009901</v>
      </c>
    </row>
    <row r="14" spans="1:10" s="36" customFormat="1" ht="8.4499999999999993" customHeight="1">
      <c r="A14" s="33" t="s">
        <v>67</v>
      </c>
      <c r="B14" s="37">
        <v>0</v>
      </c>
      <c r="C14" s="37">
        <v>0.45895803000000007</v>
      </c>
      <c r="D14" s="38">
        <v>4534.0093443659998</v>
      </c>
      <c r="E14" s="37">
        <v>83.982742220000006</v>
      </c>
      <c r="F14" s="37">
        <v>1178.4426029199999</v>
      </c>
      <c r="G14" s="37">
        <v>344.86484742999994</v>
      </c>
      <c r="H14" s="37">
        <v>26810.483335072902</v>
      </c>
      <c r="I14" s="37">
        <v>802.7805640000006</v>
      </c>
      <c r="J14" s="37">
        <v>33755.022394038904</v>
      </c>
    </row>
    <row r="15" spans="1:10" s="36" customFormat="1" ht="9" customHeight="1">
      <c r="A15" s="33" t="s">
        <v>68</v>
      </c>
      <c r="B15" s="37">
        <v>0</v>
      </c>
      <c r="C15" s="37">
        <v>0.37068798000000003</v>
      </c>
      <c r="D15" s="38">
        <v>4664.1686400199997</v>
      </c>
      <c r="E15" s="37">
        <v>87.649123750000001</v>
      </c>
      <c r="F15" s="37">
        <v>1322.8840111700001</v>
      </c>
      <c r="G15" s="37">
        <v>297.7212463699999</v>
      </c>
      <c r="H15" s="37">
        <v>24524.707380789998</v>
      </c>
      <c r="I15" s="37">
        <v>1149.4477076800067</v>
      </c>
      <c r="J15" s="37">
        <v>32046.948797760004</v>
      </c>
    </row>
    <row r="16" spans="1:10" s="36" customFormat="1" ht="9" customHeight="1">
      <c r="A16" s="33" t="s">
        <v>69</v>
      </c>
      <c r="B16" s="40">
        <v>0</v>
      </c>
      <c r="C16" s="40">
        <v>3.8984000000000817E-3</v>
      </c>
      <c r="D16" s="41">
        <v>3084.3875196899985</v>
      </c>
      <c r="E16" s="40">
        <v>39.419445819999993</v>
      </c>
      <c r="F16" s="41">
        <v>283.31991783000041</v>
      </c>
      <c r="G16" s="41">
        <v>1203.8103106900001</v>
      </c>
      <c r="H16" s="40">
        <v>13715.983163895105</v>
      </c>
      <c r="I16" s="40">
        <v>117.62927622999632</v>
      </c>
      <c r="J16" s="40">
        <v>18444.553532555099</v>
      </c>
    </row>
    <row r="17" spans="1:10" s="36" customFormat="1" ht="9" customHeight="1">
      <c r="A17" s="33" t="s">
        <v>70</v>
      </c>
      <c r="B17" s="40">
        <v>0</v>
      </c>
      <c r="C17" s="40">
        <v>0</v>
      </c>
      <c r="D17" s="41">
        <v>3236.1710557600004</v>
      </c>
      <c r="E17" s="40">
        <v>27.49401585</v>
      </c>
      <c r="F17" s="41">
        <v>405.78297701000025</v>
      </c>
      <c r="G17" s="41">
        <v>939.1516909500001</v>
      </c>
      <c r="H17" s="40">
        <v>15565.125271921084</v>
      </c>
      <c r="I17" s="40">
        <v>251.71149877999778</v>
      </c>
      <c r="J17" s="40">
        <v>20425.436510271084</v>
      </c>
    </row>
    <row r="18" spans="1:10" s="36" customFormat="1" ht="9" customHeight="1">
      <c r="A18" s="33" t="s">
        <v>71</v>
      </c>
      <c r="B18" s="40">
        <v>0</v>
      </c>
      <c r="C18" s="40">
        <v>2.1000000000000001E-2</v>
      </c>
      <c r="D18" s="41">
        <v>2787.1748907369001</v>
      </c>
      <c r="E18" s="40">
        <v>26.139730968299997</v>
      </c>
      <c r="F18" s="41">
        <v>308.13480439987495</v>
      </c>
      <c r="G18" s="41">
        <v>87.388015000400017</v>
      </c>
      <c r="H18" s="40">
        <v>19884.688582754476</v>
      </c>
      <c r="I18" s="40">
        <v>587.25142443000004</v>
      </c>
      <c r="J18" s="40">
        <v>23680.798448289952</v>
      </c>
    </row>
    <row r="19" spans="1:10" s="43" customFormat="1" ht="9" customHeight="1">
      <c r="A19" s="42" t="s">
        <v>116</v>
      </c>
      <c r="B19" s="41">
        <v>0</v>
      </c>
      <c r="C19" s="41">
        <v>2.1999999999999999E-2</v>
      </c>
      <c r="D19" s="41">
        <v>185.36496361000002</v>
      </c>
      <c r="E19" s="41">
        <v>0.56450027999999997</v>
      </c>
      <c r="F19" s="41">
        <v>53.392705239999998</v>
      </c>
      <c r="G19" s="41">
        <v>39.740676309999998</v>
      </c>
      <c r="H19" s="41">
        <v>22898.409364765466</v>
      </c>
      <c r="I19" s="41">
        <v>638.56179011999848</v>
      </c>
      <c r="J19" s="41">
        <v>23816.056000325465</v>
      </c>
    </row>
    <row r="20" spans="1:10" s="43" customFormat="1" ht="9" customHeight="1">
      <c r="A20" s="42"/>
      <c r="B20" s="41"/>
      <c r="C20" s="41"/>
      <c r="D20" s="41"/>
      <c r="E20" s="41"/>
      <c r="F20" s="41"/>
      <c r="G20" s="41"/>
      <c r="H20" s="41"/>
      <c r="I20" s="41"/>
      <c r="J20" s="41"/>
    </row>
    <row r="21" spans="1:10" s="43" customFormat="1" ht="9" customHeight="1">
      <c r="A21" s="121" t="s">
        <v>142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s="43" customFormat="1" ht="9" customHeight="1">
      <c r="A22" s="42"/>
      <c r="B22" s="41"/>
      <c r="C22" s="41"/>
      <c r="D22" s="41"/>
      <c r="E22" s="41"/>
      <c r="F22" s="41"/>
      <c r="G22" s="41"/>
      <c r="H22" s="41"/>
      <c r="I22" s="41"/>
      <c r="J22" s="41"/>
    </row>
    <row r="23" spans="1:10" s="43" customFormat="1" ht="9" customHeight="1">
      <c r="A23" s="42"/>
      <c r="B23" s="41"/>
      <c r="C23" s="41"/>
      <c r="D23" s="41"/>
      <c r="E23" s="41"/>
      <c r="F23" s="41"/>
      <c r="G23" s="41"/>
      <c r="H23" s="41"/>
      <c r="I23" s="41"/>
      <c r="J23" s="41"/>
    </row>
  </sheetData>
  <mergeCells count="1">
    <mergeCell ref="A5:A9"/>
  </mergeCells>
  <printOptions horizontalCentered="1"/>
  <pageMargins left="0.51181102362204722" right="0.51181102362204722" top="0.74803149606299213" bottom="0" header="0.51181102362204722" footer="0.19685039370078741"/>
  <pageSetup paperSize="9" firstPageNumber="32" orientation="portrait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5"/>
  <sheetViews>
    <sheetView workbookViewId="0">
      <selection activeCell="F15" sqref="F15"/>
    </sheetView>
  </sheetViews>
  <sheetFormatPr defaultRowHeight="11.25"/>
  <cols>
    <col min="1" max="1" width="12.1640625" customWidth="1"/>
    <col min="2" max="2" width="13.33203125" customWidth="1"/>
    <col min="3" max="3" width="11.6640625" customWidth="1"/>
    <col min="4" max="4" width="12.1640625" customWidth="1"/>
    <col min="5" max="5" width="12" customWidth="1"/>
    <col min="6" max="6" width="12.5" customWidth="1"/>
    <col min="7" max="7" width="13" customWidth="1"/>
    <col min="8" max="8" width="14.1640625" customWidth="1"/>
    <col min="9" max="9" width="12.83203125" customWidth="1"/>
    <col min="10" max="10" width="13.33203125" customWidth="1"/>
  </cols>
  <sheetData>
    <row r="1" spans="1:12" ht="15.75">
      <c r="A1" s="188" t="s">
        <v>152</v>
      </c>
      <c r="B1" s="185"/>
      <c r="C1" s="185"/>
      <c r="D1" s="185"/>
      <c r="E1" s="185"/>
      <c r="F1" s="185"/>
      <c r="G1" s="185"/>
      <c r="H1" s="185"/>
      <c r="I1" s="144"/>
      <c r="J1" s="144"/>
      <c r="K1" s="132"/>
      <c r="L1" s="125"/>
    </row>
    <row r="2" spans="1:12" ht="15.7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35"/>
      <c r="L2" s="125"/>
    </row>
    <row r="3" spans="1:12" ht="12">
      <c r="A3" s="186" t="s">
        <v>0</v>
      </c>
      <c r="B3" s="187"/>
      <c r="C3" s="147"/>
      <c r="D3" s="147"/>
      <c r="E3" s="123"/>
      <c r="F3" s="123"/>
      <c r="G3" s="123"/>
      <c r="H3" s="123"/>
      <c r="I3" s="123"/>
      <c r="J3" s="123"/>
      <c r="K3" s="123"/>
      <c r="L3" s="123"/>
    </row>
    <row r="4" spans="1:12">
      <c r="A4" s="181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139</v>
      </c>
      <c r="J4" s="164" t="s">
        <v>22</v>
      </c>
      <c r="K4" s="159" t="s">
        <v>23</v>
      </c>
      <c r="L4" s="159" t="s">
        <v>24</v>
      </c>
    </row>
    <row r="5" spans="1:12">
      <c r="A5" s="182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82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82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83"/>
      <c r="B8" s="137">
        <v>1</v>
      </c>
      <c r="C8" s="116" t="s">
        <v>130</v>
      </c>
      <c r="D8" s="116">
        <v>2</v>
      </c>
      <c r="E8" s="137">
        <v>3</v>
      </c>
      <c r="F8" s="137">
        <v>4</v>
      </c>
      <c r="G8" s="137">
        <v>5</v>
      </c>
      <c r="H8" s="137">
        <v>6</v>
      </c>
      <c r="I8" s="137">
        <v>7</v>
      </c>
      <c r="J8" s="137">
        <v>8</v>
      </c>
      <c r="K8" s="137">
        <v>9</v>
      </c>
      <c r="L8" s="148">
        <v>9</v>
      </c>
    </row>
    <row r="9" spans="1:12">
      <c r="A9" s="14" t="s">
        <v>147</v>
      </c>
      <c r="B9">
        <v>2.5962698199999998</v>
      </c>
      <c r="C9">
        <v>0</v>
      </c>
      <c r="D9">
        <v>0</v>
      </c>
      <c r="E9">
        <v>2.1999999999999999E-2</v>
      </c>
      <c r="F9">
        <v>48.712067599999997</v>
      </c>
      <c r="G9">
        <v>3.8901999999999999E-3</v>
      </c>
      <c r="H9">
        <v>15.97731194</v>
      </c>
      <c r="I9">
        <v>58.988445670000004</v>
      </c>
      <c r="J9">
        <v>25808.243848679671</v>
      </c>
      <c r="K9">
        <v>9.9997123470529914E-8</v>
      </c>
      <c r="L9">
        <v>25934.54383400967</v>
      </c>
    </row>
    <row r="10" spans="1:12">
      <c r="A10" t="s">
        <v>132</v>
      </c>
      <c r="B10">
        <v>6.8159235499999999</v>
      </c>
      <c r="C10">
        <v>0</v>
      </c>
      <c r="D10">
        <v>0</v>
      </c>
      <c r="E10">
        <v>2.8829999999999998E-2</v>
      </c>
      <c r="F10">
        <v>48.97934111</v>
      </c>
      <c r="G10">
        <v>4.2538635899999999</v>
      </c>
      <c r="H10">
        <v>18.015932299999999</v>
      </c>
      <c r="I10">
        <v>19.731840100000007</v>
      </c>
      <c r="J10">
        <v>19755.426787560009</v>
      </c>
      <c r="K10">
        <v>4.6000059228390455E-7</v>
      </c>
      <c r="L10">
        <v>19853.252518670011</v>
      </c>
    </row>
    <row r="11" spans="1:12">
      <c r="A11" t="s">
        <v>133</v>
      </c>
      <c r="B11">
        <v>4.0954063700000001</v>
      </c>
      <c r="C11">
        <v>0</v>
      </c>
      <c r="D11">
        <v>0</v>
      </c>
      <c r="E11">
        <v>0</v>
      </c>
      <c r="F11">
        <v>51.249824260000004</v>
      </c>
      <c r="G11">
        <v>0</v>
      </c>
      <c r="H11">
        <v>0.85973215999999986</v>
      </c>
      <c r="I11">
        <v>6.5311930899999995</v>
      </c>
      <c r="J11">
        <v>19475.405284639957</v>
      </c>
      <c r="K11">
        <v>-1.0190699904342182E-3</v>
      </c>
      <c r="L11">
        <v>19538.140421449967</v>
      </c>
    </row>
    <row r="12" spans="1:12">
      <c r="A12" t="s">
        <v>140</v>
      </c>
      <c r="B12">
        <v>12.960562450000001</v>
      </c>
      <c r="C12">
        <v>0</v>
      </c>
      <c r="D12">
        <v>0</v>
      </c>
      <c r="E12">
        <v>0</v>
      </c>
      <c r="F12">
        <v>104.47763999999999</v>
      </c>
      <c r="G12">
        <v>0</v>
      </c>
      <c r="H12">
        <v>1.96309516</v>
      </c>
      <c r="I12">
        <v>40.443278169999999</v>
      </c>
      <c r="J12">
        <v>25313.016174710072</v>
      </c>
      <c r="K12">
        <v>3.8946299999915936</v>
      </c>
      <c r="L12">
        <v>25476.755380490064</v>
      </c>
    </row>
    <row r="14" spans="1:12">
      <c r="A14" s="14" t="s">
        <v>135</v>
      </c>
    </row>
    <row r="15" spans="1:12">
      <c r="A15" t="s">
        <v>160</v>
      </c>
    </row>
  </sheetData>
  <mergeCells count="15">
    <mergeCell ref="I4:I7"/>
    <mergeCell ref="J4:J7"/>
    <mergeCell ref="K4:K7"/>
    <mergeCell ref="L4:L7"/>
    <mergeCell ref="C5:C7"/>
    <mergeCell ref="D5:D7"/>
    <mergeCell ref="A1:H1"/>
    <mergeCell ref="A3:B3"/>
    <mergeCell ref="A4:A8"/>
    <mergeCell ref="B4:B7"/>
    <mergeCell ref="C4:D4"/>
    <mergeCell ref="E4:E7"/>
    <mergeCell ref="F4:F7"/>
    <mergeCell ref="G4:G7"/>
    <mergeCell ref="H4:H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J70"/>
  <sheetViews>
    <sheetView zoomScale="130" zoomScaleNormal="130" zoomScaleSheetLayoutView="145" workbookViewId="0">
      <pane xSplit="1" ySplit="8" topLeftCell="B48" activePane="bottomRight" state="frozen"/>
      <selection pane="topRight" activeCell="B1" sqref="B1"/>
      <selection pane="bottomLeft" activeCell="A9" sqref="A9"/>
      <selection pane="bottomRight" activeCell="A58" sqref="A58"/>
    </sheetView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153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s="13" customFormat="1" ht="9" customHeight="1">
      <c r="A4" s="156" t="s">
        <v>1</v>
      </c>
      <c r="B4" s="12"/>
      <c r="C4" s="12" t="s">
        <v>73</v>
      </c>
      <c r="D4" s="12"/>
      <c r="E4" s="12" t="s">
        <v>3</v>
      </c>
      <c r="F4" s="12" t="s">
        <v>4</v>
      </c>
      <c r="G4" s="12"/>
      <c r="H4" s="12"/>
      <c r="I4" s="12"/>
      <c r="J4" s="51"/>
    </row>
    <row r="5" spans="1:10" s="13" customFormat="1" ht="9" customHeight="1">
      <c r="A5" s="157"/>
      <c r="B5" s="12"/>
      <c r="C5" s="12" t="s">
        <v>74</v>
      </c>
      <c r="D5" s="12"/>
      <c r="E5" s="12" t="s">
        <v>7</v>
      </c>
      <c r="F5" s="12" t="s">
        <v>7</v>
      </c>
      <c r="G5" s="12"/>
      <c r="H5" s="12"/>
      <c r="I5" s="12"/>
      <c r="J5" s="12"/>
    </row>
    <row r="6" spans="1:10" s="13" customFormat="1" ht="9" customHeight="1">
      <c r="A6" s="157"/>
      <c r="B6" s="12" t="s">
        <v>10</v>
      </c>
      <c r="C6" s="12" t="s">
        <v>75</v>
      </c>
      <c r="D6" s="12" t="s">
        <v>12</v>
      </c>
      <c r="E6" s="12" t="s">
        <v>13</v>
      </c>
      <c r="F6" s="12" t="s">
        <v>13</v>
      </c>
      <c r="G6" s="12" t="s">
        <v>9</v>
      </c>
      <c r="H6" s="12"/>
      <c r="I6" s="12"/>
      <c r="J6" s="12"/>
    </row>
    <row r="7" spans="1:10" s="13" customFormat="1" ht="9" customHeight="1">
      <c r="A7" s="157"/>
      <c r="B7" s="52" t="s">
        <v>16</v>
      </c>
      <c r="C7" s="52" t="s">
        <v>17</v>
      </c>
      <c r="D7" s="52" t="s">
        <v>18</v>
      </c>
      <c r="E7" s="52" t="s">
        <v>19</v>
      </c>
      <c r="F7" s="52" t="s">
        <v>19</v>
      </c>
      <c r="G7" s="52" t="s">
        <v>76</v>
      </c>
      <c r="H7" s="52" t="s">
        <v>22</v>
      </c>
      <c r="I7" s="52" t="s">
        <v>23</v>
      </c>
      <c r="J7" s="52" t="s">
        <v>24</v>
      </c>
    </row>
    <row r="8" spans="1:10" s="13" customFormat="1" ht="9" customHeight="1">
      <c r="A8" s="158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</row>
    <row r="9" spans="1:10" s="13" customFormat="1" ht="8.4499999999999993" customHeight="1">
      <c r="A9" s="77" t="s">
        <v>25</v>
      </c>
      <c r="B9" s="17">
        <v>0.1</v>
      </c>
      <c r="C9" s="17">
        <v>0</v>
      </c>
      <c r="D9" s="17">
        <v>47.722999999999999</v>
      </c>
      <c r="E9" s="17">
        <v>7.3879999999999999</v>
      </c>
      <c r="F9" s="17">
        <v>23.219000000000001</v>
      </c>
      <c r="G9" s="17">
        <v>1.333</v>
      </c>
      <c r="H9" s="17">
        <v>115.982</v>
      </c>
      <c r="I9" s="17">
        <v>216.3</v>
      </c>
      <c r="J9" s="17">
        <f t="shared" ref="J9:J30" si="0">SUM(B9:I9)</f>
        <v>412.04500000000002</v>
      </c>
    </row>
    <row r="10" spans="1:10" s="13" customFormat="1" ht="8.4499999999999993" customHeight="1">
      <c r="A10" s="77" t="s">
        <v>26</v>
      </c>
      <c r="B10" s="17">
        <v>0.62</v>
      </c>
      <c r="C10" s="17">
        <v>0</v>
      </c>
      <c r="D10" s="17">
        <v>74.41</v>
      </c>
      <c r="E10" s="17">
        <v>10.368</v>
      </c>
      <c r="F10" s="17">
        <v>4.24</v>
      </c>
      <c r="G10" s="17">
        <v>1.802</v>
      </c>
      <c r="H10" s="17">
        <v>322.81400000000002</v>
      </c>
      <c r="I10" s="17">
        <v>103.104</v>
      </c>
      <c r="J10" s="17">
        <f t="shared" si="0"/>
        <v>517.35800000000006</v>
      </c>
    </row>
    <row r="11" spans="1:10" s="13" customFormat="1" ht="8.4499999999999993" customHeight="1">
      <c r="A11" s="77" t="s">
        <v>27</v>
      </c>
      <c r="B11" s="17">
        <v>3.9</v>
      </c>
      <c r="C11" s="17">
        <v>0</v>
      </c>
      <c r="D11" s="17">
        <v>147.27000000000001</v>
      </c>
      <c r="E11" s="17">
        <v>27.585999999999999</v>
      </c>
      <c r="F11" s="17">
        <v>6.4329999999999998</v>
      </c>
      <c r="G11" s="17">
        <v>5.5350000000000001</v>
      </c>
      <c r="H11" s="17">
        <v>588.68799999999999</v>
      </c>
      <c r="I11" s="17">
        <v>28.3</v>
      </c>
      <c r="J11" s="17">
        <f t="shared" si="0"/>
        <v>807.71199999999999</v>
      </c>
    </row>
    <row r="12" spans="1:10" s="13" customFormat="1" ht="8.4499999999999993" customHeight="1">
      <c r="A12" s="77" t="s">
        <v>28</v>
      </c>
      <c r="B12" s="17">
        <v>34.174999999999997</v>
      </c>
      <c r="C12" s="17">
        <v>2.5999999999999999E-2</v>
      </c>
      <c r="D12" s="17">
        <v>142.84100000000001</v>
      </c>
      <c r="E12" s="17">
        <v>37.500999999999998</v>
      </c>
      <c r="F12" s="17">
        <v>20.225999999999999</v>
      </c>
      <c r="G12" s="17">
        <v>17.170999999999999</v>
      </c>
      <c r="H12" s="17">
        <v>807.07799999999997</v>
      </c>
      <c r="I12" s="17">
        <v>1.7609999999999999</v>
      </c>
      <c r="J12" s="17">
        <f t="shared" si="0"/>
        <v>1060.779</v>
      </c>
    </row>
    <row r="13" spans="1:10" s="13" customFormat="1" ht="8.4499999999999993" customHeight="1">
      <c r="A13" s="77" t="s">
        <v>29</v>
      </c>
      <c r="B13" s="17">
        <v>108.517</v>
      </c>
      <c r="C13" s="17">
        <v>1.087</v>
      </c>
      <c r="D13" s="17">
        <v>201.48400000000001</v>
      </c>
      <c r="E13" s="17">
        <v>54.570999999999998</v>
      </c>
      <c r="F13" s="17">
        <v>29.22</v>
      </c>
      <c r="G13" s="17">
        <v>60.744999999999997</v>
      </c>
      <c r="H13" s="17">
        <v>883.16</v>
      </c>
      <c r="I13" s="17">
        <v>11.795999999999999</v>
      </c>
      <c r="J13" s="17">
        <f t="shared" si="0"/>
        <v>1350.5800000000002</v>
      </c>
    </row>
    <row r="14" spans="1:10" s="13" customFormat="1" ht="8.4499999999999993" customHeight="1">
      <c r="A14" s="77" t="s">
        <v>30</v>
      </c>
      <c r="B14" s="17">
        <v>8.4830000000000005</v>
      </c>
      <c r="C14" s="17">
        <v>0.215</v>
      </c>
      <c r="D14" s="17">
        <v>255.19399999999999</v>
      </c>
      <c r="E14" s="17">
        <v>74.462000000000003</v>
      </c>
      <c r="F14" s="17">
        <v>26.916</v>
      </c>
      <c r="G14" s="17">
        <v>59.813000000000002</v>
      </c>
      <c r="H14" s="17">
        <v>1039.902</v>
      </c>
      <c r="I14" s="17">
        <v>12.72</v>
      </c>
      <c r="J14" s="17">
        <f t="shared" si="0"/>
        <v>1477.7050000000002</v>
      </c>
    </row>
    <row r="15" spans="1:10" s="13" customFormat="1" ht="8.4499999999999993" customHeight="1">
      <c r="A15" s="77" t="s">
        <v>31</v>
      </c>
      <c r="B15" s="17">
        <v>13.331</v>
      </c>
      <c r="C15" s="17">
        <v>0.17799999999999999</v>
      </c>
      <c r="D15" s="17">
        <v>321.13299999999998</v>
      </c>
      <c r="E15" s="17">
        <v>116.895</v>
      </c>
      <c r="F15" s="17">
        <v>31.247</v>
      </c>
      <c r="G15" s="17">
        <v>65.262</v>
      </c>
      <c r="H15" s="17">
        <v>1255.1079999999999</v>
      </c>
      <c r="I15" s="17">
        <v>11.773</v>
      </c>
      <c r="J15" s="17">
        <f t="shared" si="0"/>
        <v>1814.9269999999999</v>
      </c>
    </row>
    <row r="16" spans="1:10" s="13" customFormat="1" ht="8.4499999999999993" customHeight="1">
      <c r="A16" s="77" t="s">
        <v>32</v>
      </c>
      <c r="B16" s="17">
        <v>15.959</v>
      </c>
      <c r="C16" s="17">
        <v>0.19800000000000001</v>
      </c>
      <c r="D16" s="17">
        <v>557.5</v>
      </c>
      <c r="E16" s="17">
        <v>135.672</v>
      </c>
      <c r="F16" s="17">
        <v>56.811999999999998</v>
      </c>
      <c r="G16" s="17">
        <v>78.909000000000006</v>
      </c>
      <c r="H16" s="17">
        <v>1379.7550000000001</v>
      </c>
      <c r="I16" s="17">
        <v>3.456</v>
      </c>
      <c r="J16" s="17">
        <f t="shared" si="0"/>
        <v>2228.2610000000004</v>
      </c>
    </row>
    <row r="17" spans="1:10" s="13" customFormat="1" ht="8.4499999999999993" customHeight="1">
      <c r="A17" s="77" t="s">
        <v>33</v>
      </c>
      <c r="B17" s="17">
        <v>17.126000000000001</v>
      </c>
      <c r="C17" s="17">
        <v>0.25700000000000001</v>
      </c>
      <c r="D17" s="17">
        <v>691.15099999999995</v>
      </c>
      <c r="E17" s="17">
        <v>105.575</v>
      </c>
      <c r="F17" s="17">
        <v>75.882999999999996</v>
      </c>
      <c r="G17" s="17">
        <v>149.31100000000001</v>
      </c>
      <c r="H17" s="17">
        <v>1749.8030000000001</v>
      </c>
      <c r="I17" s="17">
        <v>0.65600000000000003</v>
      </c>
      <c r="J17" s="17">
        <f t="shared" si="0"/>
        <v>2789.7620000000002</v>
      </c>
    </row>
    <row r="18" spans="1:10" s="13" customFormat="1" ht="8.4499999999999993" customHeight="1">
      <c r="A18" s="77" t="s">
        <v>34</v>
      </c>
      <c r="B18" s="17">
        <v>22.971</v>
      </c>
      <c r="C18" s="17">
        <v>0.126</v>
      </c>
      <c r="D18" s="17">
        <v>850.50300000000004</v>
      </c>
      <c r="E18" s="17">
        <v>103.878</v>
      </c>
      <c r="F18" s="17">
        <v>86.591999999999999</v>
      </c>
      <c r="G18" s="17">
        <v>187.637</v>
      </c>
      <c r="H18" s="17">
        <v>2165.9009999999998</v>
      </c>
      <c r="I18" s="17">
        <v>0.3</v>
      </c>
      <c r="J18" s="17">
        <f t="shared" si="0"/>
        <v>3417.9080000000004</v>
      </c>
    </row>
    <row r="19" spans="1:10" s="13" customFormat="1" ht="8.4499999999999993" customHeight="1">
      <c r="A19" s="77" t="s">
        <v>35</v>
      </c>
      <c r="B19" s="17">
        <v>22.338000000000001</v>
      </c>
      <c r="C19" s="17">
        <v>0.34599999999999997</v>
      </c>
      <c r="D19" s="17">
        <v>896.03</v>
      </c>
      <c r="E19" s="17">
        <v>138.86199999999999</v>
      </c>
      <c r="F19" s="17">
        <v>84.488</v>
      </c>
      <c r="G19" s="17">
        <v>221.74700000000001</v>
      </c>
      <c r="H19" s="17">
        <v>2546.3119999999999</v>
      </c>
      <c r="I19" s="17">
        <v>2.1960000000000002</v>
      </c>
      <c r="J19" s="17">
        <f t="shared" si="0"/>
        <v>3912.319</v>
      </c>
    </row>
    <row r="20" spans="1:10" s="13" customFormat="1" ht="8.4499999999999993" customHeight="1">
      <c r="A20" s="77" t="s">
        <v>36</v>
      </c>
      <c r="B20" s="17">
        <v>31.094000000000001</v>
      </c>
      <c r="C20" s="17">
        <v>0.78500000000000003</v>
      </c>
      <c r="D20" s="17">
        <v>1000.496</v>
      </c>
      <c r="E20" s="17">
        <v>114.32299999999999</v>
      </c>
      <c r="F20" s="17">
        <v>120.794</v>
      </c>
      <c r="G20" s="17">
        <v>258.322</v>
      </c>
      <c r="H20" s="17">
        <v>3167.02</v>
      </c>
      <c r="I20" s="17">
        <v>0.84099999999999997</v>
      </c>
      <c r="J20" s="17">
        <f t="shared" si="0"/>
        <v>4693.6750000000011</v>
      </c>
    </row>
    <row r="21" spans="1:10" s="13" customFormat="1" ht="8.4499999999999993" customHeight="1">
      <c r="A21" s="77" t="s">
        <v>37</v>
      </c>
      <c r="B21" s="17">
        <v>35.603999999999999</v>
      </c>
      <c r="C21" s="17">
        <v>0.747</v>
      </c>
      <c r="D21" s="17">
        <v>1192.261</v>
      </c>
      <c r="E21" s="17">
        <v>196.11699999999999</v>
      </c>
      <c r="F21" s="17">
        <v>101.443</v>
      </c>
      <c r="G21" s="17">
        <v>294.02600000000001</v>
      </c>
      <c r="H21" s="17">
        <v>3800.989</v>
      </c>
      <c r="I21" s="17">
        <v>11.35</v>
      </c>
      <c r="J21" s="17">
        <f t="shared" si="0"/>
        <v>5632.5370000000003</v>
      </c>
    </row>
    <row r="22" spans="1:10" s="13" customFormat="1" ht="8.4499999999999993" customHeight="1">
      <c r="A22" s="77" t="s">
        <v>38</v>
      </c>
      <c r="B22" s="17">
        <v>55.292999999999999</v>
      </c>
      <c r="C22" s="17">
        <v>0.91600000000000004</v>
      </c>
      <c r="D22" s="17">
        <v>1247.2449999999999</v>
      </c>
      <c r="E22" s="17">
        <v>290.387</v>
      </c>
      <c r="F22" s="17">
        <v>95.638999999999996</v>
      </c>
      <c r="G22" s="17">
        <v>371.28500000000003</v>
      </c>
      <c r="H22" s="17">
        <v>4322.8389999999999</v>
      </c>
      <c r="I22" s="17">
        <v>2.581</v>
      </c>
      <c r="J22" s="17">
        <f t="shared" si="0"/>
        <v>6386.1849999999995</v>
      </c>
    </row>
    <row r="23" spans="1:10" s="13" customFormat="1" ht="8.4499999999999993" customHeight="1">
      <c r="A23" s="77" t="s">
        <v>39</v>
      </c>
      <c r="B23" s="17">
        <v>102.48</v>
      </c>
      <c r="C23" s="17">
        <v>3.4510000000000001</v>
      </c>
      <c r="D23" s="17">
        <v>1740.9770000000001</v>
      </c>
      <c r="E23" s="17">
        <v>148.554</v>
      </c>
      <c r="F23" s="17">
        <v>156.501</v>
      </c>
      <c r="G23" s="17">
        <v>365.18799999999999</v>
      </c>
      <c r="H23" s="17">
        <v>5497.0129999999999</v>
      </c>
      <c r="I23" s="17">
        <v>22.212</v>
      </c>
      <c r="J23" s="17">
        <f t="shared" si="0"/>
        <v>8036.3760000000011</v>
      </c>
    </row>
    <row r="24" spans="1:10" s="13" customFormat="1" ht="8.4499999999999993" customHeight="1">
      <c r="A24" s="77" t="s">
        <v>40</v>
      </c>
      <c r="B24" s="17">
        <v>155.81700000000001</v>
      </c>
      <c r="C24" s="17">
        <v>1.121</v>
      </c>
      <c r="D24" s="17">
        <v>2301.5720000000001</v>
      </c>
      <c r="E24" s="17">
        <v>326.55599999999998</v>
      </c>
      <c r="F24" s="17">
        <v>196.178</v>
      </c>
      <c r="G24" s="17">
        <v>562.40300000000002</v>
      </c>
      <c r="H24" s="17">
        <v>6482.1109999999999</v>
      </c>
      <c r="I24" s="17">
        <v>18.917999999999999</v>
      </c>
      <c r="J24" s="17">
        <f t="shared" si="0"/>
        <v>10044.675999999999</v>
      </c>
    </row>
    <row r="25" spans="1:10" s="13" customFormat="1" ht="8.4499999999999993" customHeight="1">
      <c r="A25" s="77" t="s">
        <v>41</v>
      </c>
      <c r="B25" s="17">
        <v>211.471</v>
      </c>
      <c r="C25" s="17">
        <v>23.359000000000002</v>
      </c>
      <c r="D25" s="17">
        <v>2679.2249999999999</v>
      </c>
      <c r="E25" s="17">
        <v>536.02800000000002</v>
      </c>
      <c r="F25" s="17">
        <v>86.244</v>
      </c>
      <c r="G25" s="17">
        <v>642.58699999999999</v>
      </c>
      <c r="H25" s="17">
        <v>7337.7420000000002</v>
      </c>
      <c r="I25" s="17">
        <v>244.82900000000001</v>
      </c>
      <c r="J25" s="17">
        <f t="shared" si="0"/>
        <v>11761.484999999999</v>
      </c>
    </row>
    <row r="26" spans="1:10" s="13" customFormat="1" ht="8.4499999999999993" customHeight="1">
      <c r="A26" s="77" t="s">
        <v>42</v>
      </c>
      <c r="B26" s="17">
        <v>406.4</v>
      </c>
      <c r="C26" s="17">
        <v>23.535</v>
      </c>
      <c r="D26" s="17">
        <v>3846.4740000000002</v>
      </c>
      <c r="E26" s="17">
        <v>621.93799999999999</v>
      </c>
      <c r="F26" s="17">
        <v>280.57600000000002</v>
      </c>
      <c r="G26" s="17">
        <v>500.44099999999997</v>
      </c>
      <c r="H26" s="17">
        <v>8605.0310000000009</v>
      </c>
      <c r="I26" s="17">
        <v>98.2</v>
      </c>
      <c r="J26" s="17">
        <f t="shared" si="0"/>
        <v>14382.595000000001</v>
      </c>
    </row>
    <row r="27" spans="1:10" s="13" customFormat="1" ht="8.4499999999999993" customHeight="1">
      <c r="A27" s="77" t="s">
        <v>43</v>
      </c>
      <c r="B27" s="17">
        <v>520.86400000000003</v>
      </c>
      <c r="C27" s="17">
        <v>36.54</v>
      </c>
      <c r="D27" s="17">
        <v>4290.3360000000002</v>
      </c>
      <c r="E27" s="17">
        <v>936.98</v>
      </c>
      <c r="F27" s="17">
        <v>286.834</v>
      </c>
      <c r="G27" s="17">
        <v>600.35699999999997</v>
      </c>
      <c r="H27" s="17">
        <v>10513.058000000001</v>
      </c>
      <c r="I27" s="17">
        <v>141.33099999999999</v>
      </c>
      <c r="J27" s="17">
        <f t="shared" si="0"/>
        <v>17326.3</v>
      </c>
    </row>
    <row r="28" spans="1:10" s="13" customFormat="1" ht="8.4499999999999993" customHeight="1">
      <c r="A28" s="77" t="s">
        <v>44</v>
      </c>
      <c r="B28" s="17">
        <v>483.98399999999998</v>
      </c>
      <c r="C28" s="17">
        <v>7.9489999999999998</v>
      </c>
      <c r="D28" s="17">
        <v>5023.2979999999998</v>
      </c>
      <c r="E28" s="17">
        <v>1003.5069999999999</v>
      </c>
      <c r="F28" s="17">
        <v>897.51499999999999</v>
      </c>
      <c r="G28" s="17">
        <v>727.52499999999998</v>
      </c>
      <c r="H28" s="17">
        <v>13186.37</v>
      </c>
      <c r="I28" s="17">
        <v>84.6</v>
      </c>
      <c r="J28" s="17">
        <f t="shared" si="0"/>
        <v>21414.748</v>
      </c>
    </row>
    <row r="29" spans="1:10" s="13" customFormat="1" ht="8.4499999999999993" customHeight="1">
      <c r="A29" s="77" t="s">
        <v>45</v>
      </c>
      <c r="B29" s="17">
        <v>419.83</v>
      </c>
      <c r="C29" s="17">
        <v>6.0519999999999996</v>
      </c>
      <c r="D29" s="17">
        <v>5579.6859999999997</v>
      </c>
      <c r="E29" s="17">
        <v>1127.2670000000001</v>
      </c>
      <c r="F29" s="17">
        <v>636.92200000000003</v>
      </c>
      <c r="G29" s="17">
        <v>174.221</v>
      </c>
      <c r="H29" s="17">
        <v>14529.444</v>
      </c>
      <c r="I29" s="17">
        <v>885.31700000000001</v>
      </c>
      <c r="J29" s="17">
        <f t="shared" si="0"/>
        <v>23358.738999999998</v>
      </c>
    </row>
    <row r="30" spans="1:10" s="13" customFormat="1" ht="8.4499999999999993" customHeight="1">
      <c r="A30" s="77" t="s">
        <v>46</v>
      </c>
      <c r="B30" s="17">
        <v>491.48700000000002</v>
      </c>
      <c r="C30" s="17">
        <v>9.5559999999999992</v>
      </c>
      <c r="D30" s="17">
        <v>5514.4520000000002</v>
      </c>
      <c r="E30" s="17">
        <v>1653.5820000000001</v>
      </c>
      <c r="F30" s="17">
        <v>1563.4469999999999</v>
      </c>
      <c r="G30" s="17">
        <v>840.48400000000004</v>
      </c>
      <c r="H30" s="17">
        <v>14560.789000000001</v>
      </c>
      <c r="I30" s="17">
        <v>178.02199999999999</v>
      </c>
      <c r="J30" s="17">
        <f t="shared" si="0"/>
        <v>24811.819</v>
      </c>
    </row>
    <row r="31" spans="1:10" s="13" customFormat="1" ht="8.4499999999999993" customHeight="1">
      <c r="A31" s="78" t="s">
        <v>47</v>
      </c>
      <c r="B31" s="17">
        <v>1047.5</v>
      </c>
      <c r="C31" s="17">
        <v>12.275</v>
      </c>
      <c r="D31" s="17">
        <v>6040.8490000000002</v>
      </c>
      <c r="E31" s="17">
        <v>3544.884</v>
      </c>
      <c r="F31" s="17">
        <v>2175.7330000000002</v>
      </c>
      <c r="G31" s="17">
        <v>1385.6110000000001</v>
      </c>
      <c r="H31" s="17">
        <v>15617.607</v>
      </c>
      <c r="I31" s="17">
        <v>332.65899999999999</v>
      </c>
      <c r="J31" s="17">
        <v>30157.118000000002</v>
      </c>
    </row>
    <row r="32" spans="1:10" s="13" customFormat="1" ht="8.4499999999999993" customHeight="1">
      <c r="A32" s="79" t="s">
        <v>48</v>
      </c>
      <c r="B32" s="18">
        <v>2438.8000000000002</v>
      </c>
      <c r="C32" s="18">
        <v>31.4</v>
      </c>
      <c r="D32" s="18">
        <v>7698.8</v>
      </c>
      <c r="E32" s="18">
        <v>7054.6</v>
      </c>
      <c r="F32" s="18">
        <v>2411.8000000000002</v>
      </c>
      <c r="G32" s="18">
        <v>1908.3</v>
      </c>
      <c r="H32" s="18">
        <v>15045.4</v>
      </c>
      <c r="I32" s="18">
        <v>387.7</v>
      </c>
      <c r="J32" s="18">
        <v>36976.800000000003</v>
      </c>
    </row>
    <row r="33" spans="1:10" s="21" customFormat="1" ht="8.4499999999999993" customHeight="1">
      <c r="A33" s="79" t="s">
        <v>49</v>
      </c>
      <c r="B33" s="18">
        <v>3278.7</v>
      </c>
      <c r="C33" s="18">
        <v>88.7</v>
      </c>
      <c r="D33" s="18">
        <v>12029.1</v>
      </c>
      <c r="E33" s="18">
        <v>7088.1</v>
      </c>
      <c r="F33" s="18">
        <v>2445.4</v>
      </c>
      <c r="G33" s="18">
        <v>1845.6</v>
      </c>
      <c r="H33" s="18">
        <v>20111.599999999999</v>
      </c>
      <c r="I33" s="18">
        <v>416</v>
      </c>
      <c r="J33" s="18">
        <v>47303.199999999997</v>
      </c>
    </row>
    <row r="34" spans="1:10" s="21" customFormat="1" ht="8.4499999999999993" customHeight="1">
      <c r="A34" s="80" t="s">
        <v>111</v>
      </c>
      <c r="B34" s="20">
        <v>5231.8999999999996</v>
      </c>
      <c r="C34" s="20">
        <v>9.1</v>
      </c>
      <c r="D34" s="20">
        <v>14078.3</v>
      </c>
      <c r="E34" s="20">
        <v>7373.5</v>
      </c>
      <c r="F34" s="20">
        <v>1906.1</v>
      </c>
      <c r="G34" s="20">
        <v>1689.9</v>
      </c>
      <c r="H34" s="20">
        <v>26054.1</v>
      </c>
      <c r="I34" s="20">
        <v>617.29999999999995</v>
      </c>
      <c r="J34" s="20">
        <v>56960.2</v>
      </c>
    </row>
    <row r="35" spans="1:10" s="21" customFormat="1" ht="8.4499999999999993" customHeight="1">
      <c r="A35" s="80" t="s">
        <v>112</v>
      </c>
      <c r="B35" s="20">
        <v>6742.3</v>
      </c>
      <c r="C35" s="20">
        <v>10.6</v>
      </c>
      <c r="D35" s="20">
        <v>15795.4</v>
      </c>
      <c r="E35" s="20">
        <v>9047.4</v>
      </c>
      <c r="F35" s="20">
        <v>3360.7</v>
      </c>
      <c r="G35" s="20">
        <v>1555.8</v>
      </c>
      <c r="H35" s="20">
        <v>25720.2</v>
      </c>
      <c r="I35" s="20">
        <v>4363.8</v>
      </c>
      <c r="J35" s="20">
        <v>66596.2</v>
      </c>
    </row>
    <row r="36" spans="1:10" s="21" customFormat="1" ht="8.4499999999999993" customHeight="1">
      <c r="A36" s="81" t="s">
        <v>52</v>
      </c>
      <c r="B36" s="20">
        <v>9311.2999999999993</v>
      </c>
      <c r="C36" s="23">
        <v>14.2</v>
      </c>
      <c r="D36" s="23">
        <v>17834.5</v>
      </c>
      <c r="E36" s="23">
        <v>11134.2</v>
      </c>
      <c r="F36" s="23">
        <v>4004</v>
      </c>
      <c r="G36" s="23">
        <v>1999.5</v>
      </c>
      <c r="H36" s="23">
        <v>23490.3</v>
      </c>
      <c r="I36" s="23">
        <v>5700.8</v>
      </c>
      <c r="J36" s="20">
        <v>73488.800000000003</v>
      </c>
    </row>
    <row r="37" spans="1:10" s="21" customFormat="1" ht="8.4499999999999993" customHeight="1">
      <c r="A37" s="80" t="s">
        <v>53</v>
      </c>
      <c r="B37" s="20">
        <v>9313.5</v>
      </c>
      <c r="C37" s="23">
        <v>31.6</v>
      </c>
      <c r="D37" s="23">
        <v>19913.5</v>
      </c>
      <c r="E37" s="23">
        <v>9508.9</v>
      </c>
      <c r="F37" s="23">
        <v>3630</v>
      </c>
      <c r="G37" s="23">
        <v>2256.8000000000002</v>
      </c>
      <c r="H37" s="23">
        <v>27971.5</v>
      </c>
      <c r="I37" s="23">
        <v>1747.9</v>
      </c>
      <c r="J37" s="20">
        <v>74373.7</v>
      </c>
    </row>
    <row r="38" spans="1:10" s="21" customFormat="1" ht="8.4499999999999993" customHeight="1">
      <c r="A38" s="82" t="s">
        <v>54</v>
      </c>
      <c r="B38" s="20">
        <v>7930.21</v>
      </c>
      <c r="C38" s="23">
        <v>71.158000000000001</v>
      </c>
      <c r="D38" s="23">
        <v>26043.200000000001</v>
      </c>
      <c r="E38" s="23">
        <v>9500</v>
      </c>
      <c r="F38" s="23">
        <v>3173.7</v>
      </c>
      <c r="G38" s="23">
        <v>4275.7</v>
      </c>
      <c r="H38" s="23">
        <v>23147</v>
      </c>
      <c r="I38" s="23">
        <v>1207.423</v>
      </c>
      <c r="J38" s="20">
        <v>75348.390999999989</v>
      </c>
    </row>
    <row r="39" spans="1:10" s="21" customFormat="1" ht="8.4499999999999993" customHeight="1">
      <c r="A39" s="82" t="s">
        <v>55</v>
      </c>
      <c r="B39" s="20">
        <v>9592.09</v>
      </c>
      <c r="C39" s="23">
        <v>79.798000000000002</v>
      </c>
      <c r="D39" s="23">
        <v>32251.99</v>
      </c>
      <c r="E39" s="23">
        <v>10784.62</v>
      </c>
      <c r="F39" s="23">
        <v>3932.75</v>
      </c>
      <c r="G39" s="23">
        <v>3976.35</v>
      </c>
      <c r="H39" s="23">
        <v>21154.6</v>
      </c>
      <c r="I39" s="23">
        <v>1496.09</v>
      </c>
      <c r="J39" s="20">
        <v>83268.288</v>
      </c>
    </row>
    <row r="40" spans="1:10" s="21" customFormat="1" ht="8.4499999999999993" customHeight="1">
      <c r="A40" s="83" t="s">
        <v>56</v>
      </c>
      <c r="B40" s="20">
        <v>10014.884</v>
      </c>
      <c r="C40" s="84">
        <v>140.93700000000001</v>
      </c>
      <c r="D40" s="84">
        <v>36389.771999999997</v>
      </c>
      <c r="E40" s="84">
        <v>9994.3369999999995</v>
      </c>
      <c r="F40" s="84">
        <v>3811.806</v>
      </c>
      <c r="G40" s="84">
        <v>3702.1759999999999</v>
      </c>
      <c r="H40" s="84">
        <v>18378.626</v>
      </c>
      <c r="I40" s="84">
        <v>1704.8230000000001</v>
      </c>
      <c r="J40" s="26">
        <v>84137.36099999999</v>
      </c>
    </row>
    <row r="41" spans="1:10" s="21" customFormat="1" ht="8.4499999999999993" customHeight="1">
      <c r="A41" s="85" t="s">
        <v>57</v>
      </c>
      <c r="B41" s="28">
        <v>14562.477999999999</v>
      </c>
      <c r="C41" s="29">
        <v>115.29900000000001</v>
      </c>
      <c r="D41" s="29">
        <v>40178.285000000003</v>
      </c>
      <c r="E41" s="29">
        <v>12914.984</v>
      </c>
      <c r="F41" s="29">
        <v>5433.7039999999997</v>
      </c>
      <c r="G41" s="29">
        <v>3007.0810000000001</v>
      </c>
      <c r="H41" s="29">
        <v>18524.963</v>
      </c>
      <c r="I41" s="29">
        <v>4738.6149999999998</v>
      </c>
      <c r="J41" s="28">
        <v>99475.409000000014</v>
      </c>
    </row>
    <row r="42" spans="1:10" s="21" customFormat="1" ht="8.4499999999999993" customHeight="1">
      <c r="A42" s="85" t="s">
        <v>113</v>
      </c>
      <c r="B42" s="28">
        <v>14562.477999999999</v>
      </c>
      <c r="C42" s="29">
        <v>115.29900000000001</v>
      </c>
      <c r="D42" s="29">
        <v>41964.485000000001</v>
      </c>
      <c r="E42" s="29">
        <v>12784.984</v>
      </c>
      <c r="F42" s="29">
        <v>5446.8040000000001</v>
      </c>
      <c r="G42" s="29">
        <v>2962.9810000000002</v>
      </c>
      <c r="H42" s="29">
        <v>17492.525000000001</v>
      </c>
      <c r="I42" s="29">
        <v>4738.6149999999998</v>
      </c>
      <c r="J42" s="28">
        <v>100068.17100000002</v>
      </c>
    </row>
    <row r="43" spans="1:10" s="21" customFormat="1" ht="8.4499999999999993" customHeight="1">
      <c r="A43" s="85" t="s">
        <v>59</v>
      </c>
      <c r="B43" s="28">
        <v>16817.34</v>
      </c>
      <c r="C43" s="29">
        <v>162.739</v>
      </c>
      <c r="D43" s="29">
        <v>49598.762000000002</v>
      </c>
      <c r="E43" s="29">
        <v>15842.359</v>
      </c>
      <c r="F43" s="29">
        <v>4942.5990000000002</v>
      </c>
      <c r="G43" s="29">
        <v>3429.3339999999998</v>
      </c>
      <c r="H43" s="29">
        <v>22510.214</v>
      </c>
      <c r="I43" s="29">
        <v>729.13599999999997</v>
      </c>
      <c r="J43" s="28">
        <v>114032.48300000001</v>
      </c>
    </row>
    <row r="44" spans="1:10" s="21" customFormat="1" ht="8.4499999999999993" customHeight="1">
      <c r="A44" s="30" t="s">
        <v>60</v>
      </c>
      <c r="B44" s="28">
        <v>18730.7</v>
      </c>
      <c r="C44" s="29">
        <v>162.71799999999999</v>
      </c>
      <c r="D44" s="29">
        <v>57291.148000000001</v>
      </c>
      <c r="E44" s="29">
        <v>28101.719000000001</v>
      </c>
      <c r="F44" s="29">
        <v>9195.9689999999991</v>
      </c>
      <c r="G44" s="29">
        <v>4777.5429999999997</v>
      </c>
      <c r="H44" s="29">
        <v>31076.746999999999</v>
      </c>
      <c r="I44" s="29">
        <v>3027.7</v>
      </c>
      <c r="J44" s="28">
        <v>152364.24400000001</v>
      </c>
    </row>
    <row r="45" spans="1:10" s="36" customFormat="1" ht="8.4499999999999993" customHeight="1">
      <c r="A45" s="33" t="s">
        <v>61</v>
      </c>
      <c r="B45" s="34">
        <v>37554.199999999997</v>
      </c>
      <c r="C45" s="34">
        <v>55.975999999999999</v>
      </c>
      <c r="D45" s="35">
        <v>73403.228000000003</v>
      </c>
      <c r="E45" s="34">
        <v>24581.79</v>
      </c>
      <c r="F45" s="34">
        <v>17127.557000000001</v>
      </c>
      <c r="G45" s="34">
        <v>6848.0759999999991</v>
      </c>
      <c r="H45" s="34">
        <v>54308.855000000003</v>
      </c>
      <c r="I45" s="34">
        <v>2975</v>
      </c>
      <c r="J45" s="34">
        <v>216854.68200000003</v>
      </c>
    </row>
    <row r="46" spans="1:10" s="36" customFormat="1" ht="8.4499999999999993" customHeight="1">
      <c r="A46" s="33" t="s">
        <v>62</v>
      </c>
      <c r="B46" s="34">
        <v>34789.989795242982</v>
      </c>
      <c r="C46" s="34">
        <v>222.42759289</v>
      </c>
      <c r="D46" s="35">
        <v>83218.299384019992</v>
      </c>
      <c r="E46" s="34">
        <v>35703.37163301</v>
      </c>
      <c r="F46" s="34">
        <v>39163.685119869995</v>
      </c>
      <c r="G46" s="34">
        <v>11379.05455875</v>
      </c>
      <c r="H46" s="34">
        <v>90105.21843406999</v>
      </c>
      <c r="I46" s="34">
        <v>4342.9640669400005</v>
      </c>
      <c r="J46" s="34">
        <v>298925.010584793</v>
      </c>
    </row>
    <row r="47" spans="1:10" s="36" customFormat="1" ht="8.4499999999999993" customHeight="1">
      <c r="A47" s="33" t="s">
        <v>63</v>
      </c>
      <c r="B47" s="37">
        <v>29977.777539910003</v>
      </c>
      <c r="C47" s="37">
        <v>78.214500000000001</v>
      </c>
      <c r="D47" s="38">
        <v>57807.359014890004</v>
      </c>
      <c r="E47" s="37">
        <v>25253.294133480005</v>
      </c>
      <c r="F47" s="37">
        <v>28724.955277079996</v>
      </c>
      <c r="G47" s="37">
        <v>9544.1646061200026</v>
      </c>
      <c r="H47" s="37">
        <v>91665.47305068998</v>
      </c>
      <c r="I47" s="37">
        <v>9086.0283131200413</v>
      </c>
      <c r="J47" s="37">
        <v>252137.26643529002</v>
      </c>
    </row>
    <row r="48" spans="1:10" s="36" customFormat="1" ht="8.4499999999999993" customHeight="1">
      <c r="A48" s="33" t="s">
        <v>64</v>
      </c>
      <c r="B48" s="40">
        <v>33984.90877195225</v>
      </c>
      <c r="C48" s="40">
        <v>150.66442040000004</v>
      </c>
      <c r="D48" s="41">
        <v>68150.060104959994</v>
      </c>
      <c r="E48" s="40">
        <v>35756.264877839996</v>
      </c>
      <c r="F48" s="40">
        <v>27514.7722331</v>
      </c>
      <c r="G48" s="40">
        <v>12933.947373760002</v>
      </c>
      <c r="H48" s="40">
        <v>112403.32187268998</v>
      </c>
      <c r="I48" s="40">
        <v>6731.7692761300714</v>
      </c>
      <c r="J48" s="40">
        <v>297625.70893083228</v>
      </c>
    </row>
    <row r="49" spans="1:10" s="36" customFormat="1" ht="8.4499999999999993" customHeight="1">
      <c r="A49" s="33" t="s">
        <v>65</v>
      </c>
      <c r="B49" s="34">
        <v>40359.390455584835</v>
      </c>
      <c r="C49" s="34">
        <v>1227.4109883468507</v>
      </c>
      <c r="D49" s="35">
        <v>100650.63858150152</v>
      </c>
      <c r="E49" s="34">
        <v>47123.321724875219</v>
      </c>
      <c r="F49" s="34">
        <v>25784.703305248309</v>
      </c>
      <c r="G49" s="34">
        <v>14413.39204603462</v>
      </c>
      <c r="H49" s="34">
        <v>111773.39415316164</v>
      </c>
      <c r="I49" s="34">
        <v>4309.6784149683081</v>
      </c>
      <c r="J49" s="34">
        <v>345641.92966972128</v>
      </c>
    </row>
    <row r="50" spans="1:10" s="36" customFormat="1" ht="8.4499999999999993" customHeight="1">
      <c r="A50" s="33" t="s">
        <v>66</v>
      </c>
      <c r="B50" s="37">
        <v>28171.288312663357</v>
      </c>
      <c r="C50" s="37">
        <v>530.33455271000003</v>
      </c>
      <c r="D50" s="38">
        <v>118044.03866979</v>
      </c>
      <c r="E50" s="37">
        <v>51693.373335759999</v>
      </c>
      <c r="F50" s="37">
        <v>27157.263638420001</v>
      </c>
      <c r="G50" s="37">
        <v>15838.090036300002</v>
      </c>
      <c r="H50" s="37">
        <v>114137.14850528</v>
      </c>
      <c r="I50" s="37">
        <v>9978.1908886500751</v>
      </c>
      <c r="J50" s="37">
        <v>365549.72793957341</v>
      </c>
    </row>
    <row r="51" spans="1:10" s="36" customFormat="1" ht="8.4499999999999993" customHeight="1">
      <c r="A51" s="33" t="s">
        <v>67</v>
      </c>
      <c r="B51" s="37">
        <v>19567.7343433028</v>
      </c>
      <c r="C51" s="37">
        <v>525.67906091999998</v>
      </c>
      <c r="D51" s="38">
        <v>146578.66417393999</v>
      </c>
      <c r="E51" s="37">
        <v>68403.999708119984</v>
      </c>
      <c r="F51" s="37">
        <v>30180.448249980003</v>
      </c>
      <c r="G51" s="37">
        <v>17700.102803990001</v>
      </c>
      <c r="H51" s="37">
        <v>127383.56354460999</v>
      </c>
      <c r="I51" s="37">
        <v>7014.9172407600563</v>
      </c>
      <c r="J51" s="37">
        <v>417355.10912562284</v>
      </c>
    </row>
    <row r="52" spans="1:10" s="36" customFormat="1" ht="8.4499999999999993" customHeight="1">
      <c r="A52" s="33" t="s">
        <v>68</v>
      </c>
      <c r="B52" s="37">
        <v>21700.32242255532</v>
      </c>
      <c r="C52" s="37">
        <v>114.18796736</v>
      </c>
      <c r="D52" s="38">
        <v>210087.51903399185</v>
      </c>
      <c r="E52" s="37">
        <v>80838.328748365631</v>
      </c>
      <c r="F52" s="37">
        <v>40243.066995502508</v>
      </c>
      <c r="G52" s="37">
        <v>16284.813496289686</v>
      </c>
      <c r="H52" s="37">
        <v>146721.04630374757</v>
      </c>
      <c r="I52" s="37">
        <v>7241.4246955328854</v>
      </c>
      <c r="J52" s="37">
        <v>523230.70966334542</v>
      </c>
    </row>
    <row r="53" spans="1:10" s="36" customFormat="1" ht="8.4499999999999993" customHeight="1">
      <c r="A53" s="33" t="s">
        <v>69</v>
      </c>
      <c r="B53" s="40">
        <v>45734.860151285779</v>
      </c>
      <c r="C53" s="40">
        <v>49.11108342</v>
      </c>
      <c r="D53" s="41">
        <v>256101.76939706001</v>
      </c>
      <c r="E53" s="40">
        <v>113635.20344762999</v>
      </c>
      <c r="F53" s="41">
        <v>63289.832235909991</v>
      </c>
      <c r="G53" s="41">
        <v>33516.756476039984</v>
      </c>
      <c r="H53" s="40">
        <v>347949.84562814009</v>
      </c>
      <c r="I53" s="40">
        <v>19544.385066190036</v>
      </c>
      <c r="J53" s="40">
        <v>879821.76348567591</v>
      </c>
    </row>
    <row r="54" spans="1:10" s="36" customFormat="1" ht="8.4499999999999993" customHeight="1">
      <c r="A54" s="33" t="s">
        <v>70</v>
      </c>
      <c r="B54" s="40">
        <v>34882.720331798628</v>
      </c>
      <c r="C54" s="40">
        <v>1469.2014559999998</v>
      </c>
      <c r="D54" s="41">
        <v>319617.02177971846</v>
      </c>
      <c r="E54" s="40">
        <v>140502.83538630002</v>
      </c>
      <c r="F54" s="41">
        <v>93718.051615434641</v>
      </c>
      <c r="G54" s="41">
        <v>24260.782912599516</v>
      </c>
      <c r="H54" s="40">
        <v>438870.18033045001</v>
      </c>
      <c r="I54" s="40">
        <v>15540.702264337335</v>
      </c>
      <c r="J54" s="40">
        <v>1068861.4960766386</v>
      </c>
    </row>
    <row r="55" spans="1:10" s="36" customFormat="1" ht="8.4499999999999993" customHeight="1">
      <c r="A55" s="33" t="s">
        <v>71</v>
      </c>
      <c r="B55" s="40">
        <v>32667.084055630032</v>
      </c>
      <c r="C55" s="40">
        <v>1375.630005</v>
      </c>
      <c r="D55" s="41">
        <v>381257.08937660808</v>
      </c>
      <c r="E55" s="40">
        <v>176945.78234934754</v>
      </c>
      <c r="F55" s="41">
        <v>89295.402187398067</v>
      </c>
      <c r="G55" s="41">
        <v>27921.870951310233</v>
      </c>
      <c r="H55" s="40">
        <v>559836.35457713087</v>
      </c>
      <c r="I55" s="40">
        <v>11160.334238530137</v>
      </c>
      <c r="J55" s="40">
        <v>1280459.5477409549</v>
      </c>
    </row>
    <row r="56" spans="1:10" s="99" customFormat="1" ht="8.4499999999999993" customHeight="1">
      <c r="A56" s="98" t="s">
        <v>116</v>
      </c>
      <c r="B56" s="40">
        <v>29068.073185259938</v>
      </c>
      <c r="C56" s="40">
        <v>1339.7950018700001</v>
      </c>
      <c r="D56" s="40">
        <v>484491.46028923488</v>
      </c>
      <c r="E56" s="40">
        <v>211108.46268308241</v>
      </c>
      <c r="F56" s="40">
        <v>99612.619063854305</v>
      </c>
      <c r="G56" s="40">
        <v>36364.585918653844</v>
      </c>
      <c r="H56" s="40">
        <v>755482.47694545193</v>
      </c>
      <c r="I56" s="40">
        <v>15906.726587949786</v>
      </c>
      <c r="J56" s="40">
        <v>1633374.1996753572</v>
      </c>
    </row>
    <row r="57" spans="1:10" s="99" customFormat="1" ht="8.4499999999999993" customHeight="1">
      <c r="A57" s="42"/>
      <c r="B57" s="40"/>
      <c r="C57" s="40"/>
      <c r="D57" s="40"/>
      <c r="E57" s="40"/>
      <c r="F57" s="40"/>
      <c r="G57" s="40"/>
      <c r="H57" s="40"/>
      <c r="I57" s="40"/>
      <c r="J57" s="40"/>
    </row>
    <row r="58" spans="1:10" s="43" customFormat="1">
      <c r="A58" s="149" t="s">
        <v>142</v>
      </c>
      <c r="B58" s="86"/>
      <c r="C58" s="86"/>
      <c r="D58" s="86"/>
      <c r="E58" s="86"/>
      <c r="F58" s="41"/>
      <c r="G58" s="41"/>
      <c r="H58" s="41"/>
      <c r="I58" s="41"/>
      <c r="J58" s="41"/>
    </row>
    <row r="59" spans="1:10" s="43" customFormat="1">
      <c r="A59" s="88" t="s">
        <v>114</v>
      </c>
      <c r="B59" s="88"/>
      <c r="C59" s="88"/>
      <c r="D59" s="88"/>
      <c r="E59" s="88"/>
      <c r="F59" s="41"/>
      <c r="G59" s="41"/>
      <c r="H59" s="41"/>
      <c r="I59" s="41"/>
      <c r="J59" s="41"/>
    </row>
    <row r="60" spans="1:10" s="43" customFormat="1">
      <c r="A60" s="89" t="s">
        <v>115</v>
      </c>
      <c r="B60" s="88"/>
      <c r="C60" s="88"/>
      <c r="D60" s="88"/>
      <c r="E60" s="88"/>
      <c r="F60" s="41"/>
      <c r="G60" s="41"/>
      <c r="H60" s="41"/>
      <c r="I60" s="41"/>
      <c r="J60" s="41"/>
    </row>
    <row r="61" spans="1:10" s="43" customFormat="1">
      <c r="A61" s="105"/>
      <c r="B61" s="102"/>
      <c r="C61" s="102"/>
      <c r="D61" s="102"/>
      <c r="E61" s="102"/>
      <c r="F61" s="102"/>
      <c r="G61" s="102"/>
      <c r="H61" s="102"/>
      <c r="I61" s="102"/>
      <c r="J61" s="102"/>
    </row>
    <row r="62" spans="1:10" s="43" customFormat="1">
      <c r="A62" s="105"/>
      <c r="B62" s="102"/>
      <c r="C62" s="102"/>
      <c r="D62" s="102"/>
      <c r="E62" s="102"/>
      <c r="F62" s="102"/>
      <c r="G62" s="102"/>
      <c r="H62" s="102"/>
      <c r="I62" s="102"/>
      <c r="J62" s="102"/>
    </row>
    <row r="63" spans="1:10" s="13" customFormat="1" ht="11.25">
      <c r="F63" s="86"/>
      <c r="G63" s="86"/>
      <c r="H63" s="86"/>
      <c r="I63" s="86"/>
      <c r="J63" s="87"/>
    </row>
    <row r="64" spans="1:10" s="13" customFormat="1" ht="11.25">
      <c r="F64" s="88"/>
      <c r="G64" s="88"/>
      <c r="H64" s="86"/>
      <c r="I64" s="86"/>
      <c r="J64" s="87"/>
    </row>
    <row r="65" spans="1:10" s="13" customFormat="1" ht="9" customHeight="1">
      <c r="F65" s="88"/>
      <c r="G65" s="88"/>
      <c r="H65" s="86"/>
      <c r="I65" s="86"/>
      <c r="J65" s="90"/>
    </row>
    <row r="66" spans="1:10" s="13" customFormat="1" ht="9" customHeight="1">
      <c r="A66" s="46"/>
      <c r="B66" s="88"/>
      <c r="C66" s="88"/>
      <c r="D66" s="88"/>
      <c r="E66" s="88"/>
      <c r="F66" s="88"/>
      <c r="G66" s="88"/>
      <c r="H66" s="86"/>
      <c r="I66" s="86"/>
      <c r="J66" s="90"/>
    </row>
    <row r="67" spans="1:10" ht="9" customHeight="1">
      <c r="B67" s="49"/>
      <c r="C67" s="49"/>
      <c r="D67" s="49"/>
      <c r="E67" s="49"/>
      <c r="F67" s="49"/>
      <c r="G67" s="49"/>
      <c r="H67" s="49"/>
      <c r="I67" s="49"/>
      <c r="J67" s="49"/>
    </row>
    <row r="68" spans="1:10" ht="9" customHeight="1">
      <c r="B68" s="91"/>
      <c r="C68" s="91"/>
      <c r="D68" s="91"/>
      <c r="E68" s="91"/>
      <c r="F68" s="91"/>
      <c r="G68" s="91"/>
      <c r="H68" s="91"/>
      <c r="I68" s="91"/>
      <c r="J68" s="91"/>
    </row>
    <row r="69" spans="1:10" ht="9" customHeight="1">
      <c r="B69" s="100"/>
      <c r="C69" s="100"/>
      <c r="D69" s="100"/>
      <c r="E69" s="100"/>
      <c r="F69" s="100"/>
      <c r="G69" s="100"/>
      <c r="H69" s="100"/>
      <c r="I69" s="100"/>
      <c r="J69" s="100"/>
    </row>
    <row r="70" spans="1:10" ht="9" customHeight="1">
      <c r="B70" s="91"/>
      <c r="C70" s="92"/>
      <c r="D70" s="92"/>
      <c r="E70" s="92"/>
      <c r="F70" s="92"/>
      <c r="G70" s="92"/>
      <c r="H70" s="92"/>
      <c r="I70" s="92"/>
      <c r="J70" s="91"/>
    </row>
  </sheetData>
  <mergeCells count="1">
    <mergeCell ref="A4:A8"/>
  </mergeCells>
  <printOptions horizontalCentered="1"/>
  <pageMargins left="0.51181102362204722" right="0.51181102362204722" top="0.68" bottom="0" header="0.51181102362204722" footer="0.19685039370078741"/>
  <pageSetup paperSize="9" firstPageNumber="33" orientation="portrait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5"/>
  <sheetViews>
    <sheetView workbookViewId="0">
      <selection activeCell="E18" sqref="E18"/>
    </sheetView>
  </sheetViews>
  <sheetFormatPr defaultRowHeight="11.25"/>
  <cols>
    <col min="1" max="1" width="13.1640625" customWidth="1"/>
    <col min="2" max="2" width="15.1640625" customWidth="1"/>
    <col min="3" max="3" width="13.6640625" customWidth="1"/>
    <col min="4" max="4" width="12.1640625" customWidth="1"/>
    <col min="5" max="5" width="11.5" customWidth="1"/>
    <col min="6" max="6" width="12.33203125" customWidth="1"/>
    <col min="7" max="7" width="11" customWidth="1"/>
    <col min="8" max="8" width="13" customWidth="1"/>
    <col min="9" max="9" width="12.6640625" customWidth="1"/>
    <col min="10" max="10" width="11.5" customWidth="1"/>
  </cols>
  <sheetData>
    <row r="1" spans="1:12" ht="18">
      <c r="A1" s="177" t="s">
        <v>154</v>
      </c>
      <c r="B1" s="178"/>
      <c r="C1" s="178"/>
      <c r="D1" s="178"/>
      <c r="E1" s="178"/>
      <c r="F1" s="178"/>
      <c r="G1" s="178"/>
      <c r="H1" s="178"/>
      <c r="I1" s="150"/>
      <c r="J1" s="150"/>
      <c r="K1" s="124"/>
      <c r="L1" s="138"/>
    </row>
    <row r="2" spans="1:12" ht="15.75">
      <c r="A2" s="154"/>
      <c r="B2" s="133"/>
      <c r="C2" s="133"/>
      <c r="D2" s="133"/>
      <c r="E2" s="133"/>
      <c r="F2" s="133"/>
      <c r="G2" s="133"/>
      <c r="H2" s="133"/>
      <c r="I2" s="151"/>
      <c r="J2" s="125"/>
      <c r="K2" s="125"/>
      <c r="L2" s="141"/>
    </row>
    <row r="3" spans="1:12" ht="15.75">
      <c r="A3" s="179" t="s">
        <v>0</v>
      </c>
      <c r="B3" s="180"/>
      <c r="C3" s="142"/>
      <c r="D3" s="142"/>
      <c r="E3" s="136"/>
      <c r="F3" s="136"/>
      <c r="G3" s="136"/>
      <c r="H3" s="136"/>
      <c r="I3" s="123"/>
      <c r="J3" s="123"/>
      <c r="K3" s="123"/>
      <c r="L3" s="143"/>
    </row>
    <row r="4" spans="1:12">
      <c r="A4" s="189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127</v>
      </c>
      <c r="J4" s="164" t="s">
        <v>22</v>
      </c>
      <c r="K4" s="159" t="s">
        <v>23</v>
      </c>
      <c r="L4" s="159" t="s">
        <v>24</v>
      </c>
    </row>
    <row r="5" spans="1:12">
      <c r="A5" s="190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90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90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91"/>
      <c r="B8" s="152">
        <v>1</v>
      </c>
      <c r="C8" s="116" t="s">
        <v>130</v>
      </c>
      <c r="D8" s="116">
        <v>2</v>
      </c>
      <c r="E8" s="153">
        <v>3</v>
      </c>
      <c r="F8" s="153">
        <v>4</v>
      </c>
      <c r="G8" s="153">
        <v>5</v>
      </c>
      <c r="H8" s="153">
        <v>6</v>
      </c>
      <c r="I8" s="153">
        <v>7</v>
      </c>
      <c r="J8" s="153">
        <v>8</v>
      </c>
      <c r="K8" s="153">
        <v>9</v>
      </c>
      <c r="L8" s="116"/>
    </row>
    <row r="9" spans="1:12">
      <c r="A9" s="14" t="s">
        <v>147</v>
      </c>
      <c r="B9">
        <v>12066.807756362685</v>
      </c>
      <c r="C9">
        <v>194.05051546699994</v>
      </c>
      <c r="D9">
        <v>25662.60847545557</v>
      </c>
      <c r="E9">
        <v>198.78649855999998</v>
      </c>
      <c r="F9">
        <v>614694.81664401421</v>
      </c>
      <c r="G9">
        <v>202577.4456017038</v>
      </c>
      <c r="H9">
        <v>122228.99633883548</v>
      </c>
      <c r="I9">
        <v>42993.801882509833</v>
      </c>
      <c r="J9">
        <v>836780.36761218077</v>
      </c>
      <c r="K9">
        <v>32654.840281710261</v>
      </c>
      <c r="L9">
        <v>1889858.4710913324</v>
      </c>
    </row>
    <row r="10" spans="1:12">
      <c r="A10" t="s">
        <v>132</v>
      </c>
      <c r="B10">
        <v>17757.934417016168</v>
      </c>
      <c r="C10">
        <v>465.314925066</v>
      </c>
      <c r="D10">
        <v>31562.810553347637</v>
      </c>
      <c r="E10">
        <v>52.539517481999994</v>
      </c>
      <c r="F10">
        <v>590667.92203427723</v>
      </c>
      <c r="G10">
        <v>212364.98380922503</v>
      </c>
      <c r="H10">
        <v>148035.0318463193</v>
      </c>
      <c r="I10">
        <v>48042.509061064455</v>
      </c>
      <c r="J10">
        <v>1326929.6906467499</v>
      </c>
      <c r="K10">
        <v>58495.906869528815</v>
      </c>
      <c r="L10">
        <v>2433909.3287550104</v>
      </c>
    </row>
    <row r="11" spans="1:12">
      <c r="A11" t="s">
        <v>133</v>
      </c>
      <c r="B11">
        <v>24823.76279975503</v>
      </c>
      <c r="C11">
        <v>982.29482693449995</v>
      </c>
      <c r="D11">
        <v>39180.028655184258</v>
      </c>
      <c r="E11">
        <v>240.50734069999999</v>
      </c>
      <c r="F11">
        <v>706007.24861821695</v>
      </c>
      <c r="G11">
        <v>222069.58915929843</v>
      </c>
      <c r="H11">
        <v>166760.10631817675</v>
      </c>
      <c r="I11">
        <v>56560.546728042296</v>
      </c>
      <c r="J11">
        <v>1663148.8058981043</v>
      </c>
      <c r="K11">
        <v>18818.583281861152</v>
      </c>
      <c r="L11">
        <v>2897609.1787993391</v>
      </c>
    </row>
    <row r="12" spans="1:12">
      <c r="A12" s="14" t="s">
        <v>148</v>
      </c>
      <c r="B12">
        <v>18753.512065625</v>
      </c>
      <c r="C12">
        <v>1842.7452480850002</v>
      </c>
      <c r="D12">
        <v>45636.262510405337</v>
      </c>
      <c r="E12">
        <v>246.34867300000002</v>
      </c>
      <c r="F12">
        <v>895124.12959933013</v>
      </c>
      <c r="G12">
        <v>214225.7225534</v>
      </c>
      <c r="H12">
        <v>159199.32290348999</v>
      </c>
      <c r="I12">
        <v>81730.043547929992</v>
      </c>
      <c r="J12">
        <v>1749598.0220478633</v>
      </c>
      <c r="K12">
        <v>13216.518552539404</v>
      </c>
      <c r="L12">
        <v>3177729.8824535832</v>
      </c>
    </row>
    <row r="14" spans="1:12">
      <c r="A14" s="14" t="s">
        <v>135</v>
      </c>
    </row>
    <row r="15" spans="1:12">
      <c r="A15" t="s">
        <v>160</v>
      </c>
    </row>
  </sheetData>
  <mergeCells count="15">
    <mergeCell ref="I4:I7"/>
    <mergeCell ref="J4:J7"/>
    <mergeCell ref="K4:K7"/>
    <mergeCell ref="L4:L7"/>
    <mergeCell ref="C5:C7"/>
    <mergeCell ref="D5:D7"/>
    <mergeCell ref="A1:H1"/>
    <mergeCell ref="A3:B3"/>
    <mergeCell ref="A4:A8"/>
    <mergeCell ref="B4:B7"/>
    <mergeCell ref="C4:D4"/>
    <mergeCell ref="E4:E7"/>
    <mergeCell ref="F4:F7"/>
    <mergeCell ref="G4:G7"/>
    <mergeCell ref="H4:H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J23"/>
  <sheetViews>
    <sheetView zoomScale="150" zoomScaleNormal="15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A21" sqref="A21"/>
    </sheetView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155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56" t="s">
        <v>1</v>
      </c>
      <c r="B5" s="12"/>
      <c r="C5" s="12" t="s">
        <v>73</v>
      </c>
      <c r="D5" s="12"/>
      <c r="E5" s="12" t="s">
        <v>3</v>
      </c>
      <c r="F5" s="12" t="s">
        <v>4</v>
      </c>
      <c r="G5" s="12"/>
      <c r="H5" s="12"/>
      <c r="I5" s="12"/>
      <c r="J5" s="51"/>
    </row>
    <row r="6" spans="1:10" s="13" customFormat="1" ht="9" customHeight="1">
      <c r="A6" s="157"/>
      <c r="B6" s="12"/>
      <c r="C6" s="12" t="s">
        <v>74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57"/>
      <c r="B7" s="12" t="s">
        <v>10</v>
      </c>
      <c r="C7" s="12" t="s">
        <v>75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57"/>
      <c r="B8" s="52" t="s">
        <v>16</v>
      </c>
      <c r="C8" s="52" t="s">
        <v>17</v>
      </c>
      <c r="D8" s="52" t="s">
        <v>18</v>
      </c>
      <c r="E8" s="52" t="s">
        <v>19</v>
      </c>
      <c r="F8" s="52" t="s">
        <v>19</v>
      </c>
      <c r="G8" s="52" t="s">
        <v>76</v>
      </c>
      <c r="H8" s="52" t="s">
        <v>22</v>
      </c>
      <c r="I8" s="52" t="s">
        <v>23</v>
      </c>
      <c r="J8" s="52" t="s">
        <v>24</v>
      </c>
    </row>
    <row r="9" spans="1:10" s="13" customFormat="1" ht="9" customHeight="1">
      <c r="A9" s="158"/>
      <c r="B9" s="52">
        <v>1</v>
      </c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</row>
    <row r="10" spans="1:10" s="36" customFormat="1" ht="8.4499999999999993" customHeight="1">
      <c r="A10" s="33" t="s">
        <v>63</v>
      </c>
      <c r="B10" s="65">
        <v>374.30200000000002</v>
      </c>
      <c r="C10" s="65">
        <v>0.5</v>
      </c>
      <c r="D10" s="66">
        <v>8493.0571678199994</v>
      </c>
      <c r="E10" s="65">
        <v>778.67049999999995</v>
      </c>
      <c r="F10" s="65">
        <v>511.69163315000003</v>
      </c>
      <c r="G10" s="65">
        <v>1202.9218452599998</v>
      </c>
      <c r="H10" s="65">
        <v>15416.240619914992</v>
      </c>
      <c r="I10" s="65">
        <v>3561.2840927850084</v>
      </c>
      <c r="J10" s="65">
        <v>30338.667858929999</v>
      </c>
    </row>
    <row r="11" spans="1:10" s="36" customFormat="1" ht="8.4499999999999993" customHeight="1">
      <c r="A11" s="33" t="s">
        <v>64</v>
      </c>
      <c r="B11" s="67">
        <v>226.79040000000003</v>
      </c>
      <c r="C11" s="67">
        <v>1.34</v>
      </c>
      <c r="D11" s="68">
        <v>5358.3361827799999</v>
      </c>
      <c r="E11" s="67">
        <v>337.87093356999998</v>
      </c>
      <c r="F11" s="67">
        <v>1293.6350303500001</v>
      </c>
      <c r="G11" s="67">
        <v>1432.1048116899999</v>
      </c>
      <c r="H11" s="67">
        <v>27407.092532677008</v>
      </c>
      <c r="I11" s="67">
        <v>1121.2221184699956</v>
      </c>
      <c r="J11" s="67">
        <v>37178.392009537005</v>
      </c>
    </row>
    <row r="12" spans="1:10" s="36" customFormat="1" ht="8.4499999999999993" customHeight="1">
      <c r="A12" s="33" t="s">
        <v>65</v>
      </c>
      <c r="B12" s="67">
        <v>268.16519999999997</v>
      </c>
      <c r="C12" s="67">
        <v>5.8050582200000003</v>
      </c>
      <c r="D12" s="68">
        <v>5510.6138149999997</v>
      </c>
      <c r="E12" s="67">
        <v>339.36595620999998</v>
      </c>
      <c r="F12" s="67">
        <v>1678.8369803800001</v>
      </c>
      <c r="G12" s="67">
        <v>1821.2254973300001</v>
      </c>
      <c r="H12" s="67">
        <v>35030.436450880006</v>
      </c>
      <c r="I12" s="67">
        <v>373.85140518109984</v>
      </c>
      <c r="J12" s="67">
        <v>45028.300363201102</v>
      </c>
    </row>
    <row r="13" spans="1:10" s="36" customFormat="1" ht="8.4499999999999993" customHeight="1">
      <c r="A13" s="33" t="s">
        <v>66</v>
      </c>
      <c r="B13" s="65">
        <v>415.08280000000002</v>
      </c>
      <c r="C13" s="65">
        <v>7.209111</v>
      </c>
      <c r="D13" s="66">
        <v>6943.4855614300004</v>
      </c>
      <c r="E13" s="65">
        <v>139.37655151999999</v>
      </c>
      <c r="F13" s="65">
        <v>1533.2143812500001</v>
      </c>
      <c r="G13" s="65">
        <v>1882.7642984600002</v>
      </c>
      <c r="H13" s="65">
        <v>44233.344414160012</v>
      </c>
      <c r="I13" s="65">
        <v>240.66693957998359</v>
      </c>
      <c r="J13" s="65">
        <v>55395.144057400001</v>
      </c>
    </row>
    <row r="14" spans="1:10" s="36" customFormat="1" ht="8.4499999999999993" customHeight="1">
      <c r="A14" s="33" t="s">
        <v>67</v>
      </c>
      <c r="B14" s="65">
        <v>30.615900000000003</v>
      </c>
      <c r="C14" s="65">
        <v>9.0579999999999998</v>
      </c>
      <c r="D14" s="66">
        <v>8366.3927973099999</v>
      </c>
      <c r="E14" s="65">
        <v>157.96973660999998</v>
      </c>
      <c r="F14" s="65">
        <v>2258.083083</v>
      </c>
      <c r="G14" s="65">
        <v>1908.3904791200002</v>
      </c>
      <c r="H14" s="65">
        <v>48636.34112573001</v>
      </c>
      <c r="I14" s="65">
        <v>845.80927798998164</v>
      </c>
      <c r="J14" s="65">
        <v>62212.660399759996</v>
      </c>
    </row>
    <row r="15" spans="1:10" s="36" customFormat="1" ht="9" customHeight="1">
      <c r="A15" s="33" t="s">
        <v>68</v>
      </c>
      <c r="B15" s="65">
        <v>1.0669999999999999</v>
      </c>
      <c r="C15" s="65">
        <v>2.56</v>
      </c>
      <c r="D15" s="66">
        <v>11207.529077170002</v>
      </c>
      <c r="E15" s="65">
        <v>431.70744938999997</v>
      </c>
      <c r="F15" s="65">
        <v>2813.1183053499999</v>
      </c>
      <c r="G15" s="65">
        <v>2328.6878310433362</v>
      </c>
      <c r="H15" s="65">
        <v>50865.902954006655</v>
      </c>
      <c r="I15" s="65">
        <v>571.51145616000576</v>
      </c>
      <c r="J15" s="65">
        <v>68222.084073120001</v>
      </c>
    </row>
    <row r="16" spans="1:10" s="36" customFormat="1" ht="9" customHeight="1">
      <c r="A16" s="33" t="s">
        <v>69</v>
      </c>
      <c r="B16" s="67">
        <v>1.0285</v>
      </c>
      <c r="C16" s="67">
        <v>3.6041120000000002</v>
      </c>
      <c r="D16" s="68">
        <v>10103.281465350907</v>
      </c>
      <c r="E16" s="67">
        <v>746.73120939000012</v>
      </c>
      <c r="F16" s="68">
        <v>1719.4214319157518</v>
      </c>
      <c r="G16" s="68">
        <v>2849.2787800135993</v>
      </c>
      <c r="H16" s="67">
        <v>72448.048843059718</v>
      </c>
      <c r="I16" s="67">
        <v>801.57968767001876</v>
      </c>
      <c r="J16" s="67">
        <v>88672.974029399993</v>
      </c>
    </row>
    <row r="17" spans="1:10" s="36" customFormat="1" ht="9" customHeight="1">
      <c r="A17" s="33" t="s">
        <v>70</v>
      </c>
      <c r="B17" s="67">
        <v>0</v>
      </c>
      <c r="C17" s="67">
        <v>5.2409330000000001</v>
      </c>
      <c r="D17" s="68">
        <v>17168.13048073</v>
      </c>
      <c r="E17" s="67">
        <v>866.70744938999997</v>
      </c>
      <c r="F17" s="68">
        <v>4293.3544958500006</v>
      </c>
      <c r="G17" s="68">
        <v>4370.6265420224991</v>
      </c>
      <c r="H17" s="67">
        <v>97199.190266747479</v>
      </c>
      <c r="I17" s="67">
        <v>912.91623454002547</v>
      </c>
      <c r="J17" s="67">
        <v>124816.16640228001</v>
      </c>
    </row>
    <row r="18" spans="1:10" s="36" customFormat="1" ht="9" customHeight="1">
      <c r="A18" s="33" t="s">
        <v>71</v>
      </c>
      <c r="B18" s="67">
        <v>1321.80476</v>
      </c>
      <c r="C18" s="67">
        <v>5.2971530000000007</v>
      </c>
      <c r="D18" s="68">
        <v>34344.319798889999</v>
      </c>
      <c r="E18" s="67">
        <v>532.84867226000006</v>
      </c>
      <c r="F18" s="68">
        <v>6986.4706542299991</v>
      </c>
      <c r="G18" s="68">
        <v>5441.2776698400003</v>
      </c>
      <c r="H18" s="67">
        <v>128190.59997522998</v>
      </c>
      <c r="I18" s="67">
        <v>2057.0048118900158</v>
      </c>
      <c r="J18" s="67">
        <v>178879.62349534</v>
      </c>
    </row>
    <row r="19" spans="1:10" s="43" customFormat="1" ht="9.6" customHeight="1">
      <c r="A19" s="42" t="s">
        <v>116</v>
      </c>
      <c r="B19" s="68">
        <v>0</v>
      </c>
      <c r="C19" s="68">
        <v>14.714201000000001</v>
      </c>
      <c r="D19" s="68">
        <v>50575.997481240003</v>
      </c>
      <c r="E19" s="68">
        <v>599.15731316000017</v>
      </c>
      <c r="F19" s="68">
        <v>6362.6982194000011</v>
      </c>
      <c r="G19" s="68">
        <v>4201.1015440199999</v>
      </c>
      <c r="H19" s="68">
        <v>124326.78987543003</v>
      </c>
      <c r="I19" s="68">
        <v>1335.3990005299856</v>
      </c>
      <c r="J19" s="68">
        <v>187415.85763478003</v>
      </c>
    </row>
    <row r="20" spans="1:10" s="43" customFormat="1" ht="9.6" customHeight="1">
      <c r="A20" s="42"/>
      <c r="B20" s="68"/>
      <c r="C20" s="68"/>
      <c r="D20" s="68"/>
      <c r="E20" s="68"/>
      <c r="F20" s="68"/>
      <c r="G20" s="68"/>
      <c r="H20" s="68"/>
      <c r="I20" s="68"/>
      <c r="J20" s="68"/>
    </row>
    <row r="21" spans="1:10" s="43" customFormat="1" ht="9.6" customHeight="1">
      <c r="A21" s="121" t="s">
        <v>142</v>
      </c>
      <c r="B21" s="68"/>
      <c r="C21" s="68"/>
      <c r="D21" s="68"/>
      <c r="E21" s="68"/>
      <c r="F21" s="68"/>
      <c r="G21" s="68"/>
      <c r="H21" s="68"/>
      <c r="I21" s="68"/>
      <c r="J21" s="68"/>
    </row>
    <row r="22" spans="1:10" s="43" customFormat="1" ht="9.6" customHeight="1">
      <c r="A22" s="42"/>
      <c r="B22" s="68"/>
      <c r="C22" s="68"/>
      <c r="D22" s="68"/>
      <c r="E22" s="68"/>
      <c r="F22" s="68"/>
      <c r="G22" s="68"/>
      <c r="H22" s="68"/>
      <c r="I22" s="68"/>
      <c r="J22" s="68"/>
    </row>
    <row r="23" spans="1:10" s="43" customFormat="1" ht="9.6" customHeight="1">
      <c r="A23" s="42"/>
      <c r="B23" s="68"/>
      <c r="C23" s="68"/>
      <c r="D23" s="68"/>
      <c r="E23" s="68"/>
      <c r="F23" s="68"/>
      <c r="G23" s="68"/>
      <c r="H23" s="68"/>
      <c r="I23" s="68"/>
      <c r="J23" s="68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firstPageNumber="34" orientation="portrait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5"/>
  <sheetViews>
    <sheetView workbookViewId="0">
      <selection activeCell="D19" sqref="D19"/>
    </sheetView>
  </sheetViews>
  <sheetFormatPr defaultRowHeight="11.25"/>
  <cols>
    <col min="1" max="1" width="11.83203125" customWidth="1"/>
    <col min="2" max="2" width="12.5" customWidth="1"/>
    <col min="3" max="3" width="12.1640625" customWidth="1"/>
    <col min="4" max="4" width="13.1640625" customWidth="1"/>
    <col min="5" max="5" width="11.6640625" customWidth="1"/>
    <col min="6" max="6" width="12.6640625" customWidth="1"/>
    <col min="7" max="7" width="11.83203125" customWidth="1"/>
    <col min="8" max="8" width="11.6640625" customWidth="1"/>
    <col min="9" max="9" width="15.83203125" customWidth="1"/>
    <col min="10" max="10" width="13.83203125" customWidth="1"/>
  </cols>
  <sheetData>
    <row r="1" spans="1:12" ht="15.75">
      <c r="A1" s="184" t="s">
        <v>156</v>
      </c>
      <c r="B1" s="185"/>
      <c r="C1" s="185"/>
      <c r="D1" s="185"/>
      <c r="E1" s="185"/>
      <c r="F1" s="185"/>
      <c r="G1" s="185"/>
      <c r="H1" s="185"/>
      <c r="I1" s="144"/>
      <c r="J1" s="132"/>
      <c r="K1" s="124"/>
      <c r="L1" s="125"/>
    </row>
    <row r="2" spans="1:12" ht="12">
      <c r="A2" s="155"/>
      <c r="B2" s="125"/>
      <c r="C2" s="125"/>
      <c r="D2" s="125"/>
      <c r="E2" s="125"/>
      <c r="F2" s="125"/>
      <c r="G2" s="125"/>
      <c r="H2" s="125"/>
      <c r="I2" s="151"/>
      <c r="J2" s="125"/>
      <c r="K2" s="125"/>
      <c r="L2" s="125"/>
    </row>
    <row r="3" spans="1:12" ht="12">
      <c r="A3" s="186" t="s">
        <v>0</v>
      </c>
      <c r="B3" s="187"/>
      <c r="C3" s="147"/>
      <c r="D3" s="147"/>
      <c r="E3" s="123"/>
      <c r="F3" s="123"/>
      <c r="G3" s="123"/>
      <c r="H3" s="123"/>
      <c r="I3" s="123"/>
      <c r="J3" s="123"/>
      <c r="K3" s="123"/>
      <c r="L3" s="123"/>
    </row>
    <row r="4" spans="1:12">
      <c r="A4" s="189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139</v>
      </c>
      <c r="J4" s="164" t="s">
        <v>22</v>
      </c>
      <c r="K4" s="159" t="s">
        <v>23</v>
      </c>
      <c r="L4" s="159" t="s">
        <v>24</v>
      </c>
    </row>
    <row r="5" spans="1:12">
      <c r="A5" s="190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90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90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91"/>
      <c r="B8" s="152">
        <v>1</v>
      </c>
      <c r="C8" s="116" t="s">
        <v>130</v>
      </c>
      <c r="D8" s="116">
        <v>2</v>
      </c>
      <c r="E8" s="153">
        <v>3</v>
      </c>
      <c r="F8" s="153">
        <v>4</v>
      </c>
      <c r="G8" s="153">
        <v>5</v>
      </c>
      <c r="H8" s="153">
        <v>6</v>
      </c>
      <c r="I8" s="153">
        <v>7</v>
      </c>
      <c r="J8" s="153">
        <v>8</v>
      </c>
      <c r="K8" s="153">
        <v>9</v>
      </c>
      <c r="L8" s="153"/>
    </row>
    <row r="9" spans="1:12">
      <c r="A9" s="14" t="s">
        <v>147</v>
      </c>
      <c r="B9">
        <v>462.13609452999998</v>
      </c>
      <c r="C9">
        <v>0</v>
      </c>
      <c r="D9">
        <v>0</v>
      </c>
      <c r="E9">
        <v>5.4131130000000001</v>
      </c>
      <c r="F9">
        <v>76003.81576831</v>
      </c>
      <c r="G9">
        <v>1849.72258057</v>
      </c>
      <c r="H9">
        <v>6537.6532920700001</v>
      </c>
      <c r="I9">
        <v>3378.0803617200004</v>
      </c>
      <c r="J9">
        <v>153291.34165267998</v>
      </c>
      <c r="K9">
        <v>1880.8630286200205</v>
      </c>
      <c r="L9">
        <v>243409.0258915</v>
      </c>
    </row>
    <row r="10" spans="1:12">
      <c r="A10" t="s">
        <v>132</v>
      </c>
      <c r="B10">
        <v>2232.1817283</v>
      </c>
      <c r="C10">
        <v>0</v>
      </c>
      <c r="D10">
        <v>0</v>
      </c>
      <c r="E10">
        <v>3.4616630000000002</v>
      </c>
      <c r="F10">
        <v>63529.287498629994</v>
      </c>
      <c r="G10">
        <v>4366.085</v>
      </c>
      <c r="H10">
        <v>9465.4861154800001</v>
      </c>
      <c r="I10">
        <v>4984.5034155600006</v>
      </c>
      <c r="J10">
        <v>242249.25626295016</v>
      </c>
      <c r="K10">
        <v>294.59986357000889</v>
      </c>
      <c r="L10">
        <v>327124.86154749017</v>
      </c>
    </row>
    <row r="11" spans="1:12">
      <c r="A11" t="s">
        <v>133</v>
      </c>
      <c r="B11">
        <v>1361.0634539</v>
      </c>
      <c r="C11">
        <v>0</v>
      </c>
      <c r="D11">
        <v>0</v>
      </c>
      <c r="E11">
        <v>6.556845</v>
      </c>
      <c r="F11">
        <v>65586.31050005999</v>
      </c>
      <c r="G11">
        <v>5878.8771109999998</v>
      </c>
      <c r="H11">
        <v>11810.584516229997</v>
      </c>
      <c r="I11">
        <v>5804.5450029699996</v>
      </c>
      <c r="J11">
        <v>285102.62589125999</v>
      </c>
      <c r="K11">
        <v>5028.1107375000138</v>
      </c>
      <c r="L11">
        <v>380578.67405792</v>
      </c>
    </row>
    <row r="12" spans="1:12">
      <c r="A12" t="s">
        <v>140</v>
      </c>
      <c r="B12">
        <v>818.79060500000003</v>
      </c>
      <c r="C12">
        <v>26.82</v>
      </c>
      <c r="D12">
        <v>0</v>
      </c>
      <c r="E12">
        <v>6.3584750000000003</v>
      </c>
      <c r="F12">
        <v>77153.051515479994</v>
      </c>
      <c r="G12">
        <v>6641.4834124400004</v>
      </c>
      <c r="H12">
        <v>6448.92206687</v>
      </c>
      <c r="I12">
        <v>5532.9685183000001</v>
      </c>
      <c r="J12">
        <v>274780.99768666003</v>
      </c>
      <c r="K12">
        <v>3022.8205199000076</v>
      </c>
      <c r="L12">
        <v>374405.39279965003</v>
      </c>
    </row>
    <row r="14" spans="1:12">
      <c r="A14" s="14" t="s">
        <v>135</v>
      </c>
    </row>
    <row r="15" spans="1:12">
      <c r="A15" t="s">
        <v>160</v>
      </c>
    </row>
  </sheetData>
  <mergeCells count="15">
    <mergeCell ref="I4:I7"/>
    <mergeCell ref="J4:J7"/>
    <mergeCell ref="K4:K7"/>
    <mergeCell ref="L4:L7"/>
    <mergeCell ref="C5:C7"/>
    <mergeCell ref="D5:D7"/>
    <mergeCell ref="A1:H1"/>
    <mergeCell ref="A3:B3"/>
    <mergeCell ref="A4:A8"/>
    <mergeCell ref="B4:B7"/>
    <mergeCell ref="C4:D4"/>
    <mergeCell ref="E4:E7"/>
    <mergeCell ref="F4:F7"/>
    <mergeCell ref="G4:G7"/>
    <mergeCell ref="H4:H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J23"/>
  <sheetViews>
    <sheetView zoomScale="130" zoomScaleNormal="130" zoomScaleSheetLayoutView="100" workbookViewId="0">
      <selection activeCell="B23" sqref="B23"/>
    </sheetView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157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s="13" customFormat="1" ht="9" customHeight="1">
      <c r="A4" s="156" t="s">
        <v>1</v>
      </c>
      <c r="B4" s="12"/>
      <c r="C4" s="12" t="s">
        <v>73</v>
      </c>
      <c r="D4" s="12"/>
      <c r="E4" s="12" t="s">
        <v>3</v>
      </c>
      <c r="F4" s="12" t="s">
        <v>4</v>
      </c>
      <c r="G4" s="12"/>
      <c r="H4" s="12"/>
      <c r="I4" s="12"/>
      <c r="J4" s="51"/>
    </row>
    <row r="5" spans="1:10" s="13" customFormat="1" ht="9" customHeight="1">
      <c r="A5" s="157"/>
      <c r="B5" s="12"/>
      <c r="C5" s="12" t="s">
        <v>74</v>
      </c>
      <c r="D5" s="12"/>
      <c r="E5" s="12" t="s">
        <v>7</v>
      </c>
      <c r="F5" s="12" t="s">
        <v>7</v>
      </c>
      <c r="G5" s="12"/>
      <c r="H5" s="12"/>
      <c r="I5" s="12"/>
      <c r="J5" s="12"/>
    </row>
    <row r="6" spans="1:10" s="13" customFormat="1" ht="9" customHeight="1">
      <c r="A6" s="157"/>
      <c r="B6" s="12" t="s">
        <v>10</v>
      </c>
      <c r="C6" s="12" t="s">
        <v>75</v>
      </c>
      <c r="D6" s="12" t="s">
        <v>12</v>
      </c>
      <c r="E6" s="12" t="s">
        <v>13</v>
      </c>
      <c r="F6" s="12" t="s">
        <v>13</v>
      </c>
      <c r="G6" s="12" t="s">
        <v>9</v>
      </c>
      <c r="H6" s="12"/>
      <c r="I6" s="12"/>
      <c r="J6" s="12"/>
    </row>
    <row r="7" spans="1:10" s="13" customFormat="1" ht="9" customHeight="1">
      <c r="A7" s="157"/>
      <c r="B7" s="52" t="s">
        <v>16</v>
      </c>
      <c r="C7" s="52" t="s">
        <v>17</v>
      </c>
      <c r="D7" s="52" t="s">
        <v>18</v>
      </c>
      <c r="E7" s="52" t="s">
        <v>19</v>
      </c>
      <c r="F7" s="52" t="s">
        <v>19</v>
      </c>
      <c r="G7" s="52" t="s">
        <v>76</v>
      </c>
      <c r="H7" s="52" t="s">
        <v>22</v>
      </c>
      <c r="I7" s="52" t="s">
        <v>23</v>
      </c>
      <c r="J7" s="52" t="s">
        <v>24</v>
      </c>
    </row>
    <row r="8" spans="1:10" s="13" customFormat="1" ht="9" customHeight="1">
      <c r="A8" s="158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</row>
    <row r="9" spans="1:10" s="36" customFormat="1" ht="8.4499999999999993" customHeight="1">
      <c r="A9" s="33" t="s">
        <v>63</v>
      </c>
      <c r="B9" s="65">
        <v>1.3</v>
      </c>
      <c r="C9" s="65">
        <v>15.397</v>
      </c>
      <c r="D9" s="66">
        <v>10841.388429089999</v>
      </c>
      <c r="E9" s="65">
        <v>1615.02220932</v>
      </c>
      <c r="F9" s="65">
        <v>915.04599266000002</v>
      </c>
      <c r="G9" s="65">
        <v>1885.0397903849996</v>
      </c>
      <c r="H9" s="65">
        <v>26784.164686829008</v>
      </c>
      <c r="I9" s="65">
        <v>3828.6248383859856</v>
      </c>
      <c r="J9" s="65">
        <v>45885.982946669988</v>
      </c>
    </row>
    <row r="10" spans="1:10" s="36" customFormat="1" ht="8.4499999999999993" customHeight="1">
      <c r="A10" s="33" t="s">
        <v>64</v>
      </c>
      <c r="B10" s="67">
        <v>0</v>
      </c>
      <c r="C10" s="67">
        <v>0.3</v>
      </c>
      <c r="D10" s="68">
        <v>4689.36618456</v>
      </c>
      <c r="E10" s="67">
        <v>476.84649925000014</v>
      </c>
      <c r="F10" s="67">
        <v>680.71789511000009</v>
      </c>
      <c r="G10" s="67">
        <v>1034.72035246</v>
      </c>
      <c r="H10" s="67">
        <v>27101.164927110007</v>
      </c>
      <c r="I10" s="67">
        <v>2083.0265019419894</v>
      </c>
      <c r="J10" s="67">
        <v>36066.142360432001</v>
      </c>
    </row>
    <row r="11" spans="1:10" s="36" customFormat="1" ht="8.4499999999999993" customHeight="1">
      <c r="A11" s="33" t="s">
        <v>65</v>
      </c>
      <c r="B11" s="93">
        <v>0</v>
      </c>
      <c r="C11" s="93">
        <v>0</v>
      </c>
      <c r="D11" s="94">
        <v>3817.9878922399998</v>
      </c>
      <c r="E11" s="93">
        <v>252.26075063999994</v>
      </c>
      <c r="F11" s="93">
        <v>1001.4969246100002</v>
      </c>
      <c r="G11" s="93">
        <v>1252.5980161500001</v>
      </c>
      <c r="H11" s="93">
        <v>25820.18051315999</v>
      </c>
      <c r="I11" s="93">
        <v>751.68102625999745</v>
      </c>
      <c r="J11" s="93">
        <v>32896.20512305999</v>
      </c>
    </row>
    <row r="12" spans="1:10" s="36" customFormat="1" ht="8.4499999999999993" customHeight="1">
      <c r="A12" s="33" t="s">
        <v>66</v>
      </c>
      <c r="B12" s="95">
        <v>0</v>
      </c>
      <c r="C12" s="95">
        <v>0</v>
      </c>
      <c r="D12" s="96">
        <v>4335.3210574200002</v>
      </c>
      <c r="E12" s="95">
        <v>246.00408900000005</v>
      </c>
      <c r="F12" s="95">
        <v>677.37339437000003</v>
      </c>
      <c r="G12" s="95">
        <v>857.28825545999996</v>
      </c>
      <c r="H12" s="95">
        <v>27649.055767229998</v>
      </c>
      <c r="I12" s="95">
        <v>187.62198532000912</v>
      </c>
      <c r="J12" s="95">
        <v>33952.664548800007</v>
      </c>
    </row>
    <row r="13" spans="1:10" s="36" customFormat="1" ht="9.75" customHeight="1">
      <c r="A13" s="33" t="s">
        <v>67</v>
      </c>
      <c r="B13" s="95">
        <v>0</v>
      </c>
      <c r="C13" s="95">
        <v>0</v>
      </c>
      <c r="D13" s="96">
        <v>4172.1482979399998</v>
      </c>
      <c r="E13" s="95">
        <v>328.52060600000004</v>
      </c>
      <c r="F13" s="95">
        <v>971.76398298999993</v>
      </c>
      <c r="G13" s="95">
        <v>2001.96452133</v>
      </c>
      <c r="H13" s="95">
        <v>23885.397657869991</v>
      </c>
      <c r="I13" s="97">
        <v>190.24303219999638</v>
      </c>
      <c r="J13" s="95">
        <v>31550.038098329987</v>
      </c>
    </row>
    <row r="14" spans="1:10" s="36" customFormat="1" ht="9" customHeight="1">
      <c r="A14" s="33" t="s">
        <v>68</v>
      </c>
      <c r="B14" s="95">
        <v>0</v>
      </c>
      <c r="C14" s="95">
        <v>0</v>
      </c>
      <c r="D14" s="96">
        <v>3656.1500501</v>
      </c>
      <c r="E14" s="95">
        <v>172.93515100000002</v>
      </c>
      <c r="F14" s="95">
        <v>1137.25348188</v>
      </c>
      <c r="G14" s="95">
        <v>771.17396959999996</v>
      </c>
      <c r="H14" s="95">
        <v>18284.42718762</v>
      </c>
      <c r="I14" s="97">
        <v>963.90817349999634</v>
      </c>
      <c r="J14" s="95">
        <v>24985.848013699997</v>
      </c>
    </row>
    <row r="15" spans="1:10" s="36" customFormat="1" ht="9" customHeight="1">
      <c r="A15" s="33" t="s">
        <v>69</v>
      </c>
      <c r="B15" s="67">
        <v>0</v>
      </c>
      <c r="C15" s="67">
        <v>0</v>
      </c>
      <c r="D15" s="68">
        <v>2913.6833906500001</v>
      </c>
      <c r="E15" s="67">
        <v>207.98400000000001</v>
      </c>
      <c r="F15" s="68">
        <v>705.99580900000012</v>
      </c>
      <c r="G15" s="68">
        <v>1582.1869121899999</v>
      </c>
      <c r="H15" s="67">
        <v>19572.820545699993</v>
      </c>
      <c r="I15" s="67">
        <v>215.19286201000068</v>
      </c>
      <c r="J15" s="67">
        <v>25197.863519549996</v>
      </c>
    </row>
    <row r="16" spans="1:10" s="36" customFormat="1" ht="9" customHeight="1">
      <c r="A16" s="33" t="s">
        <v>70</v>
      </c>
      <c r="B16" s="67">
        <v>0</v>
      </c>
      <c r="C16" s="67">
        <v>0</v>
      </c>
      <c r="D16" s="68">
        <v>4156.1733105000003</v>
      </c>
      <c r="E16" s="67">
        <v>604.5071999999999</v>
      </c>
      <c r="F16" s="68">
        <v>1035.8299048399999</v>
      </c>
      <c r="G16" s="68">
        <v>2917.9203731999996</v>
      </c>
      <c r="H16" s="67">
        <v>25706.201822729992</v>
      </c>
      <c r="I16" s="67">
        <v>91.971053750014107</v>
      </c>
      <c r="J16" s="67">
        <v>34512.603665020004</v>
      </c>
    </row>
    <row r="17" spans="1:10" s="36" customFormat="1" ht="9" customHeight="1">
      <c r="A17" s="33" t="s">
        <v>71</v>
      </c>
      <c r="B17" s="67">
        <v>0</v>
      </c>
      <c r="C17" s="67">
        <v>0</v>
      </c>
      <c r="D17" s="68">
        <v>4776.6704005000001</v>
      </c>
      <c r="E17" s="67">
        <v>566.01900000000001</v>
      </c>
      <c r="F17" s="68">
        <v>1951.8827696200001</v>
      </c>
      <c r="G17" s="68">
        <v>708.72475101999987</v>
      </c>
      <c r="H17" s="67">
        <v>31636.128369040001</v>
      </c>
      <c r="I17" s="67">
        <v>31.863614699999744</v>
      </c>
      <c r="J17" s="67">
        <v>39671.288904879999</v>
      </c>
    </row>
    <row r="18" spans="1:10" s="43" customFormat="1" ht="9" customHeight="1">
      <c r="A18" s="42" t="s">
        <v>116</v>
      </c>
      <c r="B18" s="68">
        <v>0</v>
      </c>
      <c r="C18" s="68">
        <v>0</v>
      </c>
      <c r="D18" s="68">
        <v>8259.3696509999991</v>
      </c>
      <c r="E18" s="68">
        <v>260</v>
      </c>
      <c r="F18" s="68">
        <v>1104.9213549999999</v>
      </c>
      <c r="G18" s="68">
        <v>939.99006902999986</v>
      </c>
      <c r="H18" s="68">
        <v>39194.764283110002</v>
      </c>
      <c r="I18" s="68">
        <v>7.4000000000014552</v>
      </c>
      <c r="J18" s="68">
        <v>49766.445358140001</v>
      </c>
    </row>
    <row r="19" spans="1:10" s="43" customFormat="1" ht="9" customHeight="1">
      <c r="A19" s="42"/>
      <c r="B19" s="68"/>
      <c r="C19" s="68"/>
      <c r="D19" s="68"/>
      <c r="E19" s="68"/>
      <c r="F19" s="68"/>
      <c r="G19" s="68"/>
      <c r="H19" s="68"/>
      <c r="I19" s="68"/>
      <c r="J19" s="68"/>
    </row>
    <row r="20" spans="1:10" s="43" customFormat="1" ht="9" customHeight="1">
      <c r="A20" s="121" t="s">
        <v>142</v>
      </c>
      <c r="B20" s="68"/>
      <c r="C20" s="68"/>
      <c r="D20" s="68"/>
      <c r="E20" s="68"/>
      <c r="F20" s="68"/>
      <c r="G20" s="68"/>
      <c r="H20" s="68"/>
      <c r="I20" s="68"/>
      <c r="J20" s="68"/>
    </row>
    <row r="21" spans="1:10" s="43" customFormat="1" ht="9" customHeight="1">
      <c r="A21" s="42"/>
      <c r="B21" s="68"/>
      <c r="C21" s="68"/>
      <c r="D21" s="68"/>
      <c r="E21" s="68"/>
      <c r="F21" s="68"/>
      <c r="G21" s="68"/>
      <c r="H21" s="68"/>
      <c r="I21" s="68"/>
      <c r="J21" s="68"/>
    </row>
    <row r="22" spans="1:10" s="43" customFormat="1" ht="9" customHeight="1">
      <c r="A22" s="42"/>
      <c r="B22" s="68"/>
      <c r="C22" s="68"/>
      <c r="D22" s="68"/>
      <c r="E22" s="68"/>
      <c r="F22" s="68"/>
      <c r="G22" s="68"/>
      <c r="H22" s="68"/>
      <c r="I22" s="68"/>
      <c r="J22" s="68"/>
    </row>
    <row r="23" spans="1:10" ht="9" customHeight="1">
      <c r="B23" s="91"/>
      <c r="C23" s="92"/>
      <c r="D23" s="92"/>
      <c r="E23" s="92"/>
      <c r="F23" s="92"/>
      <c r="G23" s="92"/>
      <c r="H23" s="92"/>
      <c r="I23" s="92"/>
      <c r="J23" s="91"/>
    </row>
  </sheetData>
  <mergeCells count="1">
    <mergeCell ref="A4:A8"/>
  </mergeCells>
  <printOptions horizontalCentered="1"/>
  <pageMargins left="0.51181102362204722" right="0.51181102362204722" top="0.66" bottom="0" header="0.51181102362204722" footer="0.19685039370078741"/>
  <pageSetup paperSize="9" scale="99" firstPageNumber="35" orientation="portrait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5"/>
  <sheetViews>
    <sheetView workbookViewId="0">
      <selection activeCell="D17" sqref="D17"/>
    </sheetView>
  </sheetViews>
  <sheetFormatPr defaultRowHeight="11.25"/>
  <cols>
    <col min="1" max="1" width="12.6640625" customWidth="1"/>
    <col min="2" max="2" width="12.5" customWidth="1"/>
    <col min="3" max="3" width="13.1640625" customWidth="1"/>
    <col min="4" max="4" width="13" customWidth="1"/>
    <col min="5" max="5" width="12.5" customWidth="1"/>
    <col min="6" max="6" width="11.83203125" customWidth="1"/>
    <col min="7" max="7" width="12.5" customWidth="1"/>
    <col min="8" max="8" width="12.6640625" customWidth="1"/>
    <col min="9" max="9" width="13.5" customWidth="1"/>
    <col min="10" max="10" width="13.1640625" customWidth="1"/>
    <col min="11" max="11" width="12.33203125" customWidth="1"/>
    <col min="12" max="12" width="10.5" customWidth="1"/>
  </cols>
  <sheetData>
    <row r="1" spans="1:12" ht="15.75">
      <c r="A1" s="188" t="s">
        <v>158</v>
      </c>
      <c r="B1" s="185"/>
      <c r="C1" s="185"/>
      <c r="D1" s="185"/>
      <c r="E1" s="185"/>
      <c r="F1" s="185"/>
      <c r="G1" s="185"/>
      <c r="H1" s="185"/>
      <c r="I1" s="144"/>
      <c r="J1" s="132"/>
      <c r="K1" s="124"/>
      <c r="L1" s="138"/>
    </row>
    <row r="2" spans="1:12" ht="12">
      <c r="A2" s="155"/>
      <c r="B2" s="125"/>
      <c r="C2" s="125"/>
      <c r="D2" s="125"/>
      <c r="E2" s="125"/>
      <c r="F2" s="125"/>
      <c r="G2" s="125"/>
      <c r="H2" s="125"/>
      <c r="I2" s="151"/>
      <c r="J2" s="125"/>
      <c r="K2" s="125"/>
      <c r="L2" s="141"/>
    </row>
    <row r="3" spans="1:12" ht="12">
      <c r="A3" s="186" t="s">
        <v>0</v>
      </c>
      <c r="B3" s="187"/>
      <c r="C3" s="147"/>
      <c r="D3" s="147"/>
      <c r="E3" s="123"/>
      <c r="F3" s="123"/>
      <c r="G3" s="123"/>
      <c r="H3" s="123"/>
      <c r="I3" s="123"/>
      <c r="J3" s="123"/>
      <c r="K3" s="123"/>
      <c r="L3" s="143"/>
    </row>
    <row r="4" spans="1:12">
      <c r="A4" s="189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139</v>
      </c>
      <c r="J4" s="164" t="s">
        <v>22</v>
      </c>
      <c r="K4" s="159" t="s">
        <v>23</v>
      </c>
      <c r="L4" s="159" t="s">
        <v>24</v>
      </c>
    </row>
    <row r="5" spans="1:12">
      <c r="A5" s="190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90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90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91"/>
      <c r="B8" s="152">
        <v>1</v>
      </c>
      <c r="C8" s="116" t="s">
        <v>130</v>
      </c>
      <c r="D8" s="116">
        <v>2</v>
      </c>
      <c r="E8" s="153">
        <v>3</v>
      </c>
      <c r="F8" s="153">
        <v>4</v>
      </c>
      <c r="G8" s="153">
        <v>5</v>
      </c>
      <c r="H8" s="153">
        <v>6</v>
      </c>
      <c r="I8" s="153">
        <v>7</v>
      </c>
      <c r="J8" s="153">
        <v>8</v>
      </c>
      <c r="K8" s="153">
        <v>9</v>
      </c>
      <c r="L8" s="153"/>
    </row>
    <row r="9" spans="1:12">
      <c r="A9" s="14" t="s">
        <v>147</v>
      </c>
      <c r="B9">
        <v>4.4826499999999996</v>
      </c>
      <c r="C9">
        <v>0</v>
      </c>
      <c r="D9">
        <v>0</v>
      </c>
      <c r="E9">
        <v>0</v>
      </c>
      <c r="F9">
        <v>7145.7309800000003</v>
      </c>
      <c r="G9">
        <v>677.399</v>
      </c>
      <c r="H9">
        <v>802.05195400000002</v>
      </c>
      <c r="I9">
        <v>615.31431081000005</v>
      </c>
      <c r="J9">
        <v>41021.489166240004</v>
      </c>
      <c r="K9">
        <v>262.47999999998865</v>
      </c>
      <c r="L9">
        <v>50528.948061049996</v>
      </c>
    </row>
    <row r="10" spans="1:12">
      <c r="A10" t="s">
        <v>132</v>
      </c>
      <c r="B10">
        <v>26.769909999999999</v>
      </c>
      <c r="C10">
        <v>0</v>
      </c>
      <c r="D10">
        <v>0</v>
      </c>
      <c r="E10">
        <v>0</v>
      </c>
      <c r="F10">
        <v>9467.3404558600014</v>
      </c>
      <c r="G10">
        <v>270.36288438000003</v>
      </c>
      <c r="H10">
        <v>1230.7831770000003</v>
      </c>
      <c r="I10">
        <v>772.71657945000004</v>
      </c>
      <c r="J10">
        <v>59951.041127829994</v>
      </c>
      <c r="K10">
        <v>26.265804700000444</v>
      </c>
      <c r="L10">
        <v>71745.279939219996</v>
      </c>
    </row>
    <row r="11" spans="1:12">
      <c r="A11" t="s">
        <v>133</v>
      </c>
      <c r="B11">
        <v>25.469739999999998</v>
      </c>
      <c r="C11">
        <v>0</v>
      </c>
      <c r="D11">
        <v>0</v>
      </c>
      <c r="E11">
        <v>0</v>
      </c>
      <c r="F11">
        <v>11994.552440899999</v>
      </c>
      <c r="G11">
        <v>75.844999999999999</v>
      </c>
      <c r="H11">
        <v>1692.4396227299899</v>
      </c>
      <c r="I11">
        <v>837.79843000000017</v>
      </c>
      <c r="J11">
        <v>65481.054042630014</v>
      </c>
      <c r="K11">
        <v>22.975599999990663</v>
      </c>
      <c r="L11">
        <v>80130.134876259996</v>
      </c>
    </row>
    <row r="12" spans="1:12">
      <c r="A12" t="s">
        <v>140</v>
      </c>
      <c r="B12">
        <v>52.250639999999997</v>
      </c>
      <c r="C12">
        <v>0</v>
      </c>
      <c r="D12">
        <v>0</v>
      </c>
      <c r="E12">
        <v>0</v>
      </c>
      <c r="F12">
        <v>18029.439160509999</v>
      </c>
      <c r="G12">
        <v>43.45</v>
      </c>
      <c r="H12">
        <v>1599.42047419</v>
      </c>
      <c r="I12">
        <v>899.31495891000009</v>
      </c>
      <c r="J12">
        <v>69666.53502741002</v>
      </c>
      <c r="K12">
        <v>2.4834999999729916</v>
      </c>
      <c r="L12">
        <v>90292.893761019994</v>
      </c>
    </row>
    <row r="14" spans="1:12">
      <c r="A14" t="s">
        <v>135</v>
      </c>
    </row>
    <row r="15" spans="1:12">
      <c r="A15" t="s">
        <v>160</v>
      </c>
    </row>
  </sheetData>
  <mergeCells count="15">
    <mergeCell ref="I4:I7"/>
    <mergeCell ref="J4:J7"/>
    <mergeCell ref="K4:K7"/>
    <mergeCell ref="L4:L7"/>
    <mergeCell ref="C5:C7"/>
    <mergeCell ref="D5:D7"/>
    <mergeCell ref="A1:H1"/>
    <mergeCell ref="A3:B3"/>
    <mergeCell ref="A4:A8"/>
    <mergeCell ref="B4:B7"/>
    <mergeCell ref="C4:D4"/>
    <mergeCell ref="E4:E7"/>
    <mergeCell ref="F4:F7"/>
    <mergeCell ref="G4:G7"/>
    <mergeCell ref="H4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X18"/>
  <sheetViews>
    <sheetView workbookViewId="0">
      <selection activeCell="E20" sqref="E20"/>
    </sheetView>
  </sheetViews>
  <sheetFormatPr defaultRowHeight="11.25"/>
  <cols>
    <col min="1" max="1" width="11.6640625" customWidth="1"/>
    <col min="2" max="2" width="17.83203125" customWidth="1"/>
    <col min="3" max="3" width="15.6640625" customWidth="1"/>
    <col min="4" max="4" width="14.1640625" customWidth="1"/>
    <col min="5" max="5" width="16" customWidth="1"/>
    <col min="6" max="6" width="15.33203125" customWidth="1"/>
    <col min="7" max="7" width="13.83203125" customWidth="1"/>
    <col min="8" max="8" width="12.83203125" customWidth="1"/>
    <col min="9" max="9" width="16.5" customWidth="1"/>
    <col min="10" max="10" width="15.1640625" customWidth="1"/>
    <col min="11" max="11" width="14.5" customWidth="1"/>
    <col min="12" max="12" width="14.33203125" customWidth="1"/>
    <col min="13" max="13" width="13.1640625" customWidth="1"/>
  </cols>
  <sheetData>
    <row r="1" spans="1:24" ht="15.75">
      <c r="A1" s="118" t="s">
        <v>131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  <c r="L1" s="109"/>
      <c r="M1" s="109"/>
      <c r="N1" s="109"/>
    </row>
    <row r="2" spans="1:24" ht="12.75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09"/>
      <c r="M2" s="109"/>
      <c r="N2" s="109"/>
    </row>
    <row r="3" spans="1:24" ht="12.75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2"/>
      <c r="L3" s="109"/>
      <c r="M3" s="109"/>
      <c r="N3" s="109"/>
    </row>
    <row r="4" spans="1:24" ht="12.75">
      <c r="A4" s="113" t="s">
        <v>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  <c r="L4" s="109"/>
      <c r="M4" s="109"/>
      <c r="N4" s="109"/>
    </row>
    <row r="5" spans="1:24">
      <c r="A5" s="162" t="s">
        <v>1</v>
      </c>
      <c r="B5" s="164" t="s">
        <v>120</v>
      </c>
      <c r="C5" s="167" t="s">
        <v>121</v>
      </c>
      <c r="D5" s="168"/>
      <c r="E5" s="164" t="s">
        <v>122</v>
      </c>
      <c r="F5" s="164" t="s">
        <v>123</v>
      </c>
      <c r="G5" s="164" t="s">
        <v>124</v>
      </c>
      <c r="H5" s="164" t="s">
        <v>125</v>
      </c>
      <c r="I5" s="164" t="s">
        <v>126</v>
      </c>
      <c r="J5" s="164" t="s">
        <v>127</v>
      </c>
      <c r="K5" s="164" t="s">
        <v>22</v>
      </c>
      <c r="L5" s="159" t="s">
        <v>23</v>
      </c>
      <c r="M5" s="159" t="s">
        <v>24</v>
      </c>
      <c r="N5" s="109"/>
    </row>
    <row r="6" spans="1:24">
      <c r="A6" s="162"/>
      <c r="B6" s="165"/>
      <c r="C6" s="169" t="s">
        <v>128</v>
      </c>
      <c r="D6" s="164" t="s">
        <v>129</v>
      </c>
      <c r="E6" s="165"/>
      <c r="F6" s="165"/>
      <c r="G6" s="165"/>
      <c r="H6" s="165"/>
      <c r="I6" s="165"/>
      <c r="J6" s="165"/>
      <c r="K6" s="165"/>
      <c r="L6" s="162"/>
      <c r="M6" s="160"/>
      <c r="N6" s="109"/>
    </row>
    <row r="7" spans="1:24">
      <c r="A7" s="162"/>
      <c r="B7" s="165"/>
      <c r="C7" s="170"/>
      <c r="D7" s="165"/>
      <c r="E7" s="165"/>
      <c r="F7" s="165"/>
      <c r="G7" s="165"/>
      <c r="H7" s="165"/>
      <c r="I7" s="165"/>
      <c r="J7" s="165"/>
      <c r="K7" s="165"/>
      <c r="L7" s="162"/>
      <c r="M7" s="160"/>
      <c r="N7" s="109"/>
    </row>
    <row r="8" spans="1:24">
      <c r="A8" s="162"/>
      <c r="B8" s="166"/>
      <c r="C8" s="171"/>
      <c r="D8" s="166"/>
      <c r="E8" s="166"/>
      <c r="F8" s="166"/>
      <c r="G8" s="166"/>
      <c r="H8" s="166"/>
      <c r="I8" s="166"/>
      <c r="J8" s="166"/>
      <c r="K8" s="166"/>
      <c r="L8" s="163"/>
      <c r="M8" s="161"/>
      <c r="N8" s="109"/>
    </row>
    <row r="9" spans="1:24" ht="12.75">
      <c r="A9" s="163"/>
      <c r="B9" s="116">
        <v>1</v>
      </c>
      <c r="C9" s="116" t="s">
        <v>130</v>
      </c>
      <c r="D9" s="116">
        <v>2</v>
      </c>
      <c r="E9" s="116">
        <v>3</v>
      </c>
      <c r="F9" s="116">
        <v>4</v>
      </c>
      <c r="G9" s="116">
        <v>5</v>
      </c>
      <c r="H9" s="116">
        <v>6</v>
      </c>
      <c r="I9" s="116">
        <v>7</v>
      </c>
      <c r="J9" s="116">
        <v>8</v>
      </c>
      <c r="K9" s="116">
        <v>9</v>
      </c>
      <c r="L9" s="116">
        <v>10</v>
      </c>
      <c r="M9" s="117"/>
      <c r="N9" s="109"/>
    </row>
    <row r="10" spans="1:24" s="116" customFormat="1" ht="12" customHeight="1">
      <c r="A10" s="116" t="s">
        <v>117</v>
      </c>
      <c r="B10" s="116">
        <v>18328.854669908011</v>
      </c>
      <c r="C10" s="116">
        <v>8631.242184568011</v>
      </c>
      <c r="D10" s="116">
        <v>12083.260295728491</v>
      </c>
      <c r="E10" s="116">
        <v>48915.404730837508</v>
      </c>
      <c r="F10" s="116">
        <v>34654.351665584996</v>
      </c>
      <c r="G10" s="116">
        <v>90915.955601581489</v>
      </c>
      <c r="H10" s="116">
        <v>153192.4616270132</v>
      </c>
      <c r="I10" s="116">
        <v>6728.1392798975012</v>
      </c>
      <c r="J10" s="116">
        <v>60825.484333550005</v>
      </c>
      <c r="K10" s="116">
        <v>36201.302791102404</v>
      </c>
      <c r="L10" s="116">
        <v>19524.309817650879</v>
      </c>
      <c r="M10" s="116">
        <v>481369.52481285442</v>
      </c>
      <c r="N10" s="109"/>
      <c r="O10"/>
      <c r="P10"/>
      <c r="Q10"/>
      <c r="R10"/>
      <c r="S10"/>
      <c r="T10"/>
      <c r="U10"/>
      <c r="V10"/>
      <c r="W10"/>
      <c r="X10"/>
    </row>
    <row r="11" spans="1:24" s="116" customFormat="1" ht="12" customHeight="1">
      <c r="A11" s="116" t="s">
        <v>132</v>
      </c>
      <c r="B11" s="116">
        <v>17003.980730087853</v>
      </c>
      <c r="C11" s="116">
        <v>8205.4047936078568</v>
      </c>
      <c r="D11" s="116">
        <v>14578.714682550784</v>
      </c>
      <c r="E11" s="116">
        <v>82200.166709119527</v>
      </c>
      <c r="F11" s="116">
        <v>23840.504906259335</v>
      </c>
      <c r="G11" s="116">
        <v>26801.624962108544</v>
      </c>
      <c r="H11" s="116">
        <v>124499.1266029267</v>
      </c>
      <c r="I11" s="116">
        <v>16190.272953383739</v>
      </c>
      <c r="J11" s="116">
        <v>61735.648081571526</v>
      </c>
      <c r="K11" s="116">
        <v>69025.767959101606</v>
      </c>
      <c r="L11" s="116">
        <v>22816.012289912323</v>
      </c>
      <c r="M11" s="116">
        <v>458691.81987702195</v>
      </c>
      <c r="N11" s="109"/>
      <c r="O11"/>
      <c r="P11"/>
      <c r="Q11"/>
      <c r="R11"/>
      <c r="S11"/>
      <c r="T11"/>
      <c r="U11"/>
      <c r="V11"/>
      <c r="W11"/>
      <c r="X11"/>
    </row>
    <row r="12" spans="1:24" s="116" customFormat="1" ht="12" customHeight="1">
      <c r="A12" s="116" t="s">
        <v>133</v>
      </c>
      <c r="B12" s="116">
        <v>18409.348110677853</v>
      </c>
      <c r="C12" s="116">
        <v>7454.1029465078527</v>
      </c>
      <c r="D12" s="116">
        <v>14994.553482786716</v>
      </c>
      <c r="E12" s="116">
        <v>64654.451942809996</v>
      </c>
      <c r="F12" s="116">
        <v>22876.422869937996</v>
      </c>
      <c r="G12" s="116">
        <v>27020.78239243503</v>
      </c>
      <c r="H12" s="116">
        <v>148741.61469825337</v>
      </c>
      <c r="I12" s="116">
        <v>13041.539579310296</v>
      </c>
      <c r="J12" s="116">
        <v>60648.046912470054</v>
      </c>
      <c r="K12" s="116">
        <v>60446.670824426881</v>
      </c>
      <c r="L12" s="116">
        <v>13267.861074515968</v>
      </c>
      <c r="M12" s="116">
        <v>444101.29188762413</v>
      </c>
      <c r="N12" s="109"/>
      <c r="O12"/>
      <c r="P12"/>
      <c r="Q12"/>
      <c r="R12"/>
      <c r="S12"/>
      <c r="T12"/>
      <c r="U12"/>
      <c r="V12"/>
      <c r="W12"/>
      <c r="X12"/>
    </row>
    <row r="13" spans="1:24" s="116" customFormat="1" ht="12" customHeight="1">
      <c r="A13" s="116" t="s">
        <v>134</v>
      </c>
      <c r="B13" s="116">
        <v>21260.907939581906</v>
      </c>
      <c r="C13" s="116">
        <v>8542.5838351019029</v>
      </c>
      <c r="D13" s="116">
        <v>17387.347369221323</v>
      </c>
      <c r="E13" s="116">
        <v>1380.2123605400111</v>
      </c>
      <c r="F13" s="116">
        <v>31409.424028987978</v>
      </c>
      <c r="G13" s="116">
        <v>17642.094137239801</v>
      </c>
      <c r="H13" s="116">
        <v>156928.30008667536</v>
      </c>
      <c r="I13" s="116">
        <v>9407.377276720199</v>
      </c>
      <c r="J13" s="116">
        <v>59464.035364848045</v>
      </c>
      <c r="K13" s="116">
        <v>44973.899932911772</v>
      </c>
      <c r="L13" s="116">
        <v>2159.375641936087</v>
      </c>
      <c r="M13" s="116">
        <v>362012.97413866251</v>
      </c>
      <c r="N13" s="109"/>
      <c r="O13">
        <v>0</v>
      </c>
      <c r="P13"/>
      <c r="Q13"/>
      <c r="R13"/>
      <c r="S13"/>
      <c r="T13"/>
      <c r="U13"/>
      <c r="V13"/>
      <c r="W13"/>
      <c r="X13"/>
    </row>
    <row r="17" spans="1:1">
      <c r="A17" s="14" t="s">
        <v>159</v>
      </c>
    </row>
    <row r="18" spans="1:1">
      <c r="A18" t="s">
        <v>160</v>
      </c>
    </row>
  </sheetData>
  <mergeCells count="14">
    <mergeCell ref="M5:M8"/>
    <mergeCell ref="A5:A9"/>
    <mergeCell ref="B5:B8"/>
    <mergeCell ref="C5:D5"/>
    <mergeCell ref="E5:E8"/>
    <mergeCell ref="F5:F8"/>
    <mergeCell ref="G5:G8"/>
    <mergeCell ref="C6:C8"/>
    <mergeCell ref="D6:D8"/>
    <mergeCell ref="H5:H8"/>
    <mergeCell ref="I5:I8"/>
    <mergeCell ref="J5:J8"/>
    <mergeCell ref="K5:K8"/>
    <mergeCell ref="L5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BA23"/>
  <sheetViews>
    <sheetView zoomScale="120" zoomScaleNormal="12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36" sqref="J36"/>
    </sheetView>
  </sheetViews>
  <sheetFormatPr defaultRowHeight="11.25"/>
  <cols>
    <col min="1" max="1" width="12.6640625" customWidth="1"/>
    <col min="2" max="2" width="10.6640625" customWidth="1"/>
    <col min="3" max="7" width="11.83203125" customWidth="1"/>
    <col min="8" max="8" width="11.1640625" customWidth="1"/>
    <col min="9" max="10" width="10.83203125" customWidth="1"/>
    <col min="11" max="11" width="11.83203125" customWidth="1"/>
    <col min="12" max="53" width="9.33203125" style="45"/>
  </cols>
  <sheetData>
    <row r="1" spans="1:53" s="5" customFormat="1" ht="12.75">
      <c r="A1" s="119" t="s">
        <v>136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12.75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2.75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12.75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14" customFormat="1">
      <c r="A5" s="156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s="14" customFormat="1">
      <c r="A6" s="157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s="14" customFormat="1">
      <c r="A7" s="157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14" customFormat="1">
      <c r="A8" s="157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s="14" customFormat="1">
      <c r="A9" s="158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s="30" customFormat="1" ht="9">
      <c r="A10" s="33" t="s">
        <v>63</v>
      </c>
      <c r="B10" s="37">
        <v>12.651999999999999</v>
      </c>
      <c r="C10" s="37">
        <v>13.097492910000005</v>
      </c>
      <c r="D10" s="38">
        <v>561.13201141200011</v>
      </c>
      <c r="E10" s="37">
        <v>29.095301369999994</v>
      </c>
      <c r="F10" s="37">
        <v>466.76700296000007</v>
      </c>
      <c r="G10" s="37">
        <v>150.64636791000004</v>
      </c>
      <c r="H10" s="37">
        <v>104.54484255000003</v>
      </c>
      <c r="I10" s="37">
        <v>401.01806175684089</v>
      </c>
      <c r="J10" s="37">
        <v>461.17238010800065</v>
      </c>
      <c r="K10" s="37">
        <v>2200.1254609768416</v>
      </c>
      <c r="L10" s="3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</row>
    <row r="11" spans="1:53" s="36" customFormat="1" ht="9">
      <c r="A11" s="33" t="s">
        <v>64</v>
      </c>
      <c r="B11" s="40">
        <v>13.643531260475429</v>
      </c>
      <c r="C11" s="40">
        <v>10.39719599</v>
      </c>
      <c r="D11" s="41">
        <v>795.65449800850024</v>
      </c>
      <c r="E11" s="40">
        <v>94.194319000000007</v>
      </c>
      <c r="F11" s="40">
        <v>555.49338268250096</v>
      </c>
      <c r="G11" s="40">
        <v>64.013810579999983</v>
      </c>
      <c r="H11" s="40">
        <v>344.05066443499999</v>
      </c>
      <c r="I11" s="40">
        <v>651.79456540089041</v>
      </c>
      <c r="J11" s="40">
        <v>785.71556059499881</v>
      </c>
      <c r="K11" s="40">
        <v>3314.957527952366</v>
      </c>
    </row>
    <row r="12" spans="1:53" s="36" customFormat="1" ht="9">
      <c r="A12" s="33" t="s">
        <v>65</v>
      </c>
      <c r="B12" s="34">
        <v>15.331084424</v>
      </c>
      <c r="C12" s="34">
        <v>20.665950480000003</v>
      </c>
      <c r="D12" s="35">
        <v>651.92271829000026</v>
      </c>
      <c r="E12" s="34">
        <v>98.556626280000003</v>
      </c>
      <c r="F12" s="34">
        <v>1024.2722418530011</v>
      </c>
      <c r="G12" s="34">
        <v>70.77167931000001</v>
      </c>
      <c r="H12" s="34">
        <v>240.02416273200001</v>
      </c>
      <c r="I12" s="34">
        <v>784.27449778019991</v>
      </c>
      <c r="J12" s="34">
        <v>248.66708075199858</v>
      </c>
      <c r="K12" s="34">
        <v>3154.4860419011998</v>
      </c>
    </row>
    <row r="13" spans="1:53" s="30" customFormat="1" ht="9">
      <c r="A13" s="33" t="s">
        <v>66</v>
      </c>
      <c r="B13" s="37">
        <v>32.002058402999999</v>
      </c>
      <c r="C13" s="37">
        <v>5.3153299399999998</v>
      </c>
      <c r="D13" s="38">
        <v>758.47386920999986</v>
      </c>
      <c r="E13" s="37">
        <v>181.15429125999998</v>
      </c>
      <c r="F13" s="37">
        <v>1220.2657295585034</v>
      </c>
      <c r="G13" s="37">
        <v>112.86806041999998</v>
      </c>
      <c r="H13" s="37">
        <v>252.78437573000002</v>
      </c>
      <c r="I13" s="37">
        <v>1372.4500386906002</v>
      </c>
      <c r="J13" s="37">
        <v>405.87097976999712</v>
      </c>
      <c r="K13" s="37">
        <v>4341.1847329821003</v>
      </c>
      <c r="L13" s="39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</row>
    <row r="14" spans="1:53" s="30" customFormat="1" ht="9">
      <c r="A14" s="33" t="s">
        <v>67</v>
      </c>
      <c r="B14" s="37">
        <v>36.597206960000001</v>
      </c>
      <c r="C14" s="37">
        <v>10.985750219999998</v>
      </c>
      <c r="D14" s="38">
        <v>655.71364687000005</v>
      </c>
      <c r="E14" s="37">
        <v>94.452638880000009</v>
      </c>
      <c r="F14" s="37">
        <v>1743.6209078143002</v>
      </c>
      <c r="G14" s="37">
        <v>67.43912048</v>
      </c>
      <c r="H14" s="37">
        <v>363.83489474500004</v>
      </c>
      <c r="I14" s="37">
        <v>1875.7708147725025</v>
      </c>
      <c r="J14" s="37">
        <v>766.01965653699972</v>
      </c>
      <c r="K14" s="37">
        <v>5614.4346372788023</v>
      </c>
      <c r="L14" s="39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</row>
    <row r="15" spans="1:53" s="30" customFormat="1" ht="9">
      <c r="A15" s="33" t="s">
        <v>68</v>
      </c>
      <c r="B15" s="37">
        <v>52.839209350000004</v>
      </c>
      <c r="C15" s="37">
        <v>2.7113925300000004</v>
      </c>
      <c r="D15" s="38">
        <v>934.69844922000004</v>
      </c>
      <c r="E15" s="37">
        <v>126.79539564000001</v>
      </c>
      <c r="F15" s="37">
        <v>2096.6724935314191</v>
      </c>
      <c r="G15" s="37">
        <v>38.062075540000009</v>
      </c>
      <c r="H15" s="37">
        <v>629.76026099020021</v>
      </c>
      <c r="I15" s="37">
        <v>2593.2133097678502</v>
      </c>
      <c r="J15" s="37">
        <v>801.65410862799945</v>
      </c>
      <c r="K15" s="37">
        <v>7276.4066951974692</v>
      </c>
      <c r="L15" s="3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</row>
    <row r="16" spans="1:53" s="36" customFormat="1" ht="9">
      <c r="A16" s="33" t="s">
        <v>69</v>
      </c>
      <c r="B16" s="40">
        <v>51.29818001000001</v>
      </c>
      <c r="C16" s="40">
        <v>62.116575170000011</v>
      </c>
      <c r="D16" s="41">
        <v>570.21465746247929</v>
      </c>
      <c r="E16" s="40">
        <v>209.8498081700001</v>
      </c>
      <c r="F16" s="41">
        <v>1093.2810508348236</v>
      </c>
      <c r="G16" s="41">
        <v>9.9478128600000026</v>
      </c>
      <c r="H16" s="40">
        <v>418.7013831505796</v>
      </c>
      <c r="I16" s="40">
        <v>2025.4436474366069</v>
      </c>
      <c r="J16" s="40">
        <v>1157.5573711100005</v>
      </c>
      <c r="K16" s="40">
        <v>5598.4104862044896</v>
      </c>
    </row>
    <row r="17" spans="1:11" s="36" customFormat="1" ht="9">
      <c r="A17" s="33" t="s">
        <v>70</v>
      </c>
      <c r="B17" s="40">
        <v>2.25521028</v>
      </c>
      <c r="C17" s="40">
        <v>101.48971518999998</v>
      </c>
      <c r="D17" s="41">
        <v>876.56618828000001</v>
      </c>
      <c r="E17" s="40">
        <v>210.27972612999997</v>
      </c>
      <c r="F17" s="41">
        <v>1814.8160767533996</v>
      </c>
      <c r="G17" s="41">
        <v>100.97613588</v>
      </c>
      <c r="H17" s="40">
        <v>709.69921709000005</v>
      </c>
      <c r="I17" s="40">
        <v>2713.7480892580002</v>
      </c>
      <c r="J17" s="40">
        <v>875.13232360550137</v>
      </c>
      <c r="K17" s="40">
        <v>7404.9626824669012</v>
      </c>
    </row>
    <row r="18" spans="1:11" s="36" customFormat="1" ht="9">
      <c r="A18" s="33" t="s">
        <v>71</v>
      </c>
      <c r="B18" s="40">
        <v>2.5154163900001523</v>
      </c>
      <c r="C18" s="40">
        <v>232.86943088999999</v>
      </c>
      <c r="D18" s="41">
        <v>1487.0212233599996</v>
      </c>
      <c r="E18" s="40">
        <v>244.16425835000001</v>
      </c>
      <c r="F18" s="41">
        <v>2458.4260808900999</v>
      </c>
      <c r="G18" s="41">
        <v>428.20244944000001</v>
      </c>
      <c r="H18" s="40">
        <v>917.56758912999999</v>
      </c>
      <c r="I18" s="40">
        <v>2950.4535495698074</v>
      </c>
      <c r="J18" s="40">
        <v>830.34547312000177</v>
      </c>
      <c r="K18" s="40">
        <v>9551.5654711399093</v>
      </c>
    </row>
    <row r="19" spans="1:11" s="43" customFormat="1" ht="9">
      <c r="A19" s="42" t="s">
        <v>116</v>
      </c>
      <c r="B19" s="41">
        <v>1.851621363457731</v>
      </c>
      <c r="C19" s="41">
        <v>279.94557798</v>
      </c>
      <c r="D19" s="41">
        <v>2298.9463950300001</v>
      </c>
      <c r="E19" s="41">
        <v>235.27142770100002</v>
      </c>
      <c r="F19" s="41">
        <v>2393.2166125225995</v>
      </c>
      <c r="G19" s="41">
        <v>167.72391538999997</v>
      </c>
      <c r="H19" s="41">
        <v>657.79446667999991</v>
      </c>
      <c r="I19" s="41">
        <v>2034.1532625567659</v>
      </c>
      <c r="J19" s="41">
        <v>1277.4127230299991</v>
      </c>
      <c r="K19" s="41">
        <v>9346.3160022538232</v>
      </c>
    </row>
    <row r="20" spans="1:11" s="43" customFormat="1" ht="9">
      <c r="A20" s="42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s="43" customFormat="1" ht="9">
      <c r="A21" s="121" t="s">
        <v>119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s="43" customFormat="1" ht="9">
      <c r="A22" s="42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s="43" customFormat="1" ht="9">
      <c r="A23" s="42"/>
      <c r="B23" s="41"/>
      <c r="C23" s="41"/>
      <c r="D23" s="41"/>
      <c r="E23" s="41"/>
      <c r="F23" s="41"/>
      <c r="G23" s="41"/>
      <c r="H23" s="41"/>
      <c r="I23" s="41"/>
      <c r="J23" s="41"/>
      <c r="K23" s="41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firstPageNumber="28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16"/>
  <sheetViews>
    <sheetView tabSelected="1" workbookViewId="0">
      <selection activeCell="A16" sqref="A16"/>
    </sheetView>
  </sheetViews>
  <sheetFormatPr defaultRowHeight="11.25"/>
  <cols>
    <col min="1" max="1" width="15.83203125" customWidth="1"/>
    <col min="2" max="2" width="14.1640625" customWidth="1"/>
    <col min="3" max="3" width="15.5" customWidth="1"/>
    <col min="4" max="4" width="15.83203125" customWidth="1"/>
    <col min="5" max="5" width="18" customWidth="1"/>
    <col min="6" max="6" width="16.33203125" customWidth="1"/>
    <col min="7" max="7" width="18" customWidth="1"/>
    <col min="8" max="8" width="16.6640625" customWidth="1"/>
    <col min="9" max="9" width="15.83203125" customWidth="1"/>
    <col min="10" max="10" width="19.83203125" customWidth="1"/>
    <col min="11" max="11" width="15.33203125" customWidth="1"/>
    <col min="12" max="12" width="16.83203125" customWidth="1"/>
    <col min="13" max="13" width="17.5" customWidth="1"/>
  </cols>
  <sheetData>
    <row r="1" spans="1:13" ht="12.75">
      <c r="A1" s="1" t="s">
        <v>137</v>
      </c>
      <c r="B1" s="2"/>
      <c r="C1" s="2"/>
      <c r="D1" s="2"/>
      <c r="E1" s="2"/>
      <c r="F1" s="2"/>
    </row>
    <row r="2" spans="1:13" ht="12.75">
      <c r="A2" s="6"/>
      <c r="B2" s="7"/>
      <c r="C2" s="7"/>
      <c r="D2" s="7"/>
      <c r="E2" s="7"/>
      <c r="F2" s="7"/>
    </row>
    <row r="3" spans="1:13" ht="12.75">
      <c r="A3" s="6"/>
      <c r="B3" s="7"/>
      <c r="C3" s="7"/>
      <c r="D3" s="7"/>
      <c r="E3" s="7"/>
      <c r="F3" s="7"/>
    </row>
    <row r="4" spans="1:13" ht="12.75">
      <c r="A4" s="6" t="s">
        <v>0</v>
      </c>
      <c r="B4" s="7"/>
      <c r="C4" s="7"/>
      <c r="D4" s="7"/>
      <c r="E4" s="7"/>
      <c r="F4" s="7"/>
    </row>
    <row r="5" spans="1:13">
      <c r="A5" s="159" t="s">
        <v>1</v>
      </c>
      <c r="B5" s="164" t="s">
        <v>120</v>
      </c>
      <c r="C5" s="167" t="s">
        <v>121</v>
      </c>
      <c r="D5" s="168"/>
      <c r="E5" s="164" t="s">
        <v>122</v>
      </c>
      <c r="F5" s="164" t="s">
        <v>123</v>
      </c>
      <c r="G5" s="164" t="s">
        <v>124</v>
      </c>
      <c r="H5" s="164" t="s">
        <v>125</v>
      </c>
      <c r="I5" s="164" t="s">
        <v>138</v>
      </c>
      <c r="J5" s="164" t="s">
        <v>139</v>
      </c>
      <c r="K5" s="164" t="s">
        <v>22</v>
      </c>
      <c r="L5" s="159" t="s">
        <v>23</v>
      </c>
      <c r="M5" s="172" t="s">
        <v>24</v>
      </c>
    </row>
    <row r="6" spans="1:13">
      <c r="A6" s="162"/>
      <c r="B6" s="165"/>
      <c r="C6" s="169" t="s">
        <v>128</v>
      </c>
      <c r="D6" s="164" t="s">
        <v>129</v>
      </c>
      <c r="E6" s="165"/>
      <c r="F6" s="165"/>
      <c r="G6" s="165"/>
      <c r="H6" s="165"/>
      <c r="I6" s="165"/>
      <c r="J6" s="165"/>
      <c r="K6" s="165"/>
      <c r="L6" s="162"/>
      <c r="M6" s="160"/>
    </row>
    <row r="7" spans="1:13">
      <c r="A7" s="162"/>
      <c r="B7" s="165"/>
      <c r="C7" s="170"/>
      <c r="D7" s="165"/>
      <c r="E7" s="165"/>
      <c r="F7" s="165"/>
      <c r="G7" s="165"/>
      <c r="H7" s="165"/>
      <c r="I7" s="165"/>
      <c r="J7" s="165"/>
      <c r="K7" s="165"/>
      <c r="L7" s="162"/>
      <c r="M7" s="160"/>
    </row>
    <row r="8" spans="1:13">
      <c r="A8" s="162"/>
      <c r="B8" s="166"/>
      <c r="C8" s="171"/>
      <c r="D8" s="166"/>
      <c r="E8" s="166"/>
      <c r="F8" s="166"/>
      <c r="G8" s="166"/>
      <c r="H8" s="166"/>
      <c r="I8" s="166"/>
      <c r="J8" s="166"/>
      <c r="K8" s="166"/>
      <c r="L8" s="163"/>
      <c r="M8" s="161"/>
    </row>
    <row r="9" spans="1:13" ht="12.75">
      <c r="A9" s="163"/>
      <c r="B9" s="116">
        <v>1</v>
      </c>
      <c r="C9" s="116" t="s">
        <v>130</v>
      </c>
      <c r="D9" s="116">
        <v>2</v>
      </c>
      <c r="E9" s="116">
        <v>3</v>
      </c>
      <c r="F9" s="116">
        <v>4</v>
      </c>
      <c r="G9" s="116">
        <v>5</v>
      </c>
      <c r="H9" s="116">
        <v>6</v>
      </c>
      <c r="I9" s="116">
        <v>7</v>
      </c>
      <c r="J9" s="116">
        <v>8</v>
      </c>
      <c r="K9" s="116">
        <v>9</v>
      </c>
      <c r="L9" s="116">
        <v>10</v>
      </c>
      <c r="M9" s="117"/>
    </row>
    <row r="10" spans="1:13">
      <c r="A10" s="14" t="s">
        <v>117</v>
      </c>
      <c r="B10">
        <v>113.73053863999998</v>
      </c>
      <c r="C10">
        <v>2.8675910000000002E-2</v>
      </c>
      <c r="D10">
        <v>1.8171913299999998</v>
      </c>
      <c r="E10">
        <v>88.837891880000015</v>
      </c>
      <c r="F10">
        <v>2365.8454928599995</v>
      </c>
      <c r="G10">
        <v>607.59582845329999</v>
      </c>
      <c r="H10">
        <v>4849.6843441213941</v>
      </c>
      <c r="I10">
        <v>357.92521218999991</v>
      </c>
      <c r="J10">
        <v>910.37835002999998</v>
      </c>
      <c r="K10">
        <v>3699.363233405702</v>
      </c>
      <c r="L10">
        <v>952.58729631000278</v>
      </c>
      <c r="M10">
        <v>13947.765379220396</v>
      </c>
    </row>
    <row r="11" spans="1:13">
      <c r="A11" t="s">
        <v>132</v>
      </c>
      <c r="B11">
        <v>25.53539702510529</v>
      </c>
      <c r="C11">
        <v>0.26916244510528653</v>
      </c>
      <c r="D11">
        <v>1.9042805745839906</v>
      </c>
      <c r="E11">
        <v>82.80809330000001</v>
      </c>
      <c r="F11">
        <v>1618.4131779764998</v>
      </c>
      <c r="G11">
        <v>140.22778282000002</v>
      </c>
      <c r="H11">
        <v>3404.9789769878985</v>
      </c>
      <c r="I11">
        <v>480.60683036999995</v>
      </c>
      <c r="J11">
        <v>958.68596260000027</v>
      </c>
      <c r="K11">
        <v>2515.597424148888</v>
      </c>
      <c r="L11">
        <v>707.98464883000088</v>
      </c>
      <c r="M11">
        <v>9936.7425746329773</v>
      </c>
    </row>
    <row r="12" spans="1:13">
      <c r="A12" t="s">
        <v>133</v>
      </c>
      <c r="B12">
        <v>40.248283715000071</v>
      </c>
      <c r="C12">
        <v>0.16228044999999724</v>
      </c>
      <c r="D12">
        <v>1.7065269500000002</v>
      </c>
      <c r="E12">
        <v>56.01418048</v>
      </c>
      <c r="F12">
        <v>1571.2647799865001</v>
      </c>
      <c r="G12">
        <v>142.182726</v>
      </c>
      <c r="H12">
        <v>4086.0039540660978</v>
      </c>
      <c r="I12">
        <v>470.85718114000008</v>
      </c>
      <c r="J12">
        <v>888.06511215800583</v>
      </c>
      <c r="K12">
        <v>2939.5497166077007</v>
      </c>
      <c r="L12">
        <v>750.95715343500706</v>
      </c>
      <c r="M12">
        <v>10946.849614538311</v>
      </c>
    </row>
    <row r="13" spans="1:13">
      <c r="A13" t="s">
        <v>140</v>
      </c>
      <c r="B13">
        <v>32.498314430000001</v>
      </c>
      <c r="C13">
        <v>1.86404116</v>
      </c>
      <c r="D13">
        <v>7.8160916399999998</v>
      </c>
      <c r="E13">
        <v>10.065739990000003</v>
      </c>
      <c r="F13">
        <v>1961.9888745900003</v>
      </c>
      <c r="G13">
        <v>681.92619951029701</v>
      </c>
      <c r="H13">
        <v>4160.0721496926044</v>
      </c>
      <c r="I13">
        <v>6.5220581600000003</v>
      </c>
      <c r="J13">
        <v>955.8393874430061</v>
      </c>
      <c r="K13">
        <v>2737.3847581284112</v>
      </c>
      <c r="L13">
        <v>934.73905091000233</v>
      </c>
      <c r="M13">
        <v>11488.85262449432</v>
      </c>
    </row>
    <row r="15" spans="1:13">
      <c r="A15" s="14" t="s">
        <v>135</v>
      </c>
    </row>
    <row r="16" spans="1:13">
      <c r="A16" t="s">
        <v>160</v>
      </c>
    </row>
  </sheetData>
  <mergeCells count="14">
    <mergeCell ref="M5:M8"/>
    <mergeCell ref="A5:A9"/>
    <mergeCell ref="B5:B8"/>
    <mergeCell ref="C5:D5"/>
    <mergeCell ref="E5:E8"/>
    <mergeCell ref="F5:F8"/>
    <mergeCell ref="G5:G8"/>
    <mergeCell ref="C6:C8"/>
    <mergeCell ref="D6:D8"/>
    <mergeCell ref="H5:H8"/>
    <mergeCell ref="I5:I8"/>
    <mergeCell ref="J5:J8"/>
    <mergeCell ref="K5:K8"/>
    <mergeCell ref="L5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K25"/>
  <sheetViews>
    <sheetView zoomScale="130" zoomScaleNormal="130" zoomScaleSheetLayoutView="100" workbookViewId="0">
      <pane xSplit="1" ySplit="9" topLeftCell="B10" activePane="bottomRight" state="frozen"/>
      <selection activeCell="C28" sqref="C28"/>
      <selection pane="topRight" activeCell="C28" sqref="C28"/>
      <selection pane="bottomLeft" activeCell="C28" sqref="C28"/>
      <selection pane="bottomRight" activeCell="A21" sqref="A21"/>
    </sheetView>
  </sheetViews>
  <sheetFormatPr defaultRowHeight="9" customHeight="1"/>
  <cols>
    <col min="1" max="1" width="23.33203125" customWidth="1"/>
    <col min="2" max="2" width="7.5" bestFit="1" customWidth="1"/>
    <col min="3" max="3" width="9.83203125" bestFit="1" customWidth="1"/>
    <col min="4" max="4" width="8.83203125" bestFit="1" customWidth="1"/>
    <col min="5" max="6" width="10.5" bestFit="1" customWidth="1"/>
    <col min="7" max="7" width="9.6640625" bestFit="1" customWidth="1"/>
    <col min="8" max="9" width="8.33203125" bestFit="1" customWidth="1"/>
    <col min="10" max="11" width="8" bestFit="1" customWidth="1"/>
    <col min="12" max="16384" width="9.33203125" style="45"/>
  </cols>
  <sheetData>
    <row r="1" spans="1:11" s="4" customFormat="1" ht="14.1" customHeight="1">
      <c r="A1" s="1" t="s">
        <v>141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s="13" customFormat="1" ht="9" customHeight="1">
      <c r="A5" s="156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51"/>
    </row>
    <row r="6" spans="1:11" s="13" customFormat="1" ht="9" customHeight="1">
      <c r="A6" s="157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</row>
    <row r="7" spans="1:11" s="13" customFormat="1" ht="9" customHeight="1">
      <c r="A7" s="157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</row>
    <row r="8" spans="1:11" s="13" customFormat="1" ht="9" customHeight="1">
      <c r="A8" s="157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52" t="s">
        <v>24</v>
      </c>
    </row>
    <row r="9" spans="1:11" s="13" customFormat="1" ht="9" customHeight="1">
      <c r="A9" s="158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</row>
    <row r="10" spans="1:11" s="36" customFormat="1" ht="8.4499999999999993" customHeight="1">
      <c r="A10" s="33" t="s">
        <v>63</v>
      </c>
      <c r="B10" s="37">
        <v>0</v>
      </c>
      <c r="C10" s="37">
        <v>0</v>
      </c>
      <c r="D10" s="38">
        <v>23.413057289999994</v>
      </c>
      <c r="E10" s="37">
        <v>1.05701679</v>
      </c>
      <c r="F10" s="37">
        <v>36.246298060000001</v>
      </c>
      <c r="G10" s="37">
        <v>0.99700000000000011</v>
      </c>
      <c r="H10" s="37">
        <v>5.5352066600000001</v>
      </c>
      <c r="I10" s="37">
        <v>10.775461</v>
      </c>
      <c r="J10" s="37">
        <v>3287.1749601999995</v>
      </c>
      <c r="K10" s="37">
        <v>3365.1989999999996</v>
      </c>
    </row>
    <row r="11" spans="1:11" s="36" customFormat="1" ht="8.4499999999999993" customHeight="1">
      <c r="A11" s="33" t="s">
        <v>64</v>
      </c>
      <c r="B11" s="40">
        <v>0</v>
      </c>
      <c r="C11" s="40">
        <v>0</v>
      </c>
      <c r="D11" s="41">
        <v>1.8455338300000002</v>
      </c>
      <c r="E11" s="40">
        <v>12.702736789999999</v>
      </c>
      <c r="F11" s="40">
        <v>6.3456936000000006</v>
      </c>
      <c r="G11" s="40">
        <v>5.2010000000000001E-2</v>
      </c>
      <c r="H11" s="40">
        <v>0.20009973</v>
      </c>
      <c r="I11" s="40">
        <v>4.7274404899999993</v>
      </c>
      <c r="J11" s="40">
        <v>4459.3170319540013</v>
      </c>
      <c r="K11" s="40">
        <v>4485.1905463940011</v>
      </c>
    </row>
    <row r="12" spans="1:11" s="36" customFormat="1" ht="8.4499999999999993" customHeight="1">
      <c r="A12" s="33" t="s">
        <v>65</v>
      </c>
      <c r="B12" s="34">
        <v>0</v>
      </c>
      <c r="C12" s="34">
        <v>0</v>
      </c>
      <c r="D12" s="35">
        <v>2.2859118799999996</v>
      </c>
      <c r="E12" s="34">
        <v>59.63374271</v>
      </c>
      <c r="F12" s="34">
        <v>18.009369</v>
      </c>
      <c r="G12" s="34">
        <v>4.657795E-2</v>
      </c>
      <c r="H12" s="34">
        <v>0.94082266999999997</v>
      </c>
      <c r="I12" s="34">
        <v>3.42207171</v>
      </c>
      <c r="J12" s="34">
        <v>5325.9398311100003</v>
      </c>
      <c r="K12" s="34">
        <v>5410.2783270300006</v>
      </c>
    </row>
    <row r="13" spans="1:11" s="36" customFormat="1" ht="8.4499999999999993" customHeight="1">
      <c r="A13" s="33" t="s">
        <v>66</v>
      </c>
      <c r="B13" s="37">
        <v>0</v>
      </c>
      <c r="C13" s="37">
        <v>0</v>
      </c>
      <c r="D13" s="38">
        <v>9.6840349500000009</v>
      </c>
      <c r="E13" s="37">
        <v>1.0219854799999999</v>
      </c>
      <c r="F13" s="37">
        <v>32.967165510000008</v>
      </c>
      <c r="G13" s="37">
        <v>9.2383049999999994E-2</v>
      </c>
      <c r="H13" s="37">
        <v>3.8469651400000004</v>
      </c>
      <c r="I13" s="37">
        <v>22.082199420000006</v>
      </c>
      <c r="J13" s="37">
        <v>5755.2485624199999</v>
      </c>
      <c r="K13" s="37">
        <v>5824.9432959699998</v>
      </c>
    </row>
    <row r="14" spans="1:11" s="36" customFormat="1" ht="8.4499999999999993" customHeight="1">
      <c r="A14" s="33" t="s">
        <v>67</v>
      </c>
      <c r="B14" s="37">
        <v>0</v>
      </c>
      <c r="C14" s="37">
        <v>0</v>
      </c>
      <c r="D14" s="38">
        <v>10.934988369999999</v>
      </c>
      <c r="E14" s="37">
        <v>0.36422895</v>
      </c>
      <c r="F14" s="37">
        <v>50.212059860000011</v>
      </c>
      <c r="G14" s="37">
        <v>0.29357308999999998</v>
      </c>
      <c r="H14" s="37">
        <v>4.7350617700000006</v>
      </c>
      <c r="I14" s="37">
        <v>11.519327239999999</v>
      </c>
      <c r="J14" s="37">
        <v>5348.6498762200044</v>
      </c>
      <c r="K14" s="37">
        <v>5426.7091155000044</v>
      </c>
    </row>
    <row r="15" spans="1:11" s="36" customFormat="1" ht="9" customHeight="1">
      <c r="A15" s="33" t="s">
        <v>68</v>
      </c>
      <c r="B15" s="37">
        <v>0</v>
      </c>
      <c r="C15" s="37">
        <v>0</v>
      </c>
      <c r="D15" s="38">
        <v>8.3820636300000011</v>
      </c>
      <c r="E15" s="37">
        <v>0.17627608</v>
      </c>
      <c r="F15" s="37">
        <v>52.656364620000005</v>
      </c>
      <c r="G15" s="37">
        <v>0.32592205000000002</v>
      </c>
      <c r="H15" s="37">
        <v>8.9869699000000001</v>
      </c>
      <c r="I15" s="37">
        <v>39.402759670000002</v>
      </c>
      <c r="J15" s="37">
        <v>4432.8037682300001</v>
      </c>
      <c r="K15" s="37">
        <v>4542.7341241800004</v>
      </c>
    </row>
    <row r="16" spans="1:11" s="36" customFormat="1" ht="16.5" customHeight="1">
      <c r="A16" s="33" t="s">
        <v>69</v>
      </c>
      <c r="B16" s="40">
        <v>0</v>
      </c>
      <c r="C16" s="40">
        <v>0</v>
      </c>
      <c r="D16" s="41">
        <v>5.9987797899999995</v>
      </c>
      <c r="E16" s="40">
        <v>0.01</v>
      </c>
      <c r="F16" s="41">
        <v>5.8970565299999995</v>
      </c>
      <c r="G16" s="41">
        <v>0</v>
      </c>
      <c r="H16" s="40">
        <v>0.5722826299999999</v>
      </c>
      <c r="I16" s="40">
        <v>78.914047850000017</v>
      </c>
      <c r="J16" s="37">
        <v>4280.4260535699996</v>
      </c>
      <c r="K16" s="40">
        <v>4371.8182203699998</v>
      </c>
    </row>
    <row r="17" spans="1:11" s="36" customFormat="1" ht="9" customHeight="1">
      <c r="A17" s="33" t="s">
        <v>70</v>
      </c>
      <c r="B17" s="40">
        <v>0</v>
      </c>
      <c r="C17" s="40">
        <v>0</v>
      </c>
      <c r="D17" s="41">
        <v>1.7395660399999997</v>
      </c>
      <c r="E17" s="40">
        <v>51.465756159999998</v>
      </c>
      <c r="F17" s="41">
        <v>138.71680829000002</v>
      </c>
      <c r="G17" s="41">
        <v>2.1000000000000001E-2</v>
      </c>
      <c r="H17" s="40">
        <v>41.784169519999999</v>
      </c>
      <c r="I17" s="40">
        <v>34.61710669</v>
      </c>
      <c r="J17" s="37">
        <v>3706.4457138499997</v>
      </c>
      <c r="K17" s="40">
        <v>3974.7901205499998</v>
      </c>
    </row>
    <row r="18" spans="1:11" s="36" customFormat="1" ht="9" customHeight="1">
      <c r="A18" s="33" t="s">
        <v>71</v>
      </c>
      <c r="B18" s="40">
        <v>0</v>
      </c>
      <c r="C18" s="40">
        <v>0</v>
      </c>
      <c r="D18" s="41">
        <v>19.180241990000003</v>
      </c>
      <c r="E18" s="40">
        <v>93.945735669999991</v>
      </c>
      <c r="F18" s="41">
        <v>113.91061080999999</v>
      </c>
      <c r="G18" s="41">
        <v>0.04</v>
      </c>
      <c r="H18" s="40">
        <v>58.442508959999998</v>
      </c>
      <c r="I18" s="40">
        <v>241.45965894</v>
      </c>
      <c r="J18" s="37">
        <v>5628.4096607699994</v>
      </c>
      <c r="K18" s="40">
        <v>6155.3884171399995</v>
      </c>
    </row>
    <row r="19" spans="1:11" s="43" customFormat="1" ht="9" customHeight="1">
      <c r="A19" s="42" t="s">
        <v>116</v>
      </c>
      <c r="B19" s="41">
        <v>0</v>
      </c>
      <c r="C19" s="41">
        <v>2.8672</v>
      </c>
      <c r="D19" s="41">
        <v>1598.2377052499999</v>
      </c>
      <c r="E19" s="41">
        <v>17.543651640000004</v>
      </c>
      <c r="F19" s="41">
        <v>196.98370531999996</v>
      </c>
      <c r="G19" s="41">
        <v>40.845828999999995</v>
      </c>
      <c r="H19" s="41">
        <v>88.114244379999988</v>
      </c>
      <c r="I19" s="41">
        <v>222.8539570800001</v>
      </c>
      <c r="J19" s="38">
        <v>2126.61758534</v>
      </c>
      <c r="K19" s="41">
        <v>4294.0638780099998</v>
      </c>
    </row>
    <row r="20" spans="1:11" s="43" customFormat="1" ht="9" customHeight="1">
      <c r="A20" s="42"/>
      <c r="B20" s="41"/>
      <c r="C20" s="41"/>
      <c r="D20" s="41"/>
      <c r="E20" s="41"/>
      <c r="F20" s="41"/>
      <c r="G20" s="41"/>
      <c r="H20" s="41"/>
      <c r="I20" s="41"/>
      <c r="J20" s="38"/>
      <c r="K20" s="41"/>
    </row>
    <row r="21" spans="1:11" ht="11.25">
      <c r="A21" s="121" t="s">
        <v>142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ht="11.25">
      <c r="A22" s="42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1.25">
      <c r="A23" s="42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5" spans="1:11" ht="9" customHeight="1">
      <c r="A25" s="122"/>
    </row>
  </sheetData>
  <mergeCells count="1">
    <mergeCell ref="A5:A9"/>
  </mergeCells>
  <printOptions horizontalCentered="1"/>
  <pageMargins left="0.51181102362204722" right="0.51181102362204722" top="0.65" bottom="0" header="0.51181102362204722" footer="0.19685039370078741"/>
  <pageSetup paperSize="9" scale="99" firstPageNumber="29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18"/>
  <sheetViews>
    <sheetView workbookViewId="0">
      <selection activeCell="H24" sqref="H24"/>
    </sheetView>
  </sheetViews>
  <sheetFormatPr defaultRowHeight="11.25"/>
  <cols>
    <col min="1" max="1" width="13" customWidth="1"/>
    <col min="2" max="2" width="12.6640625" customWidth="1"/>
    <col min="3" max="3" width="13.6640625" customWidth="1"/>
    <col min="4" max="4" width="14.5" customWidth="1"/>
    <col min="5" max="5" width="12.6640625" customWidth="1"/>
    <col min="6" max="6" width="13.1640625" customWidth="1"/>
    <col min="7" max="7" width="15.6640625" customWidth="1"/>
    <col min="8" max="9" width="15.33203125" customWidth="1"/>
    <col min="10" max="10" width="14.83203125" customWidth="1"/>
    <col min="11" max="11" width="13.1640625" customWidth="1"/>
  </cols>
  <sheetData>
    <row r="1" spans="1:13" ht="15.75">
      <c r="A1" s="173" t="s">
        <v>143</v>
      </c>
      <c r="B1" s="174"/>
      <c r="C1" s="174"/>
      <c r="D1" s="174"/>
      <c r="E1" s="174"/>
      <c r="F1" s="174"/>
      <c r="G1" s="174"/>
      <c r="H1" s="174"/>
      <c r="I1" s="126"/>
      <c r="J1" s="126"/>
      <c r="K1" s="124"/>
      <c r="L1" s="124"/>
      <c r="M1" s="125"/>
    </row>
    <row r="2" spans="1:13" ht="12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5"/>
      <c r="L2" s="125"/>
      <c r="M2" s="125"/>
    </row>
    <row r="3" spans="1:13" ht="12">
      <c r="A3" s="175" t="s">
        <v>0</v>
      </c>
      <c r="B3" s="176"/>
      <c r="C3" s="129"/>
      <c r="D3" s="129"/>
      <c r="E3" s="123"/>
      <c r="F3" s="123"/>
      <c r="G3" s="123"/>
      <c r="H3" s="123"/>
      <c r="I3" s="123"/>
      <c r="J3" s="123"/>
      <c r="K3" s="123"/>
      <c r="L3" s="123"/>
      <c r="M3" s="123"/>
    </row>
    <row r="4" spans="1:13">
      <c r="A4" s="159" t="s">
        <v>1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138</v>
      </c>
      <c r="J4" s="164" t="s">
        <v>139</v>
      </c>
      <c r="K4" s="164" t="s">
        <v>22</v>
      </c>
      <c r="L4" s="159" t="s">
        <v>23</v>
      </c>
      <c r="M4" s="159" t="s">
        <v>24</v>
      </c>
    </row>
    <row r="5" spans="1:13">
      <c r="A5" s="162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5"/>
      <c r="L5" s="162"/>
      <c r="M5" s="162"/>
    </row>
    <row r="6" spans="1:13">
      <c r="A6" s="162"/>
      <c r="B6" s="165"/>
      <c r="C6" s="170"/>
      <c r="D6" s="165"/>
      <c r="E6" s="165"/>
      <c r="F6" s="165"/>
      <c r="G6" s="165"/>
      <c r="H6" s="165"/>
      <c r="I6" s="165"/>
      <c r="J6" s="165"/>
      <c r="K6" s="165"/>
      <c r="L6" s="162"/>
      <c r="M6" s="162"/>
    </row>
    <row r="7" spans="1:13">
      <c r="A7" s="162"/>
      <c r="B7" s="166"/>
      <c r="C7" s="171"/>
      <c r="D7" s="166"/>
      <c r="E7" s="166"/>
      <c r="F7" s="166"/>
      <c r="G7" s="166"/>
      <c r="H7" s="166"/>
      <c r="I7" s="166"/>
      <c r="J7" s="166"/>
      <c r="K7" s="166"/>
      <c r="L7" s="163"/>
      <c r="M7" s="163"/>
    </row>
    <row r="8" spans="1:13" ht="12.75">
      <c r="A8" s="163"/>
      <c r="B8" s="116">
        <v>1</v>
      </c>
      <c r="C8" s="116" t="s">
        <v>130</v>
      </c>
      <c r="D8" s="116">
        <v>2</v>
      </c>
      <c r="E8" s="116">
        <v>3</v>
      </c>
      <c r="F8" s="116">
        <v>4</v>
      </c>
      <c r="G8" s="116">
        <v>5</v>
      </c>
      <c r="H8" s="116">
        <v>6</v>
      </c>
      <c r="I8" s="116">
        <v>7</v>
      </c>
      <c r="J8" s="116">
        <v>8</v>
      </c>
      <c r="K8" s="116">
        <v>9</v>
      </c>
      <c r="L8" s="116">
        <v>10</v>
      </c>
      <c r="M8" s="116"/>
    </row>
    <row r="9" spans="1:13">
      <c r="A9" t="s">
        <v>117</v>
      </c>
      <c r="B9">
        <v>0</v>
      </c>
      <c r="C9">
        <v>0</v>
      </c>
      <c r="D9">
        <v>0</v>
      </c>
      <c r="E9">
        <v>4.3310000000000001E-2</v>
      </c>
      <c r="F9">
        <v>551.89940550000006</v>
      </c>
      <c r="G9">
        <v>2.3999999999999998E-7</v>
      </c>
      <c r="H9">
        <v>315.41319812000006</v>
      </c>
      <c r="I9">
        <v>40.218130000000002</v>
      </c>
      <c r="J9">
        <v>106.83736297999999</v>
      </c>
      <c r="K9">
        <v>275.39297140000002</v>
      </c>
      <c r="L9">
        <v>1617.5060870900002</v>
      </c>
      <c r="M9">
        <v>2907.3104653300002</v>
      </c>
    </row>
    <row r="10" spans="1:13">
      <c r="A10" t="s">
        <v>132</v>
      </c>
      <c r="B10">
        <v>1E-3</v>
      </c>
      <c r="C10">
        <v>0</v>
      </c>
      <c r="D10">
        <v>0</v>
      </c>
      <c r="E10">
        <v>1.492369029999999</v>
      </c>
      <c r="F10">
        <v>1069.76601551</v>
      </c>
      <c r="G10">
        <v>2.2872447400000091</v>
      </c>
      <c r="H10">
        <v>227.73386467999995</v>
      </c>
      <c r="I10">
        <v>173.03803662000001</v>
      </c>
      <c r="J10">
        <v>117.81299010999997</v>
      </c>
      <c r="K10">
        <v>250.58315722999996</v>
      </c>
      <c r="L10">
        <v>1509.6815113200007</v>
      </c>
      <c r="M10">
        <v>3352.3961892400002</v>
      </c>
    </row>
    <row r="11" spans="1:13">
      <c r="A11" t="s">
        <v>133</v>
      </c>
      <c r="B11">
        <v>0</v>
      </c>
      <c r="C11">
        <v>0</v>
      </c>
      <c r="D11">
        <v>0</v>
      </c>
      <c r="E11">
        <v>1.17679293</v>
      </c>
      <c r="F11">
        <v>415.74464630009822</v>
      </c>
      <c r="G11">
        <v>3.7000240000000004E-2</v>
      </c>
      <c r="H11">
        <v>358.80329916999978</v>
      </c>
      <c r="I11">
        <v>244.07319330000001</v>
      </c>
      <c r="J11">
        <v>102.94563966</v>
      </c>
      <c r="K11">
        <v>255.8358863</v>
      </c>
      <c r="L11">
        <v>1593.9389948199998</v>
      </c>
      <c r="M11">
        <v>2972.5554527200979</v>
      </c>
    </row>
    <row r="12" spans="1:13">
      <c r="A12" t="s">
        <v>140</v>
      </c>
      <c r="B12">
        <v>0.38964204000000002</v>
      </c>
      <c r="C12">
        <v>0</v>
      </c>
      <c r="D12">
        <v>0</v>
      </c>
      <c r="E12">
        <v>0.45260400000000006</v>
      </c>
      <c r="F12">
        <v>398.77393210999998</v>
      </c>
      <c r="G12">
        <v>6.8533999999999997</v>
      </c>
      <c r="H12">
        <v>427.65859635999999</v>
      </c>
      <c r="I12">
        <v>162.68682975000002</v>
      </c>
      <c r="J12">
        <v>157.90300250000001</v>
      </c>
      <c r="K12">
        <v>452.93623803000014</v>
      </c>
      <c r="L12">
        <v>989.33277173000033</v>
      </c>
      <c r="M12">
        <v>2596.9870165200005</v>
      </c>
    </row>
    <row r="14" spans="1:13">
      <c r="A14" s="14" t="s">
        <v>135</v>
      </c>
    </row>
    <row r="15" spans="1:13">
      <c r="A15" t="s">
        <v>160</v>
      </c>
    </row>
    <row r="18" spans="7:7">
      <c r="G18" s="14"/>
    </row>
  </sheetData>
  <mergeCells count="16">
    <mergeCell ref="K4:K7"/>
    <mergeCell ref="L4:L7"/>
    <mergeCell ref="M4:M7"/>
    <mergeCell ref="C5:C7"/>
    <mergeCell ref="D5:D7"/>
    <mergeCell ref="I4:I7"/>
    <mergeCell ref="J4:J7"/>
    <mergeCell ref="A1:H1"/>
    <mergeCell ref="A3:B3"/>
    <mergeCell ref="A4:A8"/>
    <mergeCell ref="B4:B7"/>
    <mergeCell ref="C4:D4"/>
    <mergeCell ref="E4:E7"/>
    <mergeCell ref="F4:F7"/>
    <mergeCell ref="G4:G7"/>
    <mergeCell ref="H4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HA59"/>
  <sheetViews>
    <sheetView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A48" sqref="A48"/>
    </sheetView>
  </sheetViews>
  <sheetFormatPr defaultRowHeight="9" customHeight="1"/>
  <cols>
    <col min="1" max="1" width="13.83203125" customWidth="1"/>
    <col min="2" max="2" width="12.33203125" customWidth="1"/>
    <col min="3" max="3" width="12.83203125" customWidth="1"/>
    <col min="4" max="4" width="11.5" customWidth="1"/>
    <col min="5" max="7" width="12.83203125" customWidth="1"/>
    <col min="8" max="9" width="12.33203125" customWidth="1"/>
    <col min="10" max="10" width="13.5" customWidth="1"/>
    <col min="11" max="16384" width="9.33203125" style="45"/>
  </cols>
  <sheetData>
    <row r="1" spans="1:10" s="4" customFormat="1" ht="15" customHeight="1">
      <c r="A1" s="1" t="s">
        <v>144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56" t="s">
        <v>1</v>
      </c>
      <c r="B5" s="12"/>
      <c r="C5" s="12" t="s">
        <v>73</v>
      </c>
      <c r="D5" s="12"/>
      <c r="E5" s="12" t="s">
        <v>3</v>
      </c>
      <c r="F5" s="12" t="s">
        <v>4</v>
      </c>
      <c r="G5" s="12"/>
      <c r="H5" s="12"/>
      <c r="I5" s="12"/>
      <c r="J5" s="51"/>
    </row>
    <row r="6" spans="1:10" s="13" customFormat="1" ht="9" customHeight="1">
      <c r="A6" s="157"/>
      <c r="B6" s="12"/>
      <c r="C6" s="12" t="s">
        <v>74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57"/>
      <c r="B7" s="12" t="s">
        <v>10</v>
      </c>
      <c r="C7" s="12" t="s">
        <v>75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57"/>
      <c r="B8" s="52" t="s">
        <v>16</v>
      </c>
      <c r="C8" s="52" t="s">
        <v>17</v>
      </c>
      <c r="D8" s="52" t="s">
        <v>18</v>
      </c>
      <c r="E8" s="52" t="s">
        <v>19</v>
      </c>
      <c r="F8" s="52" t="s">
        <v>19</v>
      </c>
      <c r="G8" s="52" t="s">
        <v>76</v>
      </c>
      <c r="H8" s="52" t="s">
        <v>22</v>
      </c>
      <c r="I8" s="52" t="s">
        <v>23</v>
      </c>
      <c r="J8" s="52" t="s">
        <v>24</v>
      </c>
    </row>
    <row r="9" spans="1:10" s="13" customFormat="1" ht="9" customHeight="1">
      <c r="A9" s="158"/>
      <c r="B9" s="52">
        <v>1</v>
      </c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</row>
    <row r="10" spans="1:10" s="13" customFormat="1" ht="9.9499999999999993" customHeight="1">
      <c r="A10" s="53" t="s">
        <v>77</v>
      </c>
      <c r="B10" s="54">
        <v>1.1000000000000001</v>
      </c>
      <c r="C10" s="54">
        <v>1.7000000000000001E-2</v>
      </c>
      <c r="D10" s="54">
        <v>0.60899999999999999</v>
      </c>
      <c r="E10" s="54">
        <v>1.4350000000000001</v>
      </c>
      <c r="F10" s="54">
        <v>8.9999999999999993E-3</v>
      </c>
      <c r="G10" s="54">
        <v>0.77200000000000002</v>
      </c>
      <c r="H10" s="54">
        <v>86.332999999999998</v>
      </c>
      <c r="I10" s="54">
        <v>67.8</v>
      </c>
      <c r="J10" s="54">
        <f t="shared" ref="J10:J19" si="0">SUM(B10:I10)</f>
        <v>158.07499999999999</v>
      </c>
    </row>
    <row r="11" spans="1:10" s="13" customFormat="1" ht="9.9499999999999993" customHeight="1">
      <c r="A11" s="53" t="s">
        <v>78</v>
      </c>
      <c r="B11" s="54">
        <v>25.247</v>
      </c>
      <c r="C11" s="54">
        <v>0.93300000000000005</v>
      </c>
      <c r="D11" s="54">
        <v>1.4370000000000001</v>
      </c>
      <c r="E11" s="54">
        <v>3.9590000000000001</v>
      </c>
      <c r="F11" s="54">
        <v>2.9670000000000001</v>
      </c>
      <c r="G11" s="54">
        <v>28.103000000000002</v>
      </c>
      <c r="H11" s="54">
        <v>2609.3910000000001</v>
      </c>
      <c r="I11" s="54">
        <f>0.231-0.1</f>
        <v>0.13100000000000001</v>
      </c>
      <c r="J11" s="54">
        <f t="shared" si="0"/>
        <v>2672.1680000000001</v>
      </c>
    </row>
    <row r="12" spans="1:10" s="13" customFormat="1" ht="9.9499999999999993" customHeight="1">
      <c r="A12" s="53" t="s">
        <v>79</v>
      </c>
      <c r="B12" s="54">
        <v>37</v>
      </c>
      <c r="C12" s="54">
        <v>0.77600000000000002</v>
      </c>
      <c r="D12" s="54">
        <v>1.9159999999999999</v>
      </c>
      <c r="E12" s="54">
        <v>0.95899999999999996</v>
      </c>
      <c r="F12" s="54">
        <v>4.8099999999999996</v>
      </c>
      <c r="G12" s="54">
        <v>54.468000000000004</v>
      </c>
      <c r="H12" s="54">
        <v>3229.78</v>
      </c>
      <c r="I12" s="54">
        <v>9.1</v>
      </c>
      <c r="J12" s="54">
        <f t="shared" si="0"/>
        <v>3338.8090000000002</v>
      </c>
    </row>
    <row r="13" spans="1:10" s="13" customFormat="1" ht="9.9499999999999993" customHeight="1">
      <c r="A13" s="53" t="s">
        <v>80</v>
      </c>
      <c r="B13" s="54">
        <v>45.146999999999998</v>
      </c>
      <c r="C13" s="54">
        <v>1.3069999999999999</v>
      </c>
      <c r="D13" s="54">
        <v>1.087</v>
      </c>
      <c r="E13" s="54">
        <v>5.3760000000000003</v>
      </c>
      <c r="F13" s="54">
        <v>2.6070000000000002</v>
      </c>
      <c r="G13" s="54">
        <v>71.77</v>
      </c>
      <c r="H13" s="54">
        <v>4178.4189999999999</v>
      </c>
      <c r="I13" s="54">
        <v>16.082000000000001</v>
      </c>
      <c r="J13" s="54">
        <f t="shared" si="0"/>
        <v>4321.7950000000001</v>
      </c>
    </row>
    <row r="14" spans="1:10" s="13" customFormat="1" ht="9.9499999999999993" customHeight="1">
      <c r="A14" s="53" t="s">
        <v>81</v>
      </c>
      <c r="B14" s="54">
        <v>50.405999999999999</v>
      </c>
      <c r="C14" s="54">
        <v>0.56000000000000005</v>
      </c>
      <c r="D14" s="54">
        <v>0.56599999999999995</v>
      </c>
      <c r="E14" s="54">
        <v>7.3230000000000004</v>
      </c>
      <c r="F14" s="54">
        <v>16.655000000000001</v>
      </c>
      <c r="G14" s="54">
        <v>98.478999999999999</v>
      </c>
      <c r="H14" s="54">
        <v>4971.3860000000004</v>
      </c>
      <c r="I14" s="54">
        <v>72.852000000000004</v>
      </c>
      <c r="J14" s="54">
        <f t="shared" si="0"/>
        <v>5218.2269999999999</v>
      </c>
    </row>
    <row r="15" spans="1:10" s="13" customFormat="1" ht="9.9499999999999993" customHeight="1">
      <c r="A15" s="53" t="s">
        <v>82</v>
      </c>
      <c r="B15" s="54">
        <v>69.8</v>
      </c>
      <c r="C15" s="54">
        <v>0.92200000000000004</v>
      </c>
      <c r="D15" s="54">
        <v>1.1359999999999999</v>
      </c>
      <c r="E15" s="54">
        <v>3.7679999999999998</v>
      </c>
      <c r="F15" s="54">
        <v>29.951000000000001</v>
      </c>
      <c r="G15" s="54">
        <v>59.805</v>
      </c>
      <c r="H15" s="54">
        <v>6421.6260000000002</v>
      </c>
      <c r="I15" s="54">
        <v>84.5</v>
      </c>
      <c r="J15" s="54">
        <f t="shared" si="0"/>
        <v>6671.5079999999998</v>
      </c>
    </row>
    <row r="16" spans="1:10" s="13" customFormat="1" ht="9.9499999999999993" customHeight="1">
      <c r="A16" s="53" t="s">
        <v>83</v>
      </c>
      <c r="B16" s="54">
        <v>143.62200000000001</v>
      </c>
      <c r="C16" s="54">
        <v>2.194</v>
      </c>
      <c r="D16" s="54">
        <v>3.5470000000000002</v>
      </c>
      <c r="E16" s="54">
        <v>22.696000000000002</v>
      </c>
      <c r="F16" s="54">
        <v>63.587000000000003</v>
      </c>
      <c r="G16" s="54">
        <v>86.799000000000007</v>
      </c>
      <c r="H16" s="54">
        <v>8213.6080000000002</v>
      </c>
      <c r="I16" s="54">
        <v>98.876999999999995</v>
      </c>
      <c r="J16" s="54">
        <f t="shared" si="0"/>
        <v>8634.93</v>
      </c>
    </row>
    <row r="17" spans="1:209" s="13" customFormat="1" ht="9.9499999999999993" customHeight="1">
      <c r="A17" s="53" t="s">
        <v>84</v>
      </c>
      <c r="B17" s="54">
        <v>267.53699999999998</v>
      </c>
      <c r="C17" s="54">
        <v>49.941000000000003</v>
      </c>
      <c r="D17" s="54">
        <v>7.22</v>
      </c>
      <c r="E17" s="54">
        <v>87.831999999999994</v>
      </c>
      <c r="F17" s="54">
        <v>127.29</v>
      </c>
      <c r="G17" s="54">
        <v>152.767</v>
      </c>
      <c r="H17" s="54">
        <v>12069.88</v>
      </c>
      <c r="I17" s="54">
        <v>160.83699999999999</v>
      </c>
      <c r="J17" s="54">
        <f t="shared" si="0"/>
        <v>12923.303999999998</v>
      </c>
    </row>
    <row r="18" spans="1:209" s="13" customFormat="1" ht="9.9499999999999993" customHeight="1">
      <c r="A18" s="53" t="s">
        <v>85</v>
      </c>
      <c r="B18" s="54">
        <v>325.2</v>
      </c>
      <c r="C18" s="54">
        <v>0.48399999999999999</v>
      </c>
      <c r="D18" s="54">
        <v>4.5129999999999999</v>
      </c>
      <c r="E18" s="54">
        <v>121.925</v>
      </c>
      <c r="F18" s="54">
        <v>187.67099999999999</v>
      </c>
      <c r="G18" s="54">
        <v>248.458</v>
      </c>
      <c r="H18" s="54">
        <v>16362.316999999999</v>
      </c>
      <c r="I18" s="54">
        <v>210.1</v>
      </c>
      <c r="J18" s="54">
        <f t="shared" si="0"/>
        <v>17460.667999999998</v>
      </c>
    </row>
    <row r="19" spans="1:209" s="13" customFormat="1" ht="9.9499999999999993" customHeight="1">
      <c r="A19" s="53" t="s">
        <v>86</v>
      </c>
      <c r="B19" s="54">
        <v>540.274</v>
      </c>
      <c r="C19" s="54">
        <v>4.0019999999999998</v>
      </c>
      <c r="D19" s="54">
        <v>9.9949999999999992</v>
      </c>
      <c r="E19" s="54">
        <v>154.71299999999999</v>
      </c>
      <c r="F19" s="54">
        <v>217.483</v>
      </c>
      <c r="G19" s="54">
        <v>358.68400000000003</v>
      </c>
      <c r="H19" s="54">
        <v>21180.804</v>
      </c>
      <c r="I19" s="54">
        <v>299.94299999999998</v>
      </c>
      <c r="J19" s="54">
        <f t="shared" si="0"/>
        <v>22765.898000000001</v>
      </c>
    </row>
    <row r="20" spans="1:209" s="13" customFormat="1" ht="9.9499999999999993" customHeight="1">
      <c r="A20" s="20" t="s">
        <v>87</v>
      </c>
      <c r="B20" s="55">
        <v>790.3</v>
      </c>
      <c r="C20" s="20">
        <v>10.512</v>
      </c>
      <c r="D20" s="20">
        <v>5.0330000000000004</v>
      </c>
      <c r="E20" s="20">
        <v>219.36199999999999</v>
      </c>
      <c r="F20" s="20">
        <v>487.32499999999999</v>
      </c>
      <c r="G20" s="20">
        <v>357.92</v>
      </c>
      <c r="H20" s="20">
        <v>23935.741999999998</v>
      </c>
      <c r="I20" s="20">
        <v>83.331999999999994</v>
      </c>
      <c r="J20" s="20">
        <v>25889.525999999998</v>
      </c>
    </row>
    <row r="21" spans="1:209" s="13" customFormat="1" ht="9.9499999999999993" customHeight="1">
      <c r="A21" s="20" t="s">
        <v>88</v>
      </c>
      <c r="B21" s="55">
        <v>925.9</v>
      </c>
      <c r="C21" s="20">
        <v>2.2999999999999998</v>
      </c>
      <c r="D21" s="20">
        <v>12.3</v>
      </c>
      <c r="E21" s="20">
        <v>709.8</v>
      </c>
      <c r="F21" s="20">
        <v>717.8</v>
      </c>
      <c r="G21" s="20">
        <v>458.8</v>
      </c>
      <c r="H21" s="20">
        <v>26821.4</v>
      </c>
      <c r="I21" s="20">
        <v>135</v>
      </c>
      <c r="J21" s="20">
        <v>29783.3</v>
      </c>
    </row>
    <row r="22" spans="1:209" s="21" customFormat="1" ht="9.9499999999999993" customHeight="1">
      <c r="A22" s="20" t="s">
        <v>89</v>
      </c>
      <c r="B22" s="55">
        <v>1414.7</v>
      </c>
      <c r="C22" s="20">
        <v>12</v>
      </c>
      <c r="D22" s="20">
        <v>28.1</v>
      </c>
      <c r="E22" s="20">
        <v>697.7</v>
      </c>
      <c r="F22" s="20">
        <v>895.8</v>
      </c>
      <c r="G22" s="20">
        <v>551</v>
      </c>
      <c r="H22" s="20">
        <v>33021.5</v>
      </c>
      <c r="I22" s="20">
        <v>264.5</v>
      </c>
      <c r="J22" s="20">
        <v>36885.300000000003</v>
      </c>
    </row>
    <row r="23" spans="1:209" s="21" customFormat="1" ht="9.9499999999999993" customHeight="1">
      <c r="A23" s="20" t="s">
        <v>90</v>
      </c>
      <c r="B23" s="55">
        <v>2026.3</v>
      </c>
      <c r="C23" s="20">
        <v>33.4</v>
      </c>
      <c r="D23" s="20">
        <v>49.7</v>
      </c>
      <c r="E23" s="20">
        <v>853.7</v>
      </c>
      <c r="F23" s="20">
        <v>1127.4000000000001</v>
      </c>
      <c r="G23" s="20">
        <v>731.3</v>
      </c>
      <c r="H23" s="20">
        <v>44507.8</v>
      </c>
      <c r="I23" s="20">
        <v>811.2</v>
      </c>
      <c r="J23" s="20">
        <v>50140.800000000003</v>
      </c>
    </row>
    <row r="24" spans="1:209" s="21" customFormat="1" ht="9.9499999999999993" customHeight="1">
      <c r="A24" s="20" t="s">
        <v>91</v>
      </c>
      <c r="B24" s="55">
        <v>2339.3000000000002</v>
      </c>
      <c r="C24" s="20">
        <v>25.1</v>
      </c>
      <c r="D24" s="20">
        <v>158.9</v>
      </c>
      <c r="E24" s="20">
        <v>811.3</v>
      </c>
      <c r="F24" s="20">
        <v>1073.8</v>
      </c>
      <c r="G24" s="20">
        <v>917.2</v>
      </c>
      <c r="H24" s="20">
        <v>59771.9</v>
      </c>
      <c r="I24" s="20">
        <v>606.1</v>
      </c>
      <c r="J24" s="20">
        <v>65703.600000000006</v>
      </c>
    </row>
    <row r="25" spans="1:209" s="21" customFormat="1" ht="9.9499999999999993" customHeight="1">
      <c r="A25" s="20" t="s">
        <v>92</v>
      </c>
      <c r="B25" s="55">
        <v>3385.7</v>
      </c>
      <c r="C25" s="23">
        <v>25</v>
      </c>
      <c r="D25" s="23">
        <v>145.80000000000001</v>
      </c>
      <c r="E25" s="23">
        <v>689.7</v>
      </c>
      <c r="F25" s="23">
        <v>2898</v>
      </c>
      <c r="G25" s="23">
        <v>1000.8</v>
      </c>
      <c r="H25" s="23">
        <v>72066.899999999994</v>
      </c>
      <c r="I25" s="23">
        <v>775.8</v>
      </c>
      <c r="J25" s="20">
        <v>80987.7</v>
      </c>
    </row>
    <row r="26" spans="1:209" s="21" customFormat="1" ht="9.9499999999999993" customHeight="1">
      <c r="A26" s="20" t="s">
        <v>93</v>
      </c>
      <c r="B26" s="55">
        <v>3833.3</v>
      </c>
      <c r="C26" s="23">
        <v>91.1</v>
      </c>
      <c r="D26" s="23">
        <v>574.5</v>
      </c>
      <c r="E26" s="23">
        <v>565.29999999999995</v>
      </c>
      <c r="F26" s="23">
        <v>1833.3</v>
      </c>
      <c r="G26" s="23">
        <v>2241.8000000000002</v>
      </c>
      <c r="H26" s="23">
        <v>72913.600000000006</v>
      </c>
      <c r="I26" s="23">
        <v>1764.8</v>
      </c>
      <c r="J26" s="20">
        <v>83817.7</v>
      </c>
    </row>
    <row r="27" spans="1:209" s="21" customFormat="1" ht="9.9499999999999993" customHeight="1">
      <c r="A27" s="24" t="s">
        <v>94</v>
      </c>
      <c r="B27" s="55">
        <v>4346.9799999999996</v>
      </c>
      <c r="C27" s="23">
        <v>80.680000000000007</v>
      </c>
      <c r="D27" s="23">
        <v>762.2</v>
      </c>
      <c r="E27" s="23">
        <v>467.68</v>
      </c>
      <c r="F27" s="23">
        <v>1195.7</v>
      </c>
      <c r="G27" s="23">
        <v>3529.9</v>
      </c>
      <c r="H27" s="23">
        <v>85004.9</v>
      </c>
      <c r="I27" s="23">
        <v>1848.27</v>
      </c>
      <c r="J27" s="20">
        <v>97236.31</v>
      </c>
    </row>
    <row r="28" spans="1:209" s="21" customFormat="1" ht="9.9499999999999993" customHeight="1">
      <c r="A28" s="24" t="s">
        <v>95</v>
      </c>
      <c r="B28" s="55">
        <v>6609.09</v>
      </c>
      <c r="C28" s="23">
        <v>180.85</v>
      </c>
      <c r="D28" s="23">
        <v>1145.68</v>
      </c>
      <c r="E28" s="23">
        <v>984.76</v>
      </c>
      <c r="F28" s="23">
        <v>2030.15</v>
      </c>
      <c r="G28" s="23">
        <v>2939.62</v>
      </c>
      <c r="H28" s="23">
        <v>97931.92</v>
      </c>
      <c r="I28" s="23">
        <v>2283.9899999999998</v>
      </c>
      <c r="J28" s="20">
        <v>114106.06</v>
      </c>
    </row>
    <row r="29" spans="1:209" s="21" customFormat="1" ht="9.9499999999999993" customHeight="1">
      <c r="A29" s="26" t="s">
        <v>96</v>
      </c>
      <c r="B29" s="55">
        <v>6095.8010000000004</v>
      </c>
      <c r="C29" s="23">
        <v>361.96800000000002</v>
      </c>
      <c r="D29" s="23">
        <v>1658.367</v>
      </c>
      <c r="E29" s="23">
        <v>2041.538</v>
      </c>
      <c r="F29" s="23">
        <v>2475.4830000000002</v>
      </c>
      <c r="G29" s="23">
        <v>3773.8760000000002</v>
      </c>
      <c r="H29" s="23">
        <v>110446.58900000001</v>
      </c>
      <c r="I29" s="23">
        <v>3159.9059999999999</v>
      </c>
      <c r="J29" s="20">
        <v>130013.52800000001</v>
      </c>
    </row>
    <row r="30" spans="1:209" s="21" customFormat="1" ht="9.9499999999999993" customHeight="1">
      <c r="A30" s="56" t="s">
        <v>97</v>
      </c>
      <c r="B30" s="37">
        <v>5933.96</v>
      </c>
      <c r="C30" s="29">
        <v>191.71700000000001</v>
      </c>
      <c r="D30" s="29">
        <v>1381.7280000000001</v>
      </c>
      <c r="E30" s="29">
        <v>1930.42</v>
      </c>
      <c r="F30" s="29">
        <v>2787.011</v>
      </c>
      <c r="G30" s="29">
        <v>6831.9470000000001</v>
      </c>
      <c r="H30" s="29">
        <v>128148.069</v>
      </c>
      <c r="I30" s="57">
        <v>4368.4059999999999</v>
      </c>
      <c r="J30" s="28">
        <v>151573.258</v>
      </c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</row>
    <row r="31" spans="1:209" s="21" customFormat="1" ht="9.9499999999999993" customHeight="1">
      <c r="A31" s="56" t="s">
        <v>98</v>
      </c>
      <c r="B31" s="37">
        <v>5933.96</v>
      </c>
      <c r="C31" s="29">
        <v>190.017</v>
      </c>
      <c r="D31" s="29">
        <v>1481.7280000000001</v>
      </c>
      <c r="E31" s="29">
        <v>2023.82</v>
      </c>
      <c r="F31" s="29">
        <v>2728.6109999999999</v>
      </c>
      <c r="G31" s="29">
        <v>6831.9470000000001</v>
      </c>
      <c r="H31" s="29">
        <v>128152.32799999999</v>
      </c>
      <c r="I31" s="57">
        <v>4368.4059999999999</v>
      </c>
      <c r="J31" s="28">
        <v>151710.81699999998</v>
      </c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</row>
    <row r="32" spans="1:209" s="21" customFormat="1" ht="9.9499999999999993" customHeight="1">
      <c r="A32" s="56" t="s">
        <v>59</v>
      </c>
      <c r="B32" s="37">
        <v>6313.4970000000003</v>
      </c>
      <c r="C32" s="29">
        <v>197.91</v>
      </c>
      <c r="D32" s="29">
        <v>1778.085</v>
      </c>
      <c r="E32" s="29">
        <v>1417.886</v>
      </c>
      <c r="F32" s="29">
        <v>4983.6170000000002</v>
      </c>
      <c r="G32" s="29">
        <v>4635.6080000000002</v>
      </c>
      <c r="H32" s="29">
        <v>152920.356</v>
      </c>
      <c r="I32" s="31">
        <v>2386.96</v>
      </c>
      <c r="J32" s="28">
        <v>174633.91899999999</v>
      </c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</row>
    <row r="33" spans="1:209" s="21" customFormat="1" ht="9.9499999999999993" customHeight="1">
      <c r="A33" s="30" t="s">
        <v>60</v>
      </c>
      <c r="B33" s="59">
        <v>7635.4</v>
      </c>
      <c r="C33" s="29">
        <v>177.85499999999999</v>
      </c>
      <c r="D33" s="29">
        <v>5327.0780000000004</v>
      </c>
      <c r="E33" s="29">
        <v>2077.2890000000002</v>
      </c>
      <c r="F33" s="29">
        <v>6338.8950000000004</v>
      </c>
      <c r="G33" s="29">
        <v>5316.9639999999999</v>
      </c>
      <c r="H33" s="29">
        <v>181126.92</v>
      </c>
      <c r="I33" s="29">
        <v>3405.9389999999999</v>
      </c>
      <c r="J33" s="28">
        <v>211406.34</v>
      </c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</row>
    <row r="34" spans="1:209" s="36" customFormat="1" ht="9.9499999999999993" customHeight="1">
      <c r="A34" s="33" t="s">
        <v>61</v>
      </c>
      <c r="B34" s="34">
        <v>9571.4640197000008</v>
      </c>
      <c r="C34" s="34">
        <v>274.46699999999998</v>
      </c>
      <c r="D34" s="35">
        <v>5495.1180000000004</v>
      </c>
      <c r="E34" s="34">
        <v>3004.4029999999998</v>
      </c>
      <c r="F34" s="34">
        <v>3703.05</v>
      </c>
      <c r="G34" s="34">
        <v>6763.4320000000007</v>
      </c>
      <c r="H34" s="34">
        <v>228766.22400000002</v>
      </c>
      <c r="I34" s="34">
        <v>2294.1860000000001</v>
      </c>
      <c r="J34" s="34">
        <v>259872.34401970002</v>
      </c>
    </row>
    <row r="35" spans="1:209" s="36" customFormat="1" ht="9.9499999999999993" customHeight="1">
      <c r="A35" s="33" t="s">
        <v>62</v>
      </c>
      <c r="B35" s="34">
        <v>5229.0712643893721</v>
      </c>
      <c r="C35" s="34">
        <v>141.61733799000001</v>
      </c>
      <c r="D35" s="35">
        <v>639.52508240999998</v>
      </c>
      <c r="E35" s="34">
        <v>1305.6796469899987</v>
      </c>
      <c r="F35" s="34">
        <v>2470.5167859799999</v>
      </c>
      <c r="G35" s="34">
        <v>3789.2903467900005</v>
      </c>
      <c r="H35" s="34">
        <v>220472.65517434999</v>
      </c>
      <c r="I35" s="34">
        <v>3444.2280797999993</v>
      </c>
      <c r="J35" s="34">
        <v>237492.58371869937</v>
      </c>
    </row>
    <row r="36" spans="1:209" s="36" customFormat="1" ht="9.9499999999999993" customHeight="1">
      <c r="A36" s="33" t="s">
        <v>63</v>
      </c>
      <c r="B36" s="37">
        <v>5673.6973067082699</v>
      </c>
      <c r="C36" s="37">
        <v>78.415340299999997</v>
      </c>
      <c r="D36" s="38">
        <v>1665.86455824</v>
      </c>
      <c r="E36" s="37">
        <v>748.03687251000008</v>
      </c>
      <c r="F36" s="37">
        <v>2958.1734071500005</v>
      </c>
      <c r="G36" s="37">
        <v>1414.1075850899999</v>
      </c>
      <c r="H36" s="37">
        <v>203979.74750670799</v>
      </c>
      <c r="I36" s="37">
        <v>14175</v>
      </c>
      <c r="J36" s="37">
        <v>230693.04257670627</v>
      </c>
    </row>
    <row r="37" spans="1:209" s="36" customFormat="1" ht="9.9499999999999993" customHeight="1">
      <c r="A37" s="33" t="s">
        <v>64</v>
      </c>
      <c r="B37" s="40">
        <v>5829.0408647701652</v>
      </c>
      <c r="C37" s="40">
        <v>60.796018570000008</v>
      </c>
      <c r="D37" s="41">
        <v>2111.2148723400001</v>
      </c>
      <c r="E37" s="40">
        <v>824.36785728999985</v>
      </c>
      <c r="F37" s="40">
        <v>2319.2027712199992</v>
      </c>
      <c r="G37" s="40">
        <v>2821.1024982700001</v>
      </c>
      <c r="H37" s="40">
        <v>281499.90957337129</v>
      </c>
      <c r="I37" s="40">
        <v>9246.6348108457751</v>
      </c>
      <c r="J37" s="40">
        <v>304712.26926667721</v>
      </c>
    </row>
    <row r="38" spans="1:209" s="36" customFormat="1" ht="9.9499999999999993" customHeight="1">
      <c r="A38" s="33" t="s">
        <v>65</v>
      </c>
      <c r="B38" s="34">
        <v>7067.6668911940988</v>
      </c>
      <c r="C38" s="34">
        <v>108.15931197999998</v>
      </c>
      <c r="D38" s="35">
        <v>1642.4428334200002</v>
      </c>
      <c r="E38" s="34">
        <v>4269.1490048800006</v>
      </c>
      <c r="F38" s="34">
        <v>2193.6881891598478</v>
      </c>
      <c r="G38" s="34">
        <v>3038.22080145671</v>
      </c>
      <c r="H38" s="34">
        <v>327473.35269270622</v>
      </c>
      <c r="I38" s="34">
        <v>13011.922912826762</v>
      </c>
      <c r="J38" s="34">
        <v>358804.60263762361</v>
      </c>
    </row>
    <row r="39" spans="1:209" s="36" customFormat="1" ht="9.9499999999999993" customHeight="1">
      <c r="A39" s="33" t="s">
        <v>66</v>
      </c>
      <c r="B39" s="37">
        <v>9313.1505690763861</v>
      </c>
      <c r="C39" s="37">
        <v>136.28317956000004</v>
      </c>
      <c r="D39" s="38">
        <v>779.15809565000006</v>
      </c>
      <c r="E39" s="37">
        <v>998.35940069999992</v>
      </c>
      <c r="F39" s="37">
        <v>2374.5013747199996</v>
      </c>
      <c r="G39" s="37">
        <v>4523.0736162799994</v>
      </c>
      <c r="H39" s="37">
        <v>416752.85603027279</v>
      </c>
      <c r="I39" s="37">
        <v>15891.743610912061</v>
      </c>
      <c r="J39" s="37">
        <v>450769.12587717123</v>
      </c>
    </row>
    <row r="40" spans="1:209" s="36" customFormat="1" ht="9.9499999999999993" customHeight="1">
      <c r="A40" s="33" t="s">
        <v>67</v>
      </c>
      <c r="B40" s="37">
        <v>9914.6525514205823</v>
      </c>
      <c r="C40" s="37">
        <v>142.29228624000004</v>
      </c>
      <c r="D40" s="38">
        <v>2441.8061655600004</v>
      </c>
      <c r="E40" s="37">
        <v>1550.9152537099999</v>
      </c>
      <c r="F40" s="37">
        <v>3541.4349220200002</v>
      </c>
      <c r="G40" s="37">
        <v>5234.3961291230498</v>
      </c>
      <c r="H40" s="37">
        <v>522651.50998404343</v>
      </c>
      <c r="I40" s="37">
        <v>13873.954675731948</v>
      </c>
      <c r="J40" s="37">
        <v>559350.96196784906</v>
      </c>
    </row>
    <row r="41" spans="1:209" s="36" customFormat="1" ht="9.9499999999999993" customHeight="1">
      <c r="A41" s="33" t="s">
        <v>68</v>
      </c>
      <c r="B41" s="37">
        <v>15102.541763383291</v>
      </c>
      <c r="C41" s="37">
        <v>181.47331001000001</v>
      </c>
      <c r="D41" s="38">
        <v>2001.2254661299999</v>
      </c>
      <c r="E41" s="37">
        <v>1235.6219024600002</v>
      </c>
      <c r="F41" s="37">
        <v>10759.389175920049</v>
      </c>
      <c r="G41" s="37">
        <v>6674.0453721400008</v>
      </c>
      <c r="H41" s="37">
        <v>650406.22582482302</v>
      </c>
      <c r="I41" s="37">
        <v>12330.68437165732</v>
      </c>
      <c r="J41" s="37">
        <v>698691.20718652371</v>
      </c>
    </row>
    <row r="42" spans="1:209" s="36" customFormat="1" ht="9.9499999999999993" customHeight="1">
      <c r="A42" s="33" t="s">
        <v>69</v>
      </c>
      <c r="B42" s="40">
        <v>13605.580396190475</v>
      </c>
      <c r="C42" s="40">
        <v>215.60144883999996</v>
      </c>
      <c r="D42" s="41">
        <v>737.76901962000011</v>
      </c>
      <c r="E42" s="40">
        <v>1436.4590993600002</v>
      </c>
      <c r="F42" s="41">
        <v>2161.1353009899999</v>
      </c>
      <c r="G42" s="41">
        <v>6827.2941559966703</v>
      </c>
      <c r="H42" s="40">
        <v>665915.76677234273</v>
      </c>
      <c r="I42" s="40">
        <v>12128.465458519291</v>
      </c>
      <c r="J42" s="37">
        <v>703028.07165185921</v>
      </c>
    </row>
    <row r="43" spans="1:209" s="36" customFormat="1" ht="9.9499999999999993" customHeight="1">
      <c r="A43" s="33" t="s">
        <v>70</v>
      </c>
      <c r="B43" s="40">
        <v>10383.522524953687</v>
      </c>
      <c r="C43" s="40">
        <v>238.62830023999993</v>
      </c>
      <c r="D43" s="41">
        <v>852.02050597999994</v>
      </c>
      <c r="E43" s="40">
        <v>2878.8702297900008</v>
      </c>
      <c r="F43" s="41">
        <v>2711.6310196599998</v>
      </c>
      <c r="G43" s="41">
        <v>6232.4048997959999</v>
      </c>
      <c r="H43" s="40">
        <v>775657.07688098168</v>
      </c>
      <c r="I43" s="40">
        <v>12712.838475437718</v>
      </c>
      <c r="J43" s="37">
        <v>811666.99283683905</v>
      </c>
    </row>
    <row r="44" spans="1:209" s="36" customFormat="1" ht="9.9499999999999993" customHeight="1">
      <c r="A44" s="33" t="s">
        <v>71</v>
      </c>
      <c r="B44" s="40">
        <v>11230.968662494673</v>
      </c>
      <c r="C44" s="40">
        <v>271.30117844</v>
      </c>
      <c r="D44" s="41">
        <v>2760.3444063400002</v>
      </c>
      <c r="E44" s="40">
        <v>1008.27500341</v>
      </c>
      <c r="F44" s="41">
        <v>2881.2981064399996</v>
      </c>
      <c r="G44" s="41">
        <v>4980.3041124359988</v>
      </c>
      <c r="H44" s="40">
        <v>865490.17740241077</v>
      </c>
      <c r="I44" s="40">
        <v>12673.427244923776</v>
      </c>
      <c r="J44" s="37">
        <v>901296.09611689521</v>
      </c>
    </row>
    <row r="45" spans="1:209" s="36" customFormat="1" ht="9.9499999999999993" customHeight="1">
      <c r="A45" s="33" t="s">
        <v>116</v>
      </c>
      <c r="B45" s="40">
        <v>12401.182947236777</v>
      </c>
      <c r="C45" s="40">
        <v>159.17858688999999</v>
      </c>
      <c r="D45" s="41">
        <v>2496.2084150000005</v>
      </c>
      <c r="E45" s="40">
        <v>970.41206192000016</v>
      </c>
      <c r="F45" s="41">
        <v>3885.6506530799998</v>
      </c>
      <c r="G45" s="41">
        <v>5539.9541413200013</v>
      </c>
      <c r="H45" s="40">
        <v>1059358.8763311652</v>
      </c>
      <c r="I45" s="40">
        <v>2705.3808468952775</v>
      </c>
      <c r="J45" s="37">
        <v>1087516.8439835072</v>
      </c>
    </row>
    <row r="46" spans="1:209" s="36" customFormat="1" ht="9.9499999999999993" customHeight="1">
      <c r="A46" s="42"/>
      <c r="B46" s="40"/>
      <c r="C46" s="40"/>
      <c r="D46" s="41"/>
      <c r="E46" s="40"/>
      <c r="F46" s="41"/>
      <c r="G46" s="41"/>
      <c r="H46" s="40"/>
      <c r="I46" s="40"/>
      <c r="J46" s="37"/>
    </row>
    <row r="47" spans="1:209" s="36" customFormat="1" ht="9.9499999999999993" customHeight="1">
      <c r="A47" s="130" t="s">
        <v>99</v>
      </c>
      <c r="B47" s="40"/>
      <c r="C47" s="40"/>
      <c r="D47" s="41"/>
      <c r="E47" s="40"/>
      <c r="F47" s="41"/>
      <c r="G47" s="41"/>
      <c r="H47" s="40"/>
      <c r="I47" s="40"/>
      <c r="J47" s="37"/>
    </row>
    <row r="48" spans="1:209" s="36" customFormat="1" ht="9.9499999999999993" customHeight="1">
      <c r="A48" s="121" t="s">
        <v>142</v>
      </c>
      <c r="B48" s="40"/>
      <c r="C48" s="40"/>
      <c r="D48" s="41"/>
      <c r="E48" s="40"/>
      <c r="F48" s="41"/>
      <c r="G48" s="41"/>
      <c r="H48" s="40"/>
      <c r="I48" s="40"/>
      <c r="J48" s="37"/>
    </row>
    <row r="49" spans="1:209" s="36" customFormat="1" ht="9.9499999999999993" customHeight="1">
      <c r="A49" s="42"/>
      <c r="B49" s="40"/>
      <c r="C49" s="40"/>
      <c r="D49" s="41"/>
      <c r="E49" s="40"/>
      <c r="F49" s="41"/>
      <c r="G49" s="41"/>
      <c r="H49" s="40"/>
      <c r="I49" s="40"/>
      <c r="J49" s="37"/>
    </row>
    <row r="50" spans="1:209" ht="11.25">
      <c r="A50" s="103"/>
      <c r="B50" s="104"/>
      <c r="C50" s="104"/>
      <c r="D50" s="102"/>
      <c r="E50" s="104"/>
      <c r="F50" s="102"/>
      <c r="G50" s="102"/>
      <c r="H50" s="104"/>
      <c r="I50" s="104"/>
      <c r="J50" s="104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</row>
    <row r="51" spans="1:209" ht="11.25">
      <c r="A51" s="103"/>
      <c r="B51" s="104"/>
      <c r="C51" s="104"/>
      <c r="D51" s="102"/>
      <c r="E51" s="104"/>
      <c r="F51" s="102"/>
      <c r="G51" s="102"/>
      <c r="H51" s="104"/>
      <c r="I51" s="104"/>
      <c r="J51" s="104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</row>
    <row r="52" spans="1:209" ht="11.25">
      <c r="A52" s="103"/>
      <c r="B52" s="104"/>
      <c r="C52" s="104"/>
      <c r="D52" s="102"/>
      <c r="E52" s="104"/>
      <c r="F52" s="102"/>
      <c r="G52" s="102"/>
      <c r="H52" s="104"/>
      <c r="I52" s="104"/>
      <c r="J52" s="104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</row>
    <row r="53" spans="1:209" s="13" customFormat="1" ht="9.6" customHeight="1">
      <c r="A53" s="60"/>
      <c r="B53" s="62"/>
      <c r="C53" s="62"/>
      <c r="D53" s="62"/>
      <c r="E53" s="62"/>
      <c r="F53" s="62"/>
      <c r="G53" s="62"/>
      <c r="H53" s="62"/>
      <c r="I53" s="62"/>
      <c r="J53" s="63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  <c r="GP53" s="64"/>
      <c r="GQ53" s="64"/>
      <c r="GR53" s="64"/>
      <c r="GS53" s="64"/>
      <c r="GT53" s="64"/>
      <c r="GU53" s="64"/>
      <c r="GV53" s="64"/>
      <c r="GW53" s="64"/>
      <c r="GX53" s="64"/>
      <c r="GY53" s="64"/>
      <c r="GZ53" s="64"/>
      <c r="HA53" s="64"/>
    </row>
    <row r="54" spans="1:209" s="13" customFormat="1" ht="9.6" customHeight="1">
      <c r="A54" s="46"/>
      <c r="B54" s="62"/>
      <c r="C54" s="62"/>
      <c r="D54" s="62"/>
      <c r="E54" s="62"/>
      <c r="F54" s="62"/>
      <c r="G54" s="62"/>
      <c r="H54" s="62"/>
      <c r="I54" s="62"/>
      <c r="J54" s="63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  <c r="GE54" s="64"/>
      <c r="GF54" s="64"/>
      <c r="GG54" s="64"/>
      <c r="GH54" s="64"/>
      <c r="GI54" s="64"/>
      <c r="GJ54" s="64"/>
      <c r="GK54" s="64"/>
      <c r="GL54" s="64"/>
      <c r="GM54" s="64"/>
      <c r="GN54" s="64"/>
      <c r="GO54" s="64"/>
      <c r="GP54" s="64"/>
      <c r="GQ54" s="64"/>
      <c r="GR54" s="64"/>
      <c r="GS54" s="64"/>
      <c r="GT54" s="64"/>
      <c r="GU54" s="64"/>
      <c r="GV54" s="64"/>
      <c r="GW54" s="64"/>
      <c r="GX54" s="64"/>
      <c r="GY54" s="64"/>
      <c r="GZ54" s="64"/>
      <c r="HA54" s="64"/>
    </row>
    <row r="55" spans="1:209" s="36" customFormat="1" ht="9.9499999999999993" customHeight="1"/>
    <row r="56" spans="1:209" s="36" customFormat="1" ht="9.9499999999999993" customHeight="1"/>
    <row r="59" spans="1:209" ht="9" customHeight="1">
      <c r="H59" s="14"/>
    </row>
  </sheetData>
  <mergeCells count="1">
    <mergeCell ref="A5:A9"/>
  </mergeCells>
  <printOptions horizontalCentered="1"/>
  <pageMargins left="0.51181102362204722" right="0.51181102362204722" top="0.59055118110236227" bottom="0" header="0.51181102362204722" footer="0.19685039370078741"/>
  <pageSetup paperSize="9" firstPageNumber="30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5"/>
  <sheetViews>
    <sheetView workbookViewId="0">
      <selection activeCell="A15" sqref="A15"/>
    </sheetView>
  </sheetViews>
  <sheetFormatPr defaultRowHeight="11.25"/>
  <cols>
    <col min="1" max="1" width="18.5" customWidth="1"/>
    <col min="2" max="2" width="19.5" customWidth="1"/>
    <col min="3" max="3" width="21.5" customWidth="1"/>
    <col min="4" max="4" width="18.83203125" customWidth="1"/>
    <col min="5" max="5" width="16" customWidth="1"/>
    <col min="6" max="6" width="17.6640625" customWidth="1"/>
    <col min="7" max="7" width="15.5" customWidth="1"/>
    <col min="8" max="8" width="17.6640625" customWidth="1"/>
    <col min="9" max="9" width="12.83203125" customWidth="1"/>
  </cols>
  <sheetData>
    <row r="1" spans="1:12" ht="15.75">
      <c r="A1" s="177" t="s">
        <v>146</v>
      </c>
      <c r="B1" s="178"/>
      <c r="C1" s="178"/>
      <c r="D1" s="178"/>
      <c r="E1" s="178"/>
      <c r="F1" s="178"/>
      <c r="G1" s="178"/>
      <c r="H1" s="178"/>
      <c r="I1" s="178"/>
      <c r="J1" s="131"/>
      <c r="K1" s="132"/>
      <c r="L1" s="138"/>
    </row>
    <row r="2" spans="1:12" ht="15.75">
      <c r="A2" s="139"/>
      <c r="B2" s="140"/>
      <c r="C2" s="140"/>
      <c r="D2" s="140"/>
      <c r="E2" s="140"/>
      <c r="F2" s="140"/>
      <c r="G2" s="133"/>
      <c r="H2" s="133"/>
      <c r="I2" s="134"/>
      <c r="J2" s="134"/>
      <c r="K2" s="135"/>
      <c r="L2" s="141"/>
    </row>
    <row r="3" spans="1:12" ht="15.75">
      <c r="A3" s="179" t="s">
        <v>0</v>
      </c>
      <c r="B3" s="180"/>
      <c r="C3" s="142"/>
      <c r="D3" s="142"/>
      <c r="E3" s="136"/>
      <c r="F3" s="136"/>
      <c r="G3" s="136"/>
      <c r="H3" s="136"/>
      <c r="I3" s="123"/>
      <c r="J3" s="123"/>
      <c r="K3" s="123"/>
      <c r="L3" s="143"/>
    </row>
    <row r="4" spans="1:12">
      <c r="A4" s="181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127</v>
      </c>
      <c r="J4" s="164" t="s">
        <v>22</v>
      </c>
      <c r="K4" s="159" t="s">
        <v>23</v>
      </c>
      <c r="L4" s="159" t="s">
        <v>24</v>
      </c>
    </row>
    <row r="5" spans="1:12">
      <c r="A5" s="182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82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82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83"/>
      <c r="B8" s="137">
        <v>1</v>
      </c>
      <c r="C8" s="116" t="s">
        <v>130</v>
      </c>
      <c r="D8" s="116">
        <v>2</v>
      </c>
      <c r="E8" s="137">
        <v>3</v>
      </c>
      <c r="F8" s="137">
        <v>4</v>
      </c>
      <c r="G8" s="137">
        <v>5</v>
      </c>
      <c r="H8" s="137">
        <v>6</v>
      </c>
      <c r="I8" s="137">
        <v>7</v>
      </c>
      <c r="J8" s="137">
        <v>8</v>
      </c>
      <c r="K8" s="137">
        <v>9</v>
      </c>
      <c r="L8" s="137"/>
    </row>
    <row r="9" spans="1:12">
      <c r="A9" s="14" t="s">
        <v>147</v>
      </c>
      <c r="B9" s="14">
        <v>17636.715469241339</v>
      </c>
      <c r="C9" s="14">
        <v>1805.9986387843417</v>
      </c>
      <c r="D9" s="14">
        <v>12719.980300997651</v>
      </c>
      <c r="E9" s="14">
        <v>140.15914883000002</v>
      </c>
      <c r="F9" s="14">
        <v>3522.6849861899996</v>
      </c>
      <c r="G9" s="14">
        <v>1207.1024503700003</v>
      </c>
      <c r="H9" s="14">
        <v>3896.155257440008</v>
      </c>
      <c r="I9" s="14">
        <v>5654.2363899899992</v>
      </c>
      <c r="J9" s="14">
        <v>1378901.9246365442</v>
      </c>
      <c r="K9" s="14">
        <v>2675.1349089143332</v>
      </c>
      <c r="L9" s="14">
        <v>1426354.0935485177</v>
      </c>
    </row>
    <row r="10" spans="1:12">
      <c r="A10" t="s">
        <v>132</v>
      </c>
      <c r="B10">
        <v>14666.034841049781</v>
      </c>
      <c r="C10">
        <v>1730.3211220487794</v>
      </c>
      <c r="D10">
        <v>11025.257912878229</v>
      </c>
      <c r="E10">
        <v>64.97968852000001</v>
      </c>
      <c r="F10">
        <v>1305.8530361000003</v>
      </c>
      <c r="G10">
        <v>613.94247700000017</v>
      </c>
      <c r="H10">
        <v>2593.4598580800011</v>
      </c>
      <c r="I10">
        <v>8130.2440622699996</v>
      </c>
      <c r="J10">
        <v>1218368.9253032382</v>
      </c>
      <c r="K10">
        <v>4945.5369609487243</v>
      </c>
      <c r="L10">
        <v>1261714.2341400848</v>
      </c>
    </row>
    <row r="11" spans="1:12">
      <c r="A11" t="s">
        <v>133</v>
      </c>
      <c r="B11">
        <v>17047.797971228589</v>
      </c>
      <c r="C11">
        <v>1779.5864819650915</v>
      </c>
      <c r="D11">
        <v>11002.645200222147</v>
      </c>
      <c r="E11">
        <v>89.284879990000022</v>
      </c>
      <c r="F11">
        <v>2983.7821716099993</v>
      </c>
      <c r="G11">
        <v>613.90831825999999</v>
      </c>
      <c r="H11">
        <v>1584.4264202300001</v>
      </c>
      <c r="I11">
        <v>6387.3545821600001</v>
      </c>
      <c r="J11">
        <v>1324487.8639205128</v>
      </c>
      <c r="K11">
        <v>2279.1152233004104</v>
      </c>
      <c r="L11">
        <v>1366476.178687514</v>
      </c>
    </row>
    <row r="12" spans="1:12">
      <c r="A12" s="14" t="s">
        <v>148</v>
      </c>
      <c r="B12">
        <v>20177.074491162784</v>
      </c>
      <c r="C12">
        <v>1759.7093032427783</v>
      </c>
      <c r="D12">
        <v>12739.507339375621</v>
      </c>
      <c r="E12">
        <v>80.911419570000021</v>
      </c>
      <c r="F12">
        <v>12206.917481959765</v>
      </c>
      <c r="G12">
        <v>948.87975161999975</v>
      </c>
      <c r="H12">
        <v>1791.1487786000002</v>
      </c>
      <c r="I12">
        <v>7067.0375813599994</v>
      </c>
      <c r="J12">
        <v>1694937.4001481424</v>
      </c>
      <c r="K12">
        <v>2193.8489721794613</v>
      </c>
      <c r="L12">
        <v>1752142.7259639699</v>
      </c>
    </row>
    <row r="14" spans="1:12">
      <c r="A14" s="14" t="s">
        <v>135</v>
      </c>
    </row>
    <row r="15" spans="1:12">
      <c r="A15" t="s">
        <v>160</v>
      </c>
    </row>
  </sheetData>
  <mergeCells count="15">
    <mergeCell ref="J4:J7"/>
    <mergeCell ref="K4:K7"/>
    <mergeCell ref="L4:L7"/>
    <mergeCell ref="C5:C7"/>
    <mergeCell ref="D5:D7"/>
    <mergeCell ref="A1:I1"/>
    <mergeCell ref="A3:B3"/>
    <mergeCell ref="A4:A8"/>
    <mergeCell ref="B4:B7"/>
    <mergeCell ref="C4:D4"/>
    <mergeCell ref="E4:E7"/>
    <mergeCell ref="F4:F7"/>
    <mergeCell ref="G4:G7"/>
    <mergeCell ref="H4:H7"/>
    <mergeCell ref="I4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J35"/>
  <sheetViews>
    <sheetView zoomScale="120" zoomScaleNormal="120" zoomScaleSheetLayoutView="100" workbookViewId="0">
      <pane xSplit="1" ySplit="9" topLeftCell="B22" activePane="bottomRight" state="frozen"/>
      <selection pane="topRight" activeCell="B1" sqref="B1"/>
      <selection pane="bottomLeft" activeCell="A10" sqref="A10"/>
      <selection pane="bottomRight" activeCell="A33" sqref="A33"/>
    </sheetView>
  </sheetViews>
  <sheetFormatPr defaultRowHeight="11.25"/>
  <cols>
    <col min="1" max="1" width="13.83203125" style="14" customWidth="1"/>
    <col min="2" max="3" width="10.83203125" style="14" customWidth="1"/>
    <col min="4" max="4" width="10" style="14" customWidth="1"/>
    <col min="5" max="5" width="12" style="14" customWidth="1"/>
    <col min="6" max="6" width="11.83203125" style="14" customWidth="1"/>
    <col min="7" max="8" width="10.83203125" style="14" customWidth="1"/>
    <col min="9" max="9" width="9.33203125" style="14" customWidth="1"/>
    <col min="10" max="10" width="11" style="14" customWidth="1"/>
    <col min="11" max="16384" width="9.33203125" style="13"/>
  </cols>
  <sheetData>
    <row r="1" spans="1:10" s="4" customFormat="1" ht="12.75">
      <c r="A1" s="1" t="s">
        <v>149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2.7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2.75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2.75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156" t="s">
        <v>1</v>
      </c>
      <c r="B5" s="12"/>
      <c r="C5" s="12" t="s">
        <v>73</v>
      </c>
      <c r="D5" s="12"/>
      <c r="E5" s="12" t="s">
        <v>3</v>
      </c>
      <c r="F5" s="12" t="s">
        <v>4</v>
      </c>
      <c r="G5" s="12"/>
      <c r="H5" s="12"/>
      <c r="I5" s="12"/>
      <c r="J5" s="51"/>
    </row>
    <row r="6" spans="1:10">
      <c r="A6" s="157"/>
      <c r="B6" s="12"/>
      <c r="C6" s="12" t="s">
        <v>74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>
      <c r="A7" s="157"/>
      <c r="B7" s="12" t="s">
        <v>10</v>
      </c>
      <c r="C7" s="12" t="s">
        <v>75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>
      <c r="A8" s="157"/>
      <c r="B8" s="52" t="s">
        <v>16</v>
      </c>
      <c r="C8" s="52" t="s">
        <v>17</v>
      </c>
      <c r="D8" s="52" t="s">
        <v>18</v>
      </c>
      <c r="E8" s="52" t="s">
        <v>19</v>
      </c>
      <c r="F8" s="52" t="s">
        <v>19</v>
      </c>
      <c r="G8" s="52" t="s">
        <v>76</v>
      </c>
      <c r="H8" s="52" t="s">
        <v>22</v>
      </c>
      <c r="I8" s="52" t="s">
        <v>23</v>
      </c>
      <c r="J8" s="52" t="s">
        <v>24</v>
      </c>
    </row>
    <row r="9" spans="1:10">
      <c r="A9" s="158"/>
      <c r="B9" s="52">
        <v>1</v>
      </c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</row>
    <row r="10" spans="1:10" s="36" customFormat="1" ht="9">
      <c r="A10" s="33" t="s">
        <v>63</v>
      </c>
      <c r="B10" s="65">
        <v>98.783000000000001</v>
      </c>
      <c r="C10" s="65">
        <v>4.2819389000000001</v>
      </c>
      <c r="D10" s="66">
        <v>347.39913787699993</v>
      </c>
      <c r="E10" s="65">
        <v>29.024847179999995</v>
      </c>
      <c r="F10" s="65">
        <v>234.51147932000001</v>
      </c>
      <c r="G10" s="65">
        <v>1128.371003426</v>
      </c>
      <c r="H10" s="65">
        <v>33294.428606911002</v>
      </c>
      <c r="I10" s="65">
        <v>7803.3090829160064</v>
      </c>
      <c r="J10" s="65">
        <v>42940.10909653001</v>
      </c>
    </row>
    <row r="11" spans="1:10" s="36" customFormat="1" ht="9">
      <c r="A11" s="33" t="s">
        <v>64</v>
      </c>
      <c r="B11" s="67">
        <v>44.96746808886153</v>
      </c>
      <c r="C11" s="67">
        <v>21.53182</v>
      </c>
      <c r="D11" s="68">
        <v>575.98080962799997</v>
      </c>
      <c r="E11" s="67">
        <v>72.555762979999997</v>
      </c>
      <c r="F11" s="67">
        <v>197.63925615550008</v>
      </c>
      <c r="G11" s="67">
        <v>857.76522217349986</v>
      </c>
      <c r="H11" s="67">
        <v>56954.212141996242</v>
      </c>
      <c r="I11" s="67">
        <v>2042.6022822847881</v>
      </c>
      <c r="J11" s="67">
        <v>60767.25476330689</v>
      </c>
    </row>
    <row r="12" spans="1:10" s="72" customFormat="1" ht="9">
      <c r="A12" s="69"/>
      <c r="B12" s="70"/>
      <c r="C12" s="70"/>
      <c r="D12" s="71"/>
      <c r="E12" s="70"/>
      <c r="F12" s="70"/>
      <c r="G12" s="70"/>
      <c r="H12" s="70"/>
      <c r="I12" s="70"/>
      <c r="J12" s="70"/>
    </row>
    <row r="13" spans="1:10" s="46" customFormat="1" ht="9">
      <c r="A13" s="73" t="s">
        <v>100</v>
      </c>
      <c r="B13" s="74">
        <v>169.17858541500053</v>
      </c>
      <c r="C13" s="74">
        <v>33.896094759999997</v>
      </c>
      <c r="D13" s="75">
        <v>357.33356778000001</v>
      </c>
      <c r="E13" s="74">
        <v>63.381088720000008</v>
      </c>
      <c r="F13" s="75">
        <v>167.77143191549999</v>
      </c>
      <c r="G13" s="75">
        <v>683.56434788349998</v>
      </c>
      <c r="H13" s="74">
        <v>56624.610423142723</v>
      </c>
      <c r="I13" s="74">
        <v>3062.7535181851781</v>
      </c>
      <c r="J13" s="74">
        <v>61162.489057801904</v>
      </c>
    </row>
    <row r="14" spans="1:10" s="46" customFormat="1" ht="9">
      <c r="A14" s="73" t="s">
        <v>101</v>
      </c>
      <c r="B14" s="74">
        <v>70.188852221603298</v>
      </c>
      <c r="C14" s="74">
        <v>3.1401162299999998</v>
      </c>
      <c r="D14" s="75">
        <v>321.84055278999995</v>
      </c>
      <c r="E14" s="74">
        <v>67.063794669999979</v>
      </c>
      <c r="F14" s="75">
        <v>333.96002212549934</v>
      </c>
      <c r="G14" s="75">
        <v>687.46024382349992</v>
      </c>
      <c r="H14" s="74">
        <v>57732.347920225227</v>
      </c>
      <c r="I14" s="74">
        <v>3089.5419047190007</v>
      </c>
      <c r="J14" s="74">
        <v>62305.543406804827</v>
      </c>
    </row>
    <row r="15" spans="1:10" s="46" customFormat="1" ht="9">
      <c r="A15" s="73" t="s">
        <v>102</v>
      </c>
      <c r="B15" s="74">
        <v>65.251375838011057</v>
      </c>
      <c r="C15" s="74">
        <v>3.7551642000000003</v>
      </c>
      <c r="D15" s="75">
        <v>333.27404294399992</v>
      </c>
      <c r="E15" s="74">
        <v>29.602454120000008</v>
      </c>
      <c r="F15" s="75">
        <v>371.90520579549997</v>
      </c>
      <c r="G15" s="75">
        <v>726.58101494349989</v>
      </c>
      <c r="H15" s="74">
        <v>61311.197579415995</v>
      </c>
      <c r="I15" s="74">
        <v>1948.4220389479669</v>
      </c>
      <c r="J15" s="74">
        <v>64789.988876204974</v>
      </c>
    </row>
    <row r="16" spans="1:10" s="46" customFormat="1" ht="9">
      <c r="A16" s="73" t="s">
        <v>103</v>
      </c>
      <c r="B16" s="74">
        <v>65.691328557323843</v>
      </c>
      <c r="C16" s="74">
        <v>3.3170042000000004</v>
      </c>
      <c r="D16" s="75">
        <v>328.05698549000005</v>
      </c>
      <c r="E16" s="74">
        <v>28.74183064</v>
      </c>
      <c r="F16" s="75">
        <v>370.22122678950001</v>
      </c>
      <c r="G16" s="75">
        <v>568.02761630349994</v>
      </c>
      <c r="H16" s="74">
        <v>62251.323876899456</v>
      </c>
      <c r="I16" s="74">
        <v>1935.7917854087136</v>
      </c>
      <c r="J16" s="74">
        <v>65551.171654288497</v>
      </c>
    </row>
    <row r="17" spans="1:10" s="46" customFormat="1" ht="9">
      <c r="A17" s="73" t="s">
        <v>104</v>
      </c>
      <c r="B17" s="74">
        <v>68.916624963521841</v>
      </c>
      <c r="C17" s="74">
        <v>33.347749999999998</v>
      </c>
      <c r="D17" s="75">
        <v>329.90554349000007</v>
      </c>
      <c r="E17" s="74">
        <v>29.849684099999997</v>
      </c>
      <c r="F17" s="75">
        <v>356.00866617550003</v>
      </c>
      <c r="G17" s="75">
        <v>679.8076308735001</v>
      </c>
      <c r="H17" s="74">
        <v>62538.623280610984</v>
      </c>
      <c r="I17" s="74">
        <v>2179.6119360770026</v>
      </c>
      <c r="J17" s="74">
        <v>66216.071116290506</v>
      </c>
    </row>
    <row r="18" spans="1:10" s="46" customFormat="1" ht="9">
      <c r="A18" s="76" t="s">
        <v>105</v>
      </c>
      <c r="B18" s="74">
        <v>73.636020402785192</v>
      </c>
      <c r="C18" s="74">
        <v>34.698662499999998</v>
      </c>
      <c r="D18" s="75">
        <v>357.04767062999997</v>
      </c>
      <c r="E18" s="74">
        <v>26.340252360000001</v>
      </c>
      <c r="F18" s="74">
        <v>356.43077119549997</v>
      </c>
      <c r="G18" s="74">
        <v>678.96236386350006</v>
      </c>
      <c r="H18" s="74">
        <v>63006.18996829517</v>
      </c>
      <c r="I18" s="74">
        <v>2668.4946183258289</v>
      </c>
      <c r="J18" s="74">
        <v>67201.800327572782</v>
      </c>
    </row>
    <row r="19" spans="1:10" s="46" customFormat="1" ht="9">
      <c r="A19" s="76" t="s">
        <v>106</v>
      </c>
      <c r="B19" s="74">
        <v>78.311002022473062</v>
      </c>
      <c r="C19" s="74">
        <v>36.600360000000002</v>
      </c>
      <c r="D19" s="75">
        <v>272.53441726999989</v>
      </c>
      <c r="E19" s="74">
        <v>22.025190299999998</v>
      </c>
      <c r="F19" s="74">
        <v>400.86627764561996</v>
      </c>
      <c r="G19" s="74">
        <v>616.9817301034999</v>
      </c>
      <c r="H19" s="74">
        <v>64296.872042465999</v>
      </c>
      <c r="I19" s="74">
        <v>2040.6494363969978</v>
      </c>
      <c r="J19" s="74">
        <v>67764.840456204591</v>
      </c>
    </row>
    <row r="20" spans="1:10" s="46" customFormat="1" ht="9">
      <c r="A20" s="76" t="s">
        <v>107</v>
      </c>
      <c r="B20" s="74">
        <v>73.770153967999988</v>
      </c>
      <c r="C20" s="74">
        <v>36.286270000000002</v>
      </c>
      <c r="D20" s="75">
        <v>310.90782838199993</v>
      </c>
      <c r="E20" s="74">
        <v>20.887482569999996</v>
      </c>
      <c r="F20" s="74">
        <v>185.29752319250008</v>
      </c>
      <c r="G20" s="74">
        <v>617.36324080349993</v>
      </c>
      <c r="H20" s="74">
        <v>65516.810897988362</v>
      </c>
      <c r="I20" s="74">
        <v>2126.0448468121176</v>
      </c>
      <c r="J20" s="74">
        <v>68887.368243716483</v>
      </c>
    </row>
    <row r="21" spans="1:10" s="46" customFormat="1" ht="9">
      <c r="A21" s="76" t="s">
        <v>108</v>
      </c>
      <c r="B21" s="74">
        <v>74.3992403405</v>
      </c>
      <c r="C21" s="74">
        <v>31.474619999999998</v>
      </c>
      <c r="D21" s="75">
        <v>251.24340994200006</v>
      </c>
      <c r="E21" s="74">
        <v>25.167806399999996</v>
      </c>
      <c r="F21" s="74">
        <v>210.62648820550015</v>
      </c>
      <c r="G21" s="74">
        <v>1321.709333148</v>
      </c>
      <c r="H21" s="74">
        <v>66960.695721126525</v>
      </c>
      <c r="I21" s="74">
        <v>2593.0618657020095</v>
      </c>
      <c r="J21" s="74">
        <v>71468.37848486453</v>
      </c>
    </row>
    <row r="22" spans="1:10" s="46" customFormat="1" ht="9">
      <c r="A22" s="76" t="s">
        <v>109</v>
      </c>
      <c r="B22" s="74">
        <v>71.283273037000015</v>
      </c>
      <c r="C22" s="74">
        <v>31.519580000000001</v>
      </c>
      <c r="D22" s="75">
        <v>245.66434949000009</v>
      </c>
      <c r="E22" s="74">
        <v>27.78024516</v>
      </c>
      <c r="F22" s="74">
        <v>188.79656028350001</v>
      </c>
      <c r="G22" s="74">
        <v>852.4392390134999</v>
      </c>
      <c r="H22" s="74">
        <v>69270.062902370992</v>
      </c>
      <c r="I22" s="74">
        <v>267.29682614699414</v>
      </c>
      <c r="J22" s="74">
        <v>70954.84297550199</v>
      </c>
    </row>
    <row r="23" spans="1:10" s="46" customFormat="1" ht="9">
      <c r="A23" s="76" t="s">
        <v>110</v>
      </c>
      <c r="B23" s="74">
        <v>73.128243464999997</v>
      </c>
      <c r="C23" s="74">
        <v>30.67295</v>
      </c>
      <c r="D23" s="75">
        <v>242.28444206139997</v>
      </c>
      <c r="E23" s="74">
        <v>25.4252945</v>
      </c>
      <c r="F23" s="74">
        <v>207.03378451549997</v>
      </c>
      <c r="G23" s="74">
        <v>644.92755562349987</v>
      </c>
      <c r="H23" s="74">
        <v>68862.886667220591</v>
      </c>
      <c r="I23" s="74">
        <v>500.08030797702668</v>
      </c>
      <c r="J23" s="74">
        <v>70586.439245363013</v>
      </c>
    </row>
    <row r="24" spans="1:10" s="36" customFormat="1" ht="9">
      <c r="A24" s="33" t="s">
        <v>65</v>
      </c>
      <c r="B24" s="67">
        <v>83.691174020000005</v>
      </c>
      <c r="C24" s="67">
        <v>30.718199300000002</v>
      </c>
      <c r="D24" s="68">
        <v>1809.2046185299996</v>
      </c>
      <c r="E24" s="67">
        <v>45.269054510000004</v>
      </c>
      <c r="F24" s="67">
        <v>416.01433770549994</v>
      </c>
      <c r="G24" s="67">
        <v>1554.2485905934996</v>
      </c>
      <c r="H24" s="67">
        <v>78537.315651166966</v>
      </c>
      <c r="I24" s="67">
        <v>469.17863859704812</v>
      </c>
      <c r="J24" s="67">
        <v>82945.640264423011</v>
      </c>
    </row>
    <row r="25" spans="1:10" s="36" customFormat="1" ht="9">
      <c r="A25" s="33" t="s">
        <v>66</v>
      </c>
      <c r="B25" s="65">
        <v>73.026656200000005</v>
      </c>
      <c r="C25" s="65">
        <v>5.3055240499999998</v>
      </c>
      <c r="D25" s="66">
        <v>1539.9411617800001</v>
      </c>
      <c r="E25" s="65">
        <v>15.040742640000003</v>
      </c>
      <c r="F25" s="65">
        <v>265.92001695549999</v>
      </c>
      <c r="G25" s="65">
        <v>719.84707298050012</v>
      </c>
      <c r="H25" s="65">
        <v>105529.21820600654</v>
      </c>
      <c r="I25" s="65">
        <v>209.18928560696077</v>
      </c>
      <c r="J25" s="65">
        <v>108357.48866621951</v>
      </c>
    </row>
    <row r="26" spans="1:10" s="36" customFormat="1" ht="9">
      <c r="A26" s="33" t="s">
        <v>67</v>
      </c>
      <c r="B26" s="65">
        <v>97.163983752400014</v>
      </c>
      <c r="C26" s="65">
        <v>3.9071858600000007</v>
      </c>
      <c r="D26" s="66">
        <v>2141.6984883800005</v>
      </c>
      <c r="E26" s="65">
        <v>19.031020220000002</v>
      </c>
      <c r="F26" s="65">
        <v>342.62856816835722</v>
      </c>
      <c r="G26" s="65">
        <v>681.60329989764284</v>
      </c>
      <c r="H26" s="65">
        <v>116261.13703480284</v>
      </c>
      <c r="I26" s="65">
        <v>1093.672200241519</v>
      </c>
      <c r="J26" s="65">
        <v>120640.84178132276</v>
      </c>
    </row>
    <row r="27" spans="1:10" s="36" customFormat="1" ht="9">
      <c r="A27" s="33" t="s">
        <v>68</v>
      </c>
      <c r="B27" s="65">
        <v>27.065913409999993</v>
      </c>
      <c r="C27" s="65">
        <v>0.99195045040220475</v>
      </c>
      <c r="D27" s="66">
        <v>2265.6497090500006</v>
      </c>
      <c r="E27" s="65">
        <v>9.6480631899999985</v>
      </c>
      <c r="F27" s="65">
        <v>563.25620503832135</v>
      </c>
      <c r="G27" s="65">
        <v>684.5012481407241</v>
      </c>
      <c r="H27" s="65">
        <v>139839.79413572856</v>
      </c>
      <c r="I27" s="65">
        <v>28.353939035354415</v>
      </c>
      <c r="J27" s="65">
        <v>143419.26116404336</v>
      </c>
    </row>
    <row r="28" spans="1:10" s="36" customFormat="1" ht="9">
      <c r="A28" s="33" t="s">
        <v>69</v>
      </c>
      <c r="B28" s="67">
        <v>30.109415240000001</v>
      </c>
      <c r="C28" s="67">
        <v>5.8610110899999999</v>
      </c>
      <c r="D28" s="68">
        <v>36.98048197</v>
      </c>
      <c r="E28" s="67">
        <v>4.8032561200000004</v>
      </c>
      <c r="F28" s="68">
        <v>20.714614845500005</v>
      </c>
      <c r="G28" s="68">
        <v>502.66593283150002</v>
      </c>
      <c r="H28" s="67">
        <v>92149.534428214218</v>
      </c>
      <c r="I28" s="67">
        <v>37.456206910283072</v>
      </c>
      <c r="J28" s="67">
        <v>92788.125347221503</v>
      </c>
    </row>
    <row r="29" spans="1:10" s="36" customFormat="1" ht="9">
      <c r="A29" s="33" t="s">
        <v>70</v>
      </c>
      <c r="B29" s="67">
        <v>3.3738566900000002</v>
      </c>
      <c r="C29" s="67">
        <v>0.136403</v>
      </c>
      <c r="D29" s="68">
        <v>34.44890341</v>
      </c>
      <c r="E29" s="67">
        <v>10.952116030000001</v>
      </c>
      <c r="F29" s="68">
        <v>25.928947209999997</v>
      </c>
      <c r="G29" s="68">
        <v>603.14879589001464</v>
      </c>
      <c r="H29" s="67">
        <v>113964.2762859762</v>
      </c>
      <c r="I29" s="67">
        <v>93.67426511013764</v>
      </c>
      <c r="J29" s="67">
        <v>114735.93957331635</v>
      </c>
    </row>
    <row r="30" spans="1:10" s="36" customFormat="1" ht="9">
      <c r="A30" s="33" t="s">
        <v>71</v>
      </c>
      <c r="B30" s="67">
        <v>3.9623156299999995</v>
      </c>
      <c r="C30" s="67">
        <v>10.611779470484009</v>
      </c>
      <c r="D30" s="68">
        <v>13.324697089999997</v>
      </c>
      <c r="E30" s="67">
        <v>5.5597822199999989</v>
      </c>
      <c r="F30" s="68">
        <v>37.211445609999998</v>
      </c>
      <c r="G30" s="68">
        <v>651.62447237995787</v>
      </c>
      <c r="H30" s="67">
        <v>134536.19012829647</v>
      </c>
      <c r="I30" s="67">
        <v>107.3040094099706</v>
      </c>
      <c r="J30" s="67">
        <v>135365.78863010689</v>
      </c>
    </row>
    <row r="31" spans="1:10" s="36" customFormat="1" ht="9">
      <c r="A31" s="33" t="s">
        <v>116</v>
      </c>
      <c r="B31" s="67">
        <v>3.3536724865422691</v>
      </c>
      <c r="C31" s="67">
        <v>6.55176815</v>
      </c>
      <c r="D31" s="68">
        <v>16.409537639999996</v>
      </c>
      <c r="E31" s="67">
        <v>3.4565550800000002</v>
      </c>
      <c r="F31" s="68">
        <v>11.313394690000001</v>
      </c>
      <c r="G31" s="68">
        <v>316.28359081999997</v>
      </c>
      <c r="H31" s="67">
        <v>112640.82267652986</v>
      </c>
      <c r="I31" s="67">
        <v>124.8408742499887</v>
      </c>
      <c r="J31" s="67">
        <v>113123.03206964639</v>
      </c>
    </row>
    <row r="32" spans="1:10" s="36" customFormat="1" ht="9">
      <c r="A32" s="42"/>
      <c r="B32" s="67"/>
      <c r="C32" s="67"/>
      <c r="D32" s="68"/>
      <c r="E32" s="67"/>
      <c r="F32" s="68"/>
      <c r="G32" s="68"/>
      <c r="H32" s="67"/>
      <c r="I32" s="67"/>
      <c r="J32" s="67"/>
    </row>
    <row r="33" spans="1:10" s="36" customFormat="1" ht="9">
      <c r="A33" s="121" t="s">
        <v>142</v>
      </c>
      <c r="B33" s="67"/>
      <c r="C33" s="67"/>
      <c r="D33" s="68"/>
      <c r="E33" s="67"/>
      <c r="F33" s="68"/>
      <c r="G33" s="68"/>
      <c r="H33" s="67"/>
      <c r="I33" s="67"/>
      <c r="J33" s="67"/>
    </row>
    <row r="34" spans="1:10" s="36" customFormat="1" ht="9">
      <c r="A34" s="42"/>
      <c r="B34" s="67"/>
      <c r="C34" s="67"/>
      <c r="D34" s="68"/>
      <c r="E34" s="67"/>
      <c r="F34" s="68"/>
      <c r="G34" s="68"/>
      <c r="H34" s="67"/>
      <c r="I34" s="67"/>
      <c r="J34" s="67"/>
    </row>
    <row r="35" spans="1:10" s="36" customFormat="1" ht="9">
      <c r="A35" s="42"/>
      <c r="B35" s="67"/>
      <c r="C35" s="67"/>
      <c r="D35" s="68"/>
      <c r="E35" s="67"/>
      <c r="F35" s="68"/>
      <c r="G35" s="68"/>
      <c r="H35" s="67"/>
      <c r="I35" s="67"/>
      <c r="J35" s="67"/>
    </row>
  </sheetData>
  <mergeCells count="1">
    <mergeCell ref="A5:A9"/>
  </mergeCells>
  <printOptions horizontalCentered="1"/>
  <pageMargins left="0.51181102362204722" right="0.51181102362204722" top="0.69" bottom="0" header="0.51181102362204722" footer="0.19685039370078741"/>
  <pageSetup paperSize="9" firstPageNumber="31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#Current Deposits CB_Sectorwise</vt:lpstr>
      <vt:lpstr>^Current Deposits CB_Sectorwise</vt:lpstr>
      <vt:lpstr>#Current Deposits DB_Sectorwise</vt:lpstr>
      <vt:lpstr>^Current Deposit DB_Sectorwise</vt:lpstr>
      <vt:lpstr>#Current Deposits FC_Sectorwise</vt:lpstr>
      <vt:lpstr>^Current Deposit FC_Sectorwise</vt:lpstr>
      <vt:lpstr>#Saving Deposit CB-Setorwise</vt:lpstr>
      <vt:lpstr>^Saving Deposit CB-Sectorwise</vt:lpstr>
      <vt:lpstr># Saving Deposit DB_Sectorwise</vt:lpstr>
      <vt:lpstr>^ Saving Deposit DB_Sectorwise</vt:lpstr>
      <vt:lpstr># Saving Deposit FC_Sectorwise</vt:lpstr>
      <vt:lpstr>^ Saving Deposit FC_Sectorwise</vt:lpstr>
      <vt:lpstr># Fixed Deposit CB_Sectorwise</vt:lpstr>
      <vt:lpstr>^ Fixed Deposit CB_Sectorwise</vt:lpstr>
      <vt:lpstr># Fixed Deposit DB_Sectorwise</vt:lpstr>
      <vt:lpstr>^ Fixed Deposit DB_Sectorwise</vt:lpstr>
      <vt:lpstr># Fixed Deposit FC_Sectorwise</vt:lpstr>
      <vt:lpstr>^ Fixed Deposit FC_Sectorwise</vt:lpstr>
      <vt:lpstr>'# Fixed Deposit CB_Sectorwise'!Print_Area</vt:lpstr>
      <vt:lpstr>'# Fixed Deposit DB_Sectorwise'!Print_Area</vt:lpstr>
      <vt:lpstr>'# Fixed Deposit FC_Sectorwise'!Print_Area</vt:lpstr>
      <vt:lpstr>'# Saving Deposit DB_Sectorwise'!Print_Area</vt:lpstr>
      <vt:lpstr>'# Saving Deposit FC_Sectorwise'!Print_Area</vt:lpstr>
      <vt:lpstr>'#Current Deposits CB_Sectorwise'!Print_Area</vt:lpstr>
      <vt:lpstr>'#Current Deposits DB_Sectorwise'!Print_Area</vt:lpstr>
      <vt:lpstr>'#Current Deposits FC_Sectorwise'!Print_Area</vt:lpstr>
      <vt:lpstr>'#Saving Deposit CB-Setorwise'!Print_Area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Reviewer</cp:lastModifiedBy>
  <dcterms:created xsi:type="dcterms:W3CDTF">2022-02-21T10:11:59Z</dcterms:created>
  <dcterms:modified xsi:type="dcterms:W3CDTF">2024-10-16T09:03:48Z</dcterms:modified>
</cp:coreProperties>
</file>