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8. Economic Analysis Division\Database Updates\Database Update-Mar 2025\Real Sector\Yearly\"/>
    </mc:Choice>
  </mc:AlternateContent>
  <xr:revisionPtr revIDLastSave="0" documentId="13_ncr:1_{AE928D2C-AFF9-4C08-B0A0-9FC90C720910}" xr6:coauthVersionLast="36" xr6:coauthVersionMax="36" xr10:uidLastSave="{00000000-0000-0000-0000-000000000000}"/>
  <bookViews>
    <workbookView xWindow="0" yWindow="0" windowWidth="24000" windowHeight="9405" activeTab="4" xr2:uid="{00000000-000D-0000-FFFF-FFFF00000000}"/>
  </bookViews>
  <sheets>
    <sheet name="Road facilites " sheetId="7" r:id="rId1"/>
    <sheet name="No of vehicles " sheetId="8" r:id="rId2"/>
    <sheet name="Vehicle  Registration" sheetId="4" r:id="rId3"/>
    <sheet name="Transport facilities" sheetId="5" r:id="rId4"/>
    <sheet name="Communication" sheetId="6" r:id="rId5"/>
  </sheets>
  <definedNames>
    <definedName name="_xlnm.Print_Area" localSheetId="0">'Road facilites '!$A$1:$E$56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2" i="8" l="1"/>
  <c r="N40" i="4" l="1"/>
  <c r="M40" i="4"/>
  <c r="E51" i="7" l="1"/>
  <c r="E41" i="7"/>
  <c r="E42" i="7"/>
  <c r="E43" i="7"/>
  <c r="E44" i="7"/>
  <c r="E45" i="7"/>
  <c r="E46" i="7"/>
  <c r="E47" i="7"/>
  <c r="E48" i="7"/>
  <c r="E49" i="7"/>
  <c r="E50" i="7"/>
  <c r="E52" i="7"/>
  <c r="E53" i="7"/>
  <c r="E54" i="7"/>
  <c r="E40" i="7"/>
  <c r="B50" i="8" l="1"/>
  <c r="C35" i="8"/>
  <c r="B35" i="8"/>
  <c r="B29" i="8"/>
  <c r="B28" i="8"/>
  <c r="E39" i="7"/>
  <c r="E38" i="7"/>
  <c r="E37" i="7"/>
  <c r="E36" i="7"/>
  <c r="E35" i="7"/>
  <c r="E34" i="7"/>
  <c r="E33" i="7"/>
  <c r="E32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M39" i="4" l="1"/>
  <c r="N32" i="4" l="1"/>
  <c r="N33" i="4" s="1"/>
  <c r="N34" i="4" s="1"/>
  <c r="N35" i="4" s="1"/>
  <c r="N36" i="4" s="1"/>
  <c r="N37" i="4" s="1"/>
  <c r="N38" i="4" s="1"/>
  <c r="N39" i="4" s="1"/>
</calcChain>
</file>

<file path=xl/sharedStrings.xml><?xml version="1.0" encoding="utf-8"?>
<sst xmlns="http://schemas.openxmlformats.org/spreadsheetml/2006/main" count="439" uniqueCount="135">
  <si>
    <t>Type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</si>
  <si>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</si>
  <si>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</si>
  <si>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</si>
  <si>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</si>
  <si>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</si>
  <si>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</si>
  <si>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</si>
  <si>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</si>
  <si>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</si>
  <si>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</si>
  <si>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</si>
  <si>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</si>
  <si>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</si>
  <si>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</si>
  <si>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</si>
  <si>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</si>
  <si>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</si>
  <si>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</si>
  <si>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Bus/Minibus</t>
  </si>
  <si>
    <t>Truck/Tanker</t>
  </si>
  <si>
    <t>Jeep/Car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</si>
  <si>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</si>
  <si>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</si>
  <si>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</si>
  <si>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</si>
  <si>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</si>
  <si>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</si>
  <si>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</si>
  <si>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</si>
  <si>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</si>
  <si>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</si>
  <si>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</si>
  <si>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</si>
  <si>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</si>
  <si>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</si>
  <si>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</si>
  <si>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</si>
  <si>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</si>
  <si>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</si>
  <si>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</si>
  <si>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</si>
  <si>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Source : Department of Transport Management.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</si>
  <si>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</si>
  <si>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</si>
  <si>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</si>
  <si>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</si>
  <si>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</si>
  <si>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</si>
  <si>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</si>
  <si>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</si>
  <si>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2012/13</t>
  </si>
  <si>
    <t>In Kilometre</t>
  </si>
  <si>
    <t>Fiscal Year</t>
  </si>
  <si>
    <t>Road</t>
  </si>
  <si>
    <t>Black-Topped</t>
  </si>
  <si>
    <t>Gravelled</t>
  </si>
  <si>
    <t>Fair Weathered</t>
  </si>
  <si>
    <t>Total</t>
  </si>
  <si>
    <t>1999/00 **</t>
  </si>
  <si>
    <t>2000/01+</t>
  </si>
  <si>
    <t>2001/02**</t>
  </si>
  <si>
    <t>+ Data of Department of Road Only.</t>
  </si>
  <si>
    <t>Source : Department of Road.</t>
  </si>
  <si>
    <t xml:space="preserve"> Extension of Road Facilities</t>
  </si>
  <si>
    <t xml:space="preserve"> Number of Vehicles Registered</t>
  </si>
  <si>
    <t>Fiscal year</t>
  </si>
  <si>
    <t>Bus</t>
  </si>
  <si>
    <t>Minibus/MiniTruck</t>
  </si>
  <si>
    <t>Crane/Dozer/Exczvator/ Truck</t>
  </si>
  <si>
    <t>Car/Jeep/Van</t>
  </si>
  <si>
    <t>Pickup</t>
  </si>
  <si>
    <t>Microbus</t>
  </si>
  <si>
    <t>Tempo</t>
  </si>
  <si>
    <t>Motorcycle</t>
  </si>
  <si>
    <t>Tractor/ PowerTiller</t>
  </si>
  <si>
    <t>Others</t>
  </si>
  <si>
    <t>Total as of Now</t>
  </si>
  <si>
    <t>E-rikshaw</t>
  </si>
  <si>
    <t xml:space="preserve">Vechiles Registered </t>
  </si>
  <si>
    <t>Particular</t>
  </si>
  <si>
    <t>Unit</t>
  </si>
  <si>
    <t>1. Airways +</t>
  </si>
  <si>
    <t>a) Passenger in internal flight#</t>
  </si>
  <si>
    <t>Th.</t>
  </si>
  <si>
    <t>b) Passenger in External Flight</t>
  </si>
  <si>
    <t>c) Cargo in Domestic Flight</t>
  </si>
  <si>
    <t>M. Ton</t>
  </si>
  <si>
    <t>d) Cargo in External Flight</t>
  </si>
  <si>
    <t>2. Railways</t>
  </si>
  <si>
    <t>a) Available Facilities</t>
  </si>
  <si>
    <t>KM</t>
  </si>
  <si>
    <t>b) Number of Passenger</t>
  </si>
  <si>
    <t>Th</t>
  </si>
  <si>
    <t>-</t>
  </si>
  <si>
    <t>c) Goods Transported</t>
  </si>
  <si>
    <t>Th Ton.</t>
  </si>
  <si>
    <t>3. Ropeways</t>
  </si>
  <si>
    <t>b) Goods Transported</t>
  </si>
  <si>
    <t>Th. Ton</t>
  </si>
  <si>
    <t>4. Trolley Bus</t>
  </si>
  <si>
    <t>5. Roads</t>
  </si>
  <si>
    <t>Contd.</t>
  </si>
  <si>
    <t>2013/14*</t>
  </si>
  <si>
    <t># Tribhuvan International Airport only</t>
  </si>
  <si>
    <t>* First Eight Months (Tribhuvan International Airport only)</t>
  </si>
  <si>
    <t>+ Statistics by Air  Root in FY 2059/60 was from mid July to  mid June</t>
  </si>
  <si>
    <t>Source: Department of Road and CAAN</t>
  </si>
  <si>
    <t xml:space="preserve"> Extension of Transport Facilities and Goods Transported (Discontinued)</t>
  </si>
  <si>
    <t>Types</t>
  </si>
  <si>
    <t>Total Telephone Number</t>
  </si>
  <si>
    <t>Telephone Density</t>
  </si>
  <si>
    <t>126.72*</t>
  </si>
  <si>
    <t>PSTN</t>
  </si>
  <si>
    <t>Mobile</t>
  </si>
  <si>
    <t>Limited Mobility</t>
  </si>
  <si>
    <t>GMPCS</t>
  </si>
  <si>
    <t>Broadband Subscribers</t>
  </si>
  <si>
    <t>Broadband density</t>
  </si>
  <si>
    <t>ADSL internet</t>
  </si>
  <si>
    <t>GPRS</t>
  </si>
  <si>
    <t>CDMA 1X, EVDO</t>
  </si>
  <si>
    <t>WiMAX</t>
  </si>
  <si>
    <t>DialUp(PSTN+ ISDN)</t>
  </si>
  <si>
    <t>Wireless Modem Optical Fibre Ethernet</t>
  </si>
  <si>
    <t>Cable Modem</t>
  </si>
  <si>
    <t>VSAT Based Internet</t>
  </si>
  <si>
    <t>**The previous statistics also has been changed due to the cancellation of Sim Card which were not active for the certain period of time.</t>
  </si>
  <si>
    <t xml:space="preserve">Status of Telecommunication Services </t>
  </si>
  <si>
    <t xml:space="preserve">Source: Nepal Telecommunication Authority         </t>
  </si>
  <si>
    <t>2021/22</t>
  </si>
  <si>
    <t>2022/23</t>
  </si>
  <si>
    <t>‍</t>
  </si>
  <si>
    <t>** Nepal Road Statistics 2024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</si>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</sst>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00439]0"/>
  </numFmts>
  <fonts count="15">
    <font>
      <sz val="12"/>
      <name val="Dev - Exl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sz val="10"/>
      <name val="Geneva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" fontId="4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3" fontId="3" fillId="0" borderId="1" xfId="1" applyNumberFormat="1" applyFont="1" applyBorder="1"/>
    <xf numFmtId="3" fontId="3" fillId="0" borderId="1" xfId="1" applyNumberFormat="1" applyFont="1" applyBorder="1" applyAlignment="1">
      <alignment horizontal="right"/>
    </xf>
    <xf numFmtId="3" fontId="3" fillId="0" borderId="3" xfId="1" applyNumberFormat="1" applyFont="1" applyBorder="1"/>
    <xf numFmtId="3" fontId="3" fillId="0" borderId="3" xfId="1" applyNumberFormat="1" applyFont="1" applyBorder="1" applyAlignment="1">
      <alignment horizontal="right"/>
    </xf>
    <xf numFmtId="0" fontId="3" fillId="0" borderId="0" xfId="0" quotePrefix="1" applyFont="1"/>
    <xf numFmtId="0" fontId="6" fillId="0" borderId="0" xfId="0" applyFont="1"/>
    <xf numFmtId="0" fontId="7" fillId="0" borderId="6" xfId="0" applyFont="1" applyBorder="1"/>
    <xf numFmtId="0" fontId="8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wrapText="1"/>
    </xf>
    <xf numFmtId="1" fontId="8" fillId="0" borderId="6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9" fillId="0" borderId="19" xfId="0" applyFont="1" applyBorder="1"/>
    <xf numFmtId="0" fontId="3" fillId="0" borderId="20" xfId="0" applyFont="1" applyBorder="1" applyAlignment="1">
      <alignment horizontal="center"/>
    </xf>
    <xf numFmtId="0" fontId="9" fillId="0" borderId="1" xfId="0" applyFont="1" applyBorder="1"/>
    <xf numFmtId="0" fontId="3" fillId="0" borderId="7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9" fillId="0" borderId="7" xfId="0" applyFont="1" applyBorder="1"/>
    <xf numFmtId="0" fontId="9" fillId="0" borderId="1" xfId="0" applyFont="1" applyBorder="1" applyAlignment="1">
      <alignment horizontal="left"/>
    </xf>
    <xf numFmtId="0" fontId="9" fillId="0" borderId="1" xfId="0" quotePrefix="1" applyFont="1" applyBorder="1" applyAlignment="1">
      <alignment horizontal="left"/>
    </xf>
    <xf numFmtId="0" fontId="3" fillId="0" borderId="11" xfId="0" applyFont="1" applyBorder="1"/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/>
    <xf numFmtId="1" fontId="3" fillId="0" borderId="1" xfId="0" applyNumberFormat="1" applyFont="1" applyBorder="1" applyAlignment="1">
      <alignment horizontal="right"/>
    </xf>
    <xf numFmtId="1" fontId="3" fillId="0" borderId="2" xfId="0" applyNumberFormat="1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3" fillId="0" borderId="23" xfId="0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1" fontId="3" fillId="0" borderId="4" xfId="0" applyNumberFormat="1" applyFont="1" applyBorder="1" applyAlignment="1">
      <alignment horizontal="right"/>
    </xf>
    <xf numFmtId="1" fontId="3" fillId="0" borderId="5" xfId="0" applyNumberFormat="1" applyFont="1" applyBorder="1" applyAlignment="1">
      <alignment horizontal="right"/>
    </xf>
    <xf numFmtId="0" fontId="10" fillId="0" borderId="0" xfId="2" applyFont="1"/>
    <xf numFmtId="0" fontId="11" fillId="0" borderId="12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justify" vertical="center" wrapText="1"/>
    </xf>
    <xf numFmtId="0" fontId="10" fillId="0" borderId="6" xfId="2" applyFont="1" applyBorder="1" applyAlignment="1">
      <alignment vertical="center"/>
    </xf>
    <xf numFmtId="0" fontId="10" fillId="0" borderId="6" xfId="2" applyFont="1" applyBorder="1" applyAlignment="1">
      <alignment horizontal="right" vertical="center"/>
    </xf>
    <xf numFmtId="0" fontId="12" fillId="0" borderId="6" xfId="2" applyFont="1" applyBorder="1" applyAlignment="1">
      <alignment vertical="center" wrapText="1"/>
    </xf>
    <xf numFmtId="0" fontId="13" fillId="0" borderId="0" xfId="2" applyFont="1"/>
    <xf numFmtId="165" fontId="13" fillId="0" borderId="0" xfId="2" applyNumberFormat="1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3" fontId="3" fillId="0" borderId="13" xfId="1" applyNumberFormat="1" applyFont="1" applyBorder="1"/>
    <xf numFmtId="3" fontId="3" fillId="0" borderId="24" xfId="1" applyNumberFormat="1" applyFont="1" applyBorder="1"/>
    <xf numFmtId="0" fontId="3" fillId="0" borderId="13" xfId="0" applyFont="1" applyBorder="1"/>
    <xf numFmtId="0" fontId="3" fillId="0" borderId="6" xfId="0" applyFont="1" applyBorder="1" applyAlignment="1">
      <alignment horizontal="center" wrapText="1"/>
    </xf>
    <xf numFmtId="0" fontId="14" fillId="0" borderId="6" xfId="2" applyFont="1" applyBorder="1"/>
    <xf numFmtId="1" fontId="6" fillId="0" borderId="6" xfId="0" applyNumberFormat="1" applyFont="1" applyBorder="1" applyAlignment="1">
      <alignment horizontal="right" vertical="center"/>
    </xf>
    <xf numFmtId="1" fontId="3" fillId="0" borderId="6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3" fontId="3" fillId="0" borderId="0" xfId="0" applyNumberFormat="1" applyFont="1"/>
    <xf numFmtId="0" fontId="3" fillId="0" borderId="24" xfId="0" applyFont="1" applyBorder="1" applyAlignment="1">
      <alignment horizontal="center"/>
    </xf>
    <xf numFmtId="0" fontId="2" fillId="0" borderId="0" xfId="0" applyFont="1" applyAlignment="1"/>
    <xf numFmtId="0" fontId="3" fillId="0" borderId="3" xfId="0" applyFont="1" applyBorder="1" applyAlignment="1">
      <alignment horizontal="center"/>
    </xf>
    <xf numFmtId="0" fontId="10" fillId="0" borderId="6" xfId="2" applyFont="1" applyBorder="1"/>
    <xf numFmtId="0" fontId="10" fillId="0" borderId="6" xfId="2" applyFont="1" applyBorder="1" applyAlignment="1">
      <alignment horizontal="right"/>
    </xf>
    <xf numFmtId="0" fontId="7" fillId="0" borderId="6" xfId="0" applyFont="1" applyFill="1" applyBorder="1" applyAlignment="1">
      <alignment wrapText="1"/>
    </xf>
    <xf numFmtId="0" fontId="8" fillId="0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8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1" fillId="0" borderId="6" xfId="2" applyFont="1" applyBorder="1" applyAlignment="1">
      <alignment horizontal="center" vertical="center" wrapText="1"/>
    </xf>
    <xf numFmtId="0" fontId="11" fillId="0" borderId="25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1:G56"/>
  <sheetViews>
    <sheetView showGridLines="0" topLeftCell="A31" zoomScaleNormal="100" workbookViewId="0">
      <selection activeCell="E54" sqref="E54"/>
    </sheetView>
  </sheetViews>
  <sheetFormatPr defaultColWidth="9.44140625" defaultRowHeight="12.75"/>
  <cols>
    <col min="1" max="1" width="10.77734375" style="4" customWidth="1"/>
    <col min="2" max="5" width="10.77734375" style="2" customWidth="1"/>
    <col min="6" max="6" width="10.109375" style="2" customWidth="1"/>
    <col min="7" max="256" width="9.44140625" style="2"/>
    <col min="257" max="261" width="10.77734375" style="2" customWidth="1"/>
    <col min="262" max="262" width="10.109375" style="2" customWidth="1"/>
    <col min="263" max="512" width="9.44140625" style="2"/>
    <col min="513" max="517" width="10.77734375" style="2" customWidth="1"/>
    <col min="518" max="518" width="10.109375" style="2" customWidth="1"/>
    <col min="519" max="768" width="9.44140625" style="2"/>
    <col min="769" max="773" width="10.77734375" style="2" customWidth="1"/>
    <col min="774" max="774" width="10.109375" style="2" customWidth="1"/>
    <col min="775" max="1024" width="9.44140625" style="2"/>
    <col min="1025" max="1029" width="10.77734375" style="2" customWidth="1"/>
    <col min="1030" max="1030" width="10.109375" style="2" customWidth="1"/>
    <col min="1031" max="1280" width="9.44140625" style="2"/>
    <col min="1281" max="1285" width="10.77734375" style="2" customWidth="1"/>
    <col min="1286" max="1286" width="10.109375" style="2" customWidth="1"/>
    <col min="1287" max="1536" width="9.44140625" style="2"/>
    <col min="1537" max="1541" width="10.77734375" style="2" customWidth="1"/>
    <col min="1542" max="1542" width="10.109375" style="2" customWidth="1"/>
    <col min="1543" max="1792" width="9.44140625" style="2"/>
    <col min="1793" max="1797" width="10.77734375" style="2" customWidth="1"/>
    <col min="1798" max="1798" width="10.109375" style="2" customWidth="1"/>
    <col min="1799" max="2048" width="9.44140625" style="2"/>
    <col min="2049" max="2053" width="10.77734375" style="2" customWidth="1"/>
    <col min="2054" max="2054" width="10.109375" style="2" customWidth="1"/>
    <col min="2055" max="2304" width="9.44140625" style="2"/>
    <col min="2305" max="2309" width="10.77734375" style="2" customWidth="1"/>
    <col min="2310" max="2310" width="10.109375" style="2" customWidth="1"/>
    <col min="2311" max="2560" width="9.44140625" style="2"/>
    <col min="2561" max="2565" width="10.77734375" style="2" customWidth="1"/>
    <col min="2566" max="2566" width="10.109375" style="2" customWidth="1"/>
    <col min="2567" max="2816" width="9.44140625" style="2"/>
    <col min="2817" max="2821" width="10.77734375" style="2" customWidth="1"/>
    <col min="2822" max="2822" width="10.109375" style="2" customWidth="1"/>
    <col min="2823" max="3072" width="9.44140625" style="2"/>
    <col min="3073" max="3077" width="10.77734375" style="2" customWidth="1"/>
    <col min="3078" max="3078" width="10.109375" style="2" customWidth="1"/>
    <col min="3079" max="3328" width="9.44140625" style="2"/>
    <col min="3329" max="3333" width="10.77734375" style="2" customWidth="1"/>
    <col min="3334" max="3334" width="10.109375" style="2" customWidth="1"/>
    <col min="3335" max="3584" width="9.44140625" style="2"/>
    <col min="3585" max="3589" width="10.77734375" style="2" customWidth="1"/>
    <col min="3590" max="3590" width="10.109375" style="2" customWidth="1"/>
    <col min="3591" max="3840" width="9.44140625" style="2"/>
    <col min="3841" max="3845" width="10.77734375" style="2" customWidth="1"/>
    <col min="3846" max="3846" width="10.109375" style="2" customWidth="1"/>
    <col min="3847" max="4096" width="9.44140625" style="2"/>
    <col min="4097" max="4101" width="10.77734375" style="2" customWidth="1"/>
    <col min="4102" max="4102" width="10.109375" style="2" customWidth="1"/>
    <col min="4103" max="4352" width="9.44140625" style="2"/>
    <col min="4353" max="4357" width="10.77734375" style="2" customWidth="1"/>
    <col min="4358" max="4358" width="10.109375" style="2" customWidth="1"/>
    <col min="4359" max="4608" width="9.44140625" style="2"/>
    <col min="4609" max="4613" width="10.77734375" style="2" customWidth="1"/>
    <col min="4614" max="4614" width="10.109375" style="2" customWidth="1"/>
    <col min="4615" max="4864" width="9.44140625" style="2"/>
    <col min="4865" max="4869" width="10.77734375" style="2" customWidth="1"/>
    <col min="4870" max="4870" width="10.109375" style="2" customWidth="1"/>
    <col min="4871" max="5120" width="9.44140625" style="2"/>
    <col min="5121" max="5125" width="10.77734375" style="2" customWidth="1"/>
    <col min="5126" max="5126" width="10.109375" style="2" customWidth="1"/>
    <col min="5127" max="5376" width="9.44140625" style="2"/>
    <col min="5377" max="5381" width="10.77734375" style="2" customWidth="1"/>
    <col min="5382" max="5382" width="10.109375" style="2" customWidth="1"/>
    <col min="5383" max="5632" width="9.44140625" style="2"/>
    <col min="5633" max="5637" width="10.77734375" style="2" customWidth="1"/>
    <col min="5638" max="5638" width="10.109375" style="2" customWidth="1"/>
    <col min="5639" max="5888" width="9.44140625" style="2"/>
    <col min="5889" max="5893" width="10.77734375" style="2" customWidth="1"/>
    <col min="5894" max="5894" width="10.109375" style="2" customWidth="1"/>
    <col min="5895" max="6144" width="9.44140625" style="2"/>
    <col min="6145" max="6149" width="10.77734375" style="2" customWidth="1"/>
    <col min="6150" max="6150" width="10.109375" style="2" customWidth="1"/>
    <col min="6151" max="6400" width="9.44140625" style="2"/>
    <col min="6401" max="6405" width="10.77734375" style="2" customWidth="1"/>
    <col min="6406" max="6406" width="10.109375" style="2" customWidth="1"/>
    <col min="6407" max="6656" width="9.44140625" style="2"/>
    <col min="6657" max="6661" width="10.77734375" style="2" customWidth="1"/>
    <col min="6662" max="6662" width="10.109375" style="2" customWidth="1"/>
    <col min="6663" max="6912" width="9.44140625" style="2"/>
    <col min="6913" max="6917" width="10.77734375" style="2" customWidth="1"/>
    <col min="6918" max="6918" width="10.109375" style="2" customWidth="1"/>
    <col min="6919" max="7168" width="9.44140625" style="2"/>
    <col min="7169" max="7173" width="10.77734375" style="2" customWidth="1"/>
    <col min="7174" max="7174" width="10.109375" style="2" customWidth="1"/>
    <col min="7175" max="7424" width="9.44140625" style="2"/>
    <col min="7425" max="7429" width="10.77734375" style="2" customWidth="1"/>
    <col min="7430" max="7430" width="10.109375" style="2" customWidth="1"/>
    <col min="7431" max="7680" width="9.44140625" style="2"/>
    <col min="7681" max="7685" width="10.77734375" style="2" customWidth="1"/>
    <col min="7686" max="7686" width="10.109375" style="2" customWidth="1"/>
    <col min="7687" max="7936" width="9.44140625" style="2"/>
    <col min="7937" max="7941" width="10.77734375" style="2" customWidth="1"/>
    <col min="7942" max="7942" width="10.109375" style="2" customWidth="1"/>
    <col min="7943" max="8192" width="9.44140625" style="2"/>
    <col min="8193" max="8197" width="10.77734375" style="2" customWidth="1"/>
    <col min="8198" max="8198" width="10.109375" style="2" customWidth="1"/>
    <col min="8199" max="8448" width="9.44140625" style="2"/>
    <col min="8449" max="8453" width="10.77734375" style="2" customWidth="1"/>
    <col min="8454" max="8454" width="10.109375" style="2" customWidth="1"/>
    <col min="8455" max="8704" width="9.44140625" style="2"/>
    <col min="8705" max="8709" width="10.77734375" style="2" customWidth="1"/>
    <col min="8710" max="8710" width="10.109375" style="2" customWidth="1"/>
    <col min="8711" max="8960" width="9.44140625" style="2"/>
    <col min="8961" max="8965" width="10.77734375" style="2" customWidth="1"/>
    <col min="8966" max="8966" width="10.109375" style="2" customWidth="1"/>
    <col min="8967" max="9216" width="9.44140625" style="2"/>
    <col min="9217" max="9221" width="10.77734375" style="2" customWidth="1"/>
    <col min="9222" max="9222" width="10.109375" style="2" customWidth="1"/>
    <col min="9223" max="9472" width="9.44140625" style="2"/>
    <col min="9473" max="9477" width="10.77734375" style="2" customWidth="1"/>
    <col min="9478" max="9478" width="10.109375" style="2" customWidth="1"/>
    <col min="9479" max="9728" width="9.44140625" style="2"/>
    <col min="9729" max="9733" width="10.77734375" style="2" customWidth="1"/>
    <col min="9734" max="9734" width="10.109375" style="2" customWidth="1"/>
    <col min="9735" max="9984" width="9.44140625" style="2"/>
    <col min="9985" max="9989" width="10.77734375" style="2" customWidth="1"/>
    <col min="9990" max="9990" width="10.109375" style="2" customWidth="1"/>
    <col min="9991" max="10240" width="9.44140625" style="2"/>
    <col min="10241" max="10245" width="10.77734375" style="2" customWidth="1"/>
    <col min="10246" max="10246" width="10.109375" style="2" customWidth="1"/>
    <col min="10247" max="10496" width="9.44140625" style="2"/>
    <col min="10497" max="10501" width="10.77734375" style="2" customWidth="1"/>
    <col min="10502" max="10502" width="10.109375" style="2" customWidth="1"/>
    <col min="10503" max="10752" width="9.44140625" style="2"/>
    <col min="10753" max="10757" width="10.77734375" style="2" customWidth="1"/>
    <col min="10758" max="10758" width="10.109375" style="2" customWidth="1"/>
    <col min="10759" max="11008" width="9.44140625" style="2"/>
    <col min="11009" max="11013" width="10.77734375" style="2" customWidth="1"/>
    <col min="11014" max="11014" width="10.109375" style="2" customWidth="1"/>
    <col min="11015" max="11264" width="9.44140625" style="2"/>
    <col min="11265" max="11269" width="10.77734375" style="2" customWidth="1"/>
    <col min="11270" max="11270" width="10.109375" style="2" customWidth="1"/>
    <col min="11271" max="11520" width="9.44140625" style="2"/>
    <col min="11521" max="11525" width="10.77734375" style="2" customWidth="1"/>
    <col min="11526" max="11526" width="10.109375" style="2" customWidth="1"/>
    <col min="11527" max="11776" width="9.44140625" style="2"/>
    <col min="11777" max="11781" width="10.77734375" style="2" customWidth="1"/>
    <col min="11782" max="11782" width="10.109375" style="2" customWidth="1"/>
    <col min="11783" max="12032" width="9.44140625" style="2"/>
    <col min="12033" max="12037" width="10.77734375" style="2" customWidth="1"/>
    <col min="12038" max="12038" width="10.109375" style="2" customWidth="1"/>
    <col min="12039" max="12288" width="9.44140625" style="2"/>
    <col min="12289" max="12293" width="10.77734375" style="2" customWidth="1"/>
    <col min="12294" max="12294" width="10.109375" style="2" customWidth="1"/>
    <col min="12295" max="12544" width="9.44140625" style="2"/>
    <col min="12545" max="12549" width="10.77734375" style="2" customWidth="1"/>
    <col min="12550" max="12550" width="10.109375" style="2" customWidth="1"/>
    <col min="12551" max="12800" width="9.44140625" style="2"/>
    <col min="12801" max="12805" width="10.77734375" style="2" customWidth="1"/>
    <col min="12806" max="12806" width="10.109375" style="2" customWidth="1"/>
    <col min="12807" max="13056" width="9.44140625" style="2"/>
    <col min="13057" max="13061" width="10.77734375" style="2" customWidth="1"/>
    <col min="13062" max="13062" width="10.109375" style="2" customWidth="1"/>
    <col min="13063" max="13312" width="9.44140625" style="2"/>
    <col min="13313" max="13317" width="10.77734375" style="2" customWidth="1"/>
    <col min="13318" max="13318" width="10.109375" style="2" customWidth="1"/>
    <col min="13319" max="13568" width="9.44140625" style="2"/>
    <col min="13569" max="13573" width="10.77734375" style="2" customWidth="1"/>
    <col min="13574" max="13574" width="10.109375" style="2" customWidth="1"/>
    <col min="13575" max="13824" width="9.44140625" style="2"/>
    <col min="13825" max="13829" width="10.77734375" style="2" customWidth="1"/>
    <col min="13830" max="13830" width="10.109375" style="2" customWidth="1"/>
    <col min="13831" max="14080" width="9.44140625" style="2"/>
    <col min="14081" max="14085" width="10.77734375" style="2" customWidth="1"/>
    <col min="14086" max="14086" width="10.109375" style="2" customWidth="1"/>
    <col min="14087" max="14336" width="9.44140625" style="2"/>
    <col min="14337" max="14341" width="10.77734375" style="2" customWidth="1"/>
    <col min="14342" max="14342" width="10.109375" style="2" customWidth="1"/>
    <col min="14343" max="14592" width="9.44140625" style="2"/>
    <col min="14593" max="14597" width="10.77734375" style="2" customWidth="1"/>
    <col min="14598" max="14598" width="10.109375" style="2" customWidth="1"/>
    <col min="14599" max="14848" width="9.44140625" style="2"/>
    <col min="14849" max="14853" width="10.77734375" style="2" customWidth="1"/>
    <col min="14854" max="14854" width="10.109375" style="2" customWidth="1"/>
    <col min="14855" max="15104" width="9.44140625" style="2"/>
    <col min="15105" max="15109" width="10.77734375" style="2" customWidth="1"/>
    <col min="15110" max="15110" width="10.109375" style="2" customWidth="1"/>
    <col min="15111" max="15360" width="9.44140625" style="2"/>
    <col min="15361" max="15365" width="10.77734375" style="2" customWidth="1"/>
    <col min="15366" max="15366" width="10.109375" style="2" customWidth="1"/>
    <col min="15367" max="15616" width="9.44140625" style="2"/>
    <col min="15617" max="15621" width="10.77734375" style="2" customWidth="1"/>
    <col min="15622" max="15622" width="10.109375" style="2" customWidth="1"/>
    <col min="15623" max="15872" width="9.44140625" style="2"/>
    <col min="15873" max="15877" width="10.77734375" style="2" customWidth="1"/>
    <col min="15878" max="15878" width="10.109375" style="2" customWidth="1"/>
    <col min="15879" max="16128" width="9.44140625" style="2"/>
    <col min="16129" max="16133" width="10.77734375" style="2" customWidth="1"/>
    <col min="16134" max="16134" width="10.109375" style="2" customWidth="1"/>
    <col min="16135" max="16384" width="9.44140625" style="2"/>
  </cols>
  <sheetData>
    <row r="1" spans="1:5" s="1" customFormat="1" ht="18.75">
      <c r="A1" s="77" t="s">
        <v>64</v>
      </c>
      <c r="B1" s="77"/>
      <c r="C1" s="77"/>
      <c r="D1" s="77"/>
      <c r="E1" s="77"/>
    </row>
    <row r="2" spans="1:5">
      <c r="A2" s="66"/>
      <c r="B2" s="67"/>
      <c r="C2" s="67"/>
      <c r="D2" s="67"/>
      <c r="E2" s="68" t="s">
        <v>52</v>
      </c>
    </row>
    <row r="3" spans="1:5">
      <c r="A3" s="78" t="s">
        <v>53</v>
      </c>
      <c r="B3" s="80" t="s">
        <v>54</v>
      </c>
      <c r="C3" s="80"/>
      <c r="D3" s="80"/>
      <c r="E3" s="80"/>
    </row>
    <row r="4" spans="1:5" s="4" customFormat="1">
      <c r="A4" s="79"/>
      <c r="B4" s="11" t="s">
        <v>55</v>
      </c>
      <c r="C4" s="11" t="s">
        <v>56</v>
      </c>
      <c r="D4" s="11" t="s">
        <v>57</v>
      </c>
      <c r="E4" s="11" t="s">
        <v>58</v>
      </c>
    </row>
    <row r="5" spans="1:5">
      <c r="A5" s="10" t="s">
        <v>1</v>
      </c>
      <c r="B5" s="12">
        <v>1575</v>
      </c>
      <c r="C5" s="12">
        <v>416</v>
      </c>
      <c r="D5" s="12">
        <v>1182</v>
      </c>
      <c r="E5" s="12">
        <f t="shared" ref="E5:E27" si="0">D5+C5+B5</f>
        <v>3173</v>
      </c>
    </row>
    <row r="6" spans="1:5">
      <c r="A6" s="10" t="s">
        <v>2</v>
      </c>
      <c r="B6" s="12">
        <v>1579</v>
      </c>
      <c r="C6" s="12">
        <v>310</v>
      </c>
      <c r="D6" s="12">
        <v>1555</v>
      </c>
      <c r="E6" s="12">
        <f t="shared" si="0"/>
        <v>3444</v>
      </c>
    </row>
    <row r="7" spans="1:5">
      <c r="A7" s="10" t="s">
        <v>3</v>
      </c>
      <c r="B7" s="12">
        <v>1751</v>
      </c>
      <c r="C7" s="12">
        <v>556</v>
      </c>
      <c r="D7" s="12">
        <v>1829</v>
      </c>
      <c r="E7" s="12">
        <f t="shared" si="0"/>
        <v>4136</v>
      </c>
    </row>
    <row r="8" spans="1:5">
      <c r="A8" s="10" t="s">
        <v>4</v>
      </c>
      <c r="B8" s="12">
        <v>1851</v>
      </c>
      <c r="C8" s="12">
        <v>593</v>
      </c>
      <c r="D8" s="12">
        <v>2151</v>
      </c>
      <c r="E8" s="12">
        <f t="shared" si="0"/>
        <v>4595</v>
      </c>
    </row>
    <row r="9" spans="1:5">
      <c r="A9" s="10" t="s">
        <v>5</v>
      </c>
      <c r="B9" s="12">
        <v>1916</v>
      </c>
      <c r="C9" s="12">
        <v>685</v>
      </c>
      <c r="D9" s="12">
        <v>2090</v>
      </c>
      <c r="E9" s="12">
        <f t="shared" si="0"/>
        <v>4691</v>
      </c>
    </row>
    <row r="10" spans="1:5">
      <c r="A10" s="10" t="s">
        <v>6</v>
      </c>
      <c r="B10" s="12">
        <v>2044</v>
      </c>
      <c r="C10" s="12">
        <v>564</v>
      </c>
      <c r="D10" s="12">
        <v>2332</v>
      </c>
      <c r="E10" s="12">
        <f t="shared" si="0"/>
        <v>4940</v>
      </c>
    </row>
    <row r="11" spans="1:5">
      <c r="A11" s="10" t="s">
        <v>7</v>
      </c>
      <c r="B11" s="12">
        <v>2167</v>
      </c>
      <c r="C11" s="12">
        <v>703</v>
      </c>
      <c r="D11" s="12">
        <v>2151</v>
      </c>
      <c r="E11" s="12">
        <f t="shared" si="0"/>
        <v>5021</v>
      </c>
    </row>
    <row r="12" spans="1:5">
      <c r="A12" s="10" t="s">
        <v>8</v>
      </c>
      <c r="B12" s="12">
        <v>2322</v>
      </c>
      <c r="C12" s="12">
        <v>719</v>
      </c>
      <c r="D12" s="12">
        <v>2229</v>
      </c>
      <c r="E12" s="12">
        <f t="shared" si="0"/>
        <v>5270</v>
      </c>
    </row>
    <row r="13" spans="1:5">
      <c r="A13" s="10" t="s">
        <v>9</v>
      </c>
      <c r="B13" s="12">
        <v>2484</v>
      </c>
      <c r="C13" s="12">
        <v>830</v>
      </c>
      <c r="D13" s="12">
        <v>2232</v>
      </c>
      <c r="E13" s="12">
        <f t="shared" si="0"/>
        <v>5546</v>
      </c>
    </row>
    <row r="14" spans="1:5">
      <c r="A14" s="10" t="s">
        <v>10</v>
      </c>
      <c r="B14" s="12">
        <v>2645</v>
      </c>
      <c r="C14" s="12">
        <v>815</v>
      </c>
      <c r="D14" s="12">
        <v>2257</v>
      </c>
      <c r="E14" s="12">
        <f t="shared" si="0"/>
        <v>5717</v>
      </c>
    </row>
    <row r="15" spans="1:5">
      <c r="A15" s="10" t="s">
        <v>11</v>
      </c>
      <c r="B15" s="12">
        <v>2724</v>
      </c>
      <c r="C15" s="12">
        <v>918</v>
      </c>
      <c r="D15" s="12">
        <v>2283</v>
      </c>
      <c r="E15" s="12">
        <f t="shared" si="0"/>
        <v>5925</v>
      </c>
    </row>
    <row r="16" spans="1:5">
      <c r="A16" s="10" t="s">
        <v>12</v>
      </c>
      <c r="B16" s="12">
        <v>2757</v>
      </c>
      <c r="C16" s="12">
        <v>946</v>
      </c>
      <c r="D16" s="12">
        <v>2336</v>
      </c>
      <c r="E16" s="12">
        <f t="shared" si="0"/>
        <v>6039</v>
      </c>
    </row>
    <row r="17" spans="1:5">
      <c r="A17" s="10" t="s">
        <v>13</v>
      </c>
      <c r="B17" s="12">
        <v>2794</v>
      </c>
      <c r="C17" s="12">
        <v>1180</v>
      </c>
      <c r="D17" s="12">
        <v>2332</v>
      </c>
      <c r="E17" s="12">
        <f t="shared" si="0"/>
        <v>6306</v>
      </c>
    </row>
    <row r="18" spans="1:5">
      <c r="A18" s="10" t="s">
        <v>14</v>
      </c>
      <c r="B18" s="12">
        <v>2822</v>
      </c>
      <c r="C18" s="12">
        <v>1348</v>
      </c>
      <c r="D18" s="12">
        <v>2441</v>
      </c>
      <c r="E18" s="12">
        <f t="shared" si="0"/>
        <v>6611</v>
      </c>
    </row>
    <row r="19" spans="1:5">
      <c r="A19" s="10" t="s">
        <v>15</v>
      </c>
      <c r="B19" s="12">
        <v>2837</v>
      </c>
      <c r="C19" s="12">
        <v>1477</v>
      </c>
      <c r="D19" s="12">
        <v>2297</v>
      </c>
      <c r="E19" s="12">
        <f t="shared" si="0"/>
        <v>6611</v>
      </c>
    </row>
    <row r="20" spans="1:5">
      <c r="A20" s="10" t="s">
        <v>16</v>
      </c>
      <c r="B20" s="12">
        <v>2821</v>
      </c>
      <c r="C20" s="12">
        <v>1542</v>
      </c>
      <c r="D20" s="12">
        <v>2343</v>
      </c>
      <c r="E20" s="12">
        <f t="shared" si="0"/>
        <v>6706</v>
      </c>
    </row>
    <row r="21" spans="1:5">
      <c r="A21" s="10" t="s">
        <v>17</v>
      </c>
      <c r="B21" s="12">
        <v>3083</v>
      </c>
      <c r="C21" s="12">
        <v>2181</v>
      </c>
      <c r="D21" s="13">
        <v>3064</v>
      </c>
      <c r="E21" s="12">
        <f t="shared" si="0"/>
        <v>8328</v>
      </c>
    </row>
    <row r="22" spans="1:5">
      <c r="A22" s="10" t="s">
        <v>18</v>
      </c>
      <c r="B22" s="12">
        <v>3164</v>
      </c>
      <c r="C22" s="12">
        <v>2243</v>
      </c>
      <c r="D22" s="13">
        <v>3444</v>
      </c>
      <c r="E22" s="12">
        <f t="shared" si="0"/>
        <v>8851</v>
      </c>
    </row>
    <row r="23" spans="1:5">
      <c r="A23" s="10" t="s">
        <v>22</v>
      </c>
      <c r="B23" s="14">
        <v>3227</v>
      </c>
      <c r="C23" s="14">
        <v>2333</v>
      </c>
      <c r="D23" s="15">
        <v>3733</v>
      </c>
      <c r="E23" s="12">
        <f t="shared" si="0"/>
        <v>9293</v>
      </c>
    </row>
    <row r="24" spans="1:5">
      <c r="A24" s="10" t="s">
        <v>23</v>
      </c>
      <c r="B24" s="14">
        <v>3398</v>
      </c>
      <c r="C24" s="14">
        <v>2356</v>
      </c>
      <c r="D24" s="15">
        <v>3910</v>
      </c>
      <c r="E24" s="12">
        <f t="shared" si="0"/>
        <v>9664</v>
      </c>
    </row>
    <row r="25" spans="1:5">
      <c r="A25" s="10" t="s">
        <v>24</v>
      </c>
      <c r="B25" s="12">
        <v>3533</v>
      </c>
      <c r="C25" s="12">
        <v>2662</v>
      </c>
      <c r="D25" s="13">
        <v>4529</v>
      </c>
      <c r="E25" s="12">
        <f t="shared" si="0"/>
        <v>10724</v>
      </c>
    </row>
    <row r="26" spans="1:5">
      <c r="A26" s="10" t="s">
        <v>25</v>
      </c>
      <c r="B26" s="12">
        <v>3609</v>
      </c>
      <c r="C26" s="12">
        <v>2867</v>
      </c>
      <c r="D26" s="13">
        <v>4761</v>
      </c>
      <c r="E26" s="12">
        <f t="shared" si="0"/>
        <v>11237</v>
      </c>
    </row>
    <row r="27" spans="1:5">
      <c r="A27" s="10" t="s">
        <v>26</v>
      </c>
      <c r="B27" s="12">
        <v>3655</v>
      </c>
      <c r="C27" s="12">
        <v>3011</v>
      </c>
      <c r="D27" s="13">
        <v>5048</v>
      </c>
      <c r="E27" s="12">
        <f t="shared" si="0"/>
        <v>11714</v>
      </c>
    </row>
    <row r="28" spans="1:5">
      <c r="A28" s="10" t="s">
        <v>27</v>
      </c>
      <c r="B28" s="12">
        <v>4080</v>
      </c>
      <c r="C28" s="12">
        <v>3489</v>
      </c>
      <c r="D28" s="13">
        <v>5654</v>
      </c>
      <c r="E28" s="12">
        <v>13223</v>
      </c>
    </row>
    <row r="29" spans="1:5">
      <c r="A29" s="10" t="s">
        <v>28</v>
      </c>
      <c r="B29" s="14">
        <v>4148</v>
      </c>
      <c r="C29" s="14">
        <v>3710</v>
      </c>
      <c r="D29" s="15">
        <v>5851</v>
      </c>
      <c r="E29" s="12">
        <v>13709</v>
      </c>
    </row>
    <row r="30" spans="1:5">
      <c r="A30" s="10" t="s">
        <v>59</v>
      </c>
      <c r="B30" s="14">
        <v>4522</v>
      </c>
      <c r="C30" s="14">
        <v>3646</v>
      </c>
      <c r="D30" s="15">
        <v>7140</v>
      </c>
      <c r="E30" s="12">
        <v>15308</v>
      </c>
    </row>
    <row r="31" spans="1:5">
      <c r="A31" s="10" t="s">
        <v>60</v>
      </c>
      <c r="B31" s="14">
        <v>4566</v>
      </c>
      <c r="C31" s="14">
        <v>3786</v>
      </c>
      <c r="D31" s="15">
        <v>7350</v>
      </c>
      <c r="E31" s="12">
        <v>15702</v>
      </c>
    </row>
    <row r="32" spans="1:5">
      <c r="A32" s="10" t="s">
        <v>61</v>
      </c>
      <c r="B32" s="14">
        <v>4781</v>
      </c>
      <c r="C32" s="14">
        <v>4520</v>
      </c>
      <c r="D32" s="15">
        <v>7533</v>
      </c>
      <c r="E32" s="12">
        <f t="shared" ref="E32:E54" si="1">D32+C32+B32</f>
        <v>16834</v>
      </c>
    </row>
    <row r="33" spans="1:5">
      <c r="A33" s="10" t="s">
        <v>32</v>
      </c>
      <c r="B33" s="14">
        <v>4811</v>
      </c>
      <c r="C33" s="14">
        <v>4595</v>
      </c>
      <c r="D33" s="15">
        <v>7541</v>
      </c>
      <c r="E33" s="12">
        <f t="shared" si="1"/>
        <v>16947</v>
      </c>
    </row>
    <row r="34" spans="1:5">
      <c r="A34" s="10" t="s">
        <v>33</v>
      </c>
      <c r="B34" s="14">
        <v>4871</v>
      </c>
      <c r="C34" s="14">
        <v>4697</v>
      </c>
      <c r="D34" s="13">
        <v>7614</v>
      </c>
      <c r="E34" s="14">
        <f t="shared" si="1"/>
        <v>17182</v>
      </c>
    </row>
    <row r="35" spans="1:5">
      <c r="A35" s="10" t="s">
        <v>34</v>
      </c>
      <c r="B35" s="14">
        <v>4911</v>
      </c>
      <c r="C35" s="14">
        <v>4707</v>
      </c>
      <c r="D35" s="13">
        <v>7661</v>
      </c>
      <c r="E35" s="14">
        <f t="shared" si="1"/>
        <v>17279</v>
      </c>
    </row>
    <row r="36" spans="1:5">
      <c r="A36" s="10" t="s">
        <v>35</v>
      </c>
      <c r="B36" s="14">
        <v>5048</v>
      </c>
      <c r="C36" s="12">
        <v>4727</v>
      </c>
      <c r="D36" s="13">
        <v>7658</v>
      </c>
      <c r="E36" s="14">
        <f t="shared" si="1"/>
        <v>17433</v>
      </c>
    </row>
    <row r="37" spans="1:5">
      <c r="A37" s="10" t="s">
        <v>36</v>
      </c>
      <c r="B37" s="14">
        <v>5402</v>
      </c>
      <c r="C37" s="12">
        <v>4529</v>
      </c>
      <c r="D37" s="13">
        <v>7851</v>
      </c>
      <c r="E37" s="14">
        <f t="shared" si="1"/>
        <v>17782</v>
      </c>
    </row>
    <row r="38" spans="1:5">
      <c r="A38" s="10" t="s">
        <v>37</v>
      </c>
      <c r="B38" s="12">
        <v>5845</v>
      </c>
      <c r="C38" s="12">
        <v>4711</v>
      </c>
      <c r="D38" s="13">
        <v>8591</v>
      </c>
      <c r="E38" s="14">
        <f t="shared" si="1"/>
        <v>19147</v>
      </c>
    </row>
    <row r="39" spans="1:5">
      <c r="A39" s="10" t="s">
        <v>38</v>
      </c>
      <c r="B39" s="12">
        <v>6094</v>
      </c>
      <c r="C39" s="12">
        <v>4772</v>
      </c>
      <c r="D39" s="13">
        <v>8892</v>
      </c>
      <c r="E39" s="14">
        <f t="shared" si="1"/>
        <v>19758</v>
      </c>
    </row>
    <row r="40" spans="1:5">
      <c r="A40" s="10" t="s">
        <v>39</v>
      </c>
      <c r="B40" s="12">
        <v>6669</v>
      </c>
      <c r="C40" s="12">
        <v>5007</v>
      </c>
      <c r="D40" s="13">
        <v>9417</v>
      </c>
      <c r="E40" s="14">
        <f t="shared" si="1"/>
        <v>21093</v>
      </c>
    </row>
    <row r="41" spans="1:5">
      <c r="A41" s="10" t="s">
        <v>40</v>
      </c>
      <c r="B41" s="12">
        <v>9902</v>
      </c>
      <c r="C41" s="12">
        <v>5670</v>
      </c>
      <c r="D41" s="13">
        <v>7637</v>
      </c>
      <c r="E41" s="14">
        <f t="shared" si="1"/>
        <v>23209</v>
      </c>
    </row>
    <row r="42" spans="1:5">
      <c r="A42" s="10" t="s">
        <v>41</v>
      </c>
      <c r="B42" s="12">
        <v>10192</v>
      </c>
      <c r="C42" s="12">
        <v>5787</v>
      </c>
      <c r="D42" s="13">
        <v>8410</v>
      </c>
      <c r="E42" s="14">
        <f t="shared" si="1"/>
        <v>24389</v>
      </c>
    </row>
    <row r="43" spans="1:5">
      <c r="A43" s="10" t="s">
        <v>51</v>
      </c>
      <c r="B43" s="12">
        <v>10659</v>
      </c>
      <c r="C43" s="12">
        <v>5940</v>
      </c>
      <c r="D43" s="12">
        <v>8666</v>
      </c>
      <c r="E43" s="14">
        <f t="shared" si="1"/>
        <v>25265</v>
      </c>
    </row>
    <row r="44" spans="1:5">
      <c r="A44" s="10" t="s">
        <v>43</v>
      </c>
      <c r="B44" s="12">
        <v>11197</v>
      </c>
      <c r="C44" s="12">
        <v>6086</v>
      </c>
      <c r="D44" s="12">
        <v>9163</v>
      </c>
      <c r="E44" s="14">
        <f t="shared" si="1"/>
        <v>26446</v>
      </c>
    </row>
    <row r="45" spans="1:5">
      <c r="A45" s="10" t="s">
        <v>44</v>
      </c>
      <c r="B45" s="12">
        <v>11798</v>
      </c>
      <c r="C45" s="12">
        <v>6287</v>
      </c>
      <c r="D45" s="12">
        <v>9411</v>
      </c>
      <c r="E45" s="14">
        <f t="shared" si="1"/>
        <v>27496</v>
      </c>
    </row>
    <row r="46" spans="1:5">
      <c r="A46" s="10" t="s">
        <v>45</v>
      </c>
      <c r="B46" s="12">
        <v>12173</v>
      </c>
      <c r="C46" s="12">
        <v>6460</v>
      </c>
      <c r="D46" s="12">
        <v>9675</v>
      </c>
      <c r="E46" s="14">
        <f t="shared" si="1"/>
        <v>28308</v>
      </c>
    </row>
    <row r="47" spans="1:5">
      <c r="A47" s="10" t="s">
        <v>46</v>
      </c>
      <c r="B47" s="12">
        <v>12803</v>
      </c>
      <c r="C47" s="12">
        <v>6822</v>
      </c>
      <c r="D47" s="12">
        <v>9492</v>
      </c>
      <c r="E47" s="14">
        <f t="shared" si="1"/>
        <v>29117</v>
      </c>
    </row>
    <row r="48" spans="1:5">
      <c r="A48" s="10" t="s">
        <v>47</v>
      </c>
      <c r="B48" s="12">
        <v>13707</v>
      </c>
      <c r="C48" s="12">
        <v>7231</v>
      </c>
      <c r="D48" s="12">
        <v>9150</v>
      </c>
      <c r="E48" s="14">
        <f t="shared" si="1"/>
        <v>30088</v>
      </c>
    </row>
    <row r="49" spans="1:7">
      <c r="A49" s="10" t="s">
        <v>48</v>
      </c>
      <c r="B49" s="5">
        <v>14695</v>
      </c>
      <c r="C49" s="12">
        <v>8594</v>
      </c>
      <c r="D49" s="12">
        <v>9590</v>
      </c>
      <c r="E49" s="14">
        <f t="shared" si="1"/>
        <v>32879</v>
      </c>
    </row>
    <row r="50" spans="1:7">
      <c r="A50" s="10" t="s">
        <v>49</v>
      </c>
      <c r="B50" s="5">
        <v>15424</v>
      </c>
      <c r="C50" s="12">
        <v>8622</v>
      </c>
      <c r="D50" s="12">
        <v>9198</v>
      </c>
      <c r="E50" s="14">
        <f t="shared" si="1"/>
        <v>33244</v>
      </c>
      <c r="F50" s="69"/>
      <c r="G50" s="69"/>
    </row>
    <row r="51" spans="1:7">
      <c r="A51" s="10" t="s">
        <v>50</v>
      </c>
      <c r="B51" s="5">
        <v>16614</v>
      </c>
      <c r="C51" s="12">
        <v>8171</v>
      </c>
      <c r="D51" s="12">
        <v>8931</v>
      </c>
      <c r="E51" s="14">
        <f>D51+C51+B51</f>
        <v>33716</v>
      </c>
    </row>
    <row r="52" spans="1:7">
      <c r="A52" s="10" t="s">
        <v>130</v>
      </c>
      <c r="B52" s="5">
        <v>17232</v>
      </c>
      <c r="C52" s="14">
        <v>7888</v>
      </c>
      <c r="D52" s="12">
        <v>8876</v>
      </c>
      <c r="E52" s="14">
        <f t="shared" si="1"/>
        <v>33996</v>
      </c>
      <c r="F52" s="69"/>
    </row>
    <row r="53" spans="1:7">
      <c r="A53" s="72" t="s">
        <v>131</v>
      </c>
      <c r="B53" s="5">
        <v>18052</v>
      </c>
      <c r="C53" s="12">
        <v>7696</v>
      </c>
      <c r="D53" s="12">
        <v>8491</v>
      </c>
      <c r="E53" s="14">
        <f t="shared" si="1"/>
        <v>34239</v>
      </c>
      <c r="F53" s="69"/>
    </row>
    <row r="54" spans="1:7">
      <c r="A54" s="70" t="s">
        <v>134</v>
      </c>
      <c r="B54" s="60">
        <v>18808</v>
      </c>
      <c r="C54" s="59">
        <v>8024</v>
      </c>
      <c r="D54" s="58">
        <v>8658</v>
      </c>
      <c r="E54" s="59">
        <f t="shared" si="1"/>
        <v>35490</v>
      </c>
      <c r="F54" s="69"/>
    </row>
    <row r="55" spans="1:7">
      <c r="A55" s="16" t="s">
        <v>62</v>
      </c>
      <c r="C55" s="16"/>
      <c r="D55" s="16"/>
      <c r="E55" s="3"/>
    </row>
    <row r="56" spans="1:7">
      <c r="A56" s="2" t="s">
        <v>63</v>
      </c>
      <c r="D56" s="2" t="s">
        <v>133</v>
      </c>
    </row>
  </sheetData>
  <mergeCells count="3">
    <mergeCell ref="A1:E1"/>
    <mergeCell ref="A3:A4"/>
    <mergeCell ref="B3:E3"/>
  </mergeCells>
  <printOptions horizontalCentered="1" verticalCentered="1" gridLinesSet="0"/>
  <pageMargins left="1.33" right="1.08" top="1.25" bottom="1.4" header="0.22" footer="0.17"/>
  <pageSetup orientation="portrait" horizontalDpi="12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S53"/>
  <sheetViews>
    <sheetView showGridLines="0" topLeftCell="A37" workbookViewId="0">
      <selection activeCell="D53" sqref="D53"/>
    </sheetView>
  </sheetViews>
  <sheetFormatPr defaultColWidth="8.88671875" defaultRowHeight="12.75"/>
  <cols>
    <col min="1" max="1" width="7.5546875" style="2" customWidth="1"/>
    <col min="2" max="2" width="9.21875" style="2" customWidth="1"/>
    <col min="3" max="3" width="9.44140625" style="2" customWidth="1"/>
    <col min="4" max="4" width="6.88671875" style="2" customWidth="1"/>
    <col min="5" max="18" width="5.44140625" style="2" bestFit="1" customWidth="1"/>
    <col min="19" max="19" width="5.77734375" style="2" customWidth="1"/>
    <col min="20" max="20" width="5.21875" style="2" bestFit="1" customWidth="1"/>
    <col min="21" max="21" width="6" style="2" bestFit="1" customWidth="1"/>
    <col min="22" max="16384" width="8.88671875" style="2"/>
  </cols>
  <sheetData>
    <row r="1" spans="1:19" s="1" customFormat="1" ht="18.75">
      <c r="A1" s="71" t="s">
        <v>65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>
      <c r="A2" s="56" t="s">
        <v>0</v>
      </c>
      <c r="B2" s="57" t="s">
        <v>19</v>
      </c>
      <c r="C2" s="57" t="s">
        <v>20</v>
      </c>
      <c r="D2" s="57" t="s">
        <v>21</v>
      </c>
    </row>
    <row r="3" spans="1:19">
      <c r="A3" s="11" t="s">
        <v>1</v>
      </c>
      <c r="B3" s="65">
        <v>316</v>
      </c>
      <c r="C3" s="65">
        <v>445</v>
      </c>
      <c r="D3" s="65">
        <v>696</v>
      </c>
    </row>
    <row r="4" spans="1:19">
      <c r="A4" s="11" t="s">
        <v>2</v>
      </c>
      <c r="B4" s="65">
        <v>265</v>
      </c>
      <c r="C4" s="65">
        <v>595</v>
      </c>
      <c r="D4" s="65">
        <v>451</v>
      </c>
    </row>
    <row r="5" spans="1:19">
      <c r="A5" s="11" t="s">
        <v>3</v>
      </c>
      <c r="B5" s="65">
        <v>126</v>
      </c>
      <c r="C5" s="65">
        <v>327</v>
      </c>
      <c r="D5" s="65">
        <v>348</v>
      </c>
    </row>
    <row r="6" spans="1:19">
      <c r="A6" s="11" t="s">
        <v>4</v>
      </c>
      <c r="B6" s="65">
        <v>154</v>
      </c>
      <c r="C6" s="65">
        <v>315</v>
      </c>
      <c r="D6" s="65">
        <v>552</v>
      </c>
    </row>
    <row r="7" spans="1:19">
      <c r="A7" s="11" t="s">
        <v>5</v>
      </c>
      <c r="B7" s="65">
        <v>368</v>
      </c>
      <c r="C7" s="65">
        <v>428</v>
      </c>
      <c r="D7" s="65">
        <v>890</v>
      </c>
    </row>
    <row r="8" spans="1:19">
      <c r="A8" s="11" t="s">
        <v>6</v>
      </c>
      <c r="B8" s="65">
        <v>245</v>
      </c>
      <c r="C8" s="65">
        <v>361</v>
      </c>
      <c r="D8" s="65">
        <v>549</v>
      </c>
    </row>
    <row r="9" spans="1:19">
      <c r="A9" s="11" t="s">
        <v>7</v>
      </c>
      <c r="B9" s="65">
        <v>233</v>
      </c>
      <c r="C9" s="65">
        <v>409</v>
      </c>
      <c r="D9" s="65">
        <v>934</v>
      </c>
    </row>
    <row r="10" spans="1:19">
      <c r="A10" s="11" t="s">
        <v>8</v>
      </c>
      <c r="B10" s="65">
        <v>158</v>
      </c>
      <c r="C10" s="65">
        <v>278</v>
      </c>
      <c r="D10" s="65">
        <v>598</v>
      </c>
    </row>
    <row r="11" spans="1:19">
      <c r="A11" s="11" t="s">
        <v>9</v>
      </c>
      <c r="B11" s="65">
        <v>185</v>
      </c>
      <c r="C11" s="65">
        <v>234</v>
      </c>
      <c r="D11" s="65">
        <v>691</v>
      </c>
    </row>
    <row r="12" spans="1:19">
      <c r="A12" s="11" t="s">
        <v>10</v>
      </c>
      <c r="B12" s="65">
        <v>385</v>
      </c>
      <c r="C12" s="65">
        <v>568</v>
      </c>
      <c r="D12" s="65">
        <v>1561</v>
      </c>
    </row>
    <row r="13" spans="1:19">
      <c r="A13" s="11" t="s">
        <v>11</v>
      </c>
      <c r="B13" s="65">
        <v>511</v>
      </c>
      <c r="C13" s="65">
        <v>569</v>
      </c>
      <c r="D13" s="65">
        <v>1822</v>
      </c>
    </row>
    <row r="14" spans="1:19">
      <c r="A14" s="11" t="s">
        <v>12</v>
      </c>
      <c r="B14" s="65">
        <v>314</v>
      </c>
      <c r="C14" s="65">
        <v>531</v>
      </c>
      <c r="D14" s="65">
        <v>1276</v>
      </c>
    </row>
    <row r="15" spans="1:19">
      <c r="A15" s="11" t="s">
        <v>13</v>
      </c>
      <c r="B15" s="65">
        <v>190</v>
      </c>
      <c r="C15" s="65">
        <v>460</v>
      </c>
      <c r="D15" s="65">
        <v>1229</v>
      </c>
    </row>
    <row r="16" spans="1:19">
      <c r="A16" s="11" t="s">
        <v>14</v>
      </c>
      <c r="B16" s="65">
        <v>165</v>
      </c>
      <c r="C16" s="65">
        <v>525</v>
      </c>
      <c r="D16" s="65">
        <v>1538</v>
      </c>
    </row>
    <row r="17" spans="1:4">
      <c r="A17" s="11" t="s">
        <v>15</v>
      </c>
      <c r="B17" s="65">
        <v>885</v>
      </c>
      <c r="C17" s="65">
        <v>449</v>
      </c>
      <c r="D17" s="65">
        <v>1933</v>
      </c>
    </row>
    <row r="18" spans="1:4">
      <c r="A18" s="11" t="s">
        <v>16</v>
      </c>
      <c r="B18" s="65">
        <v>723</v>
      </c>
      <c r="C18" s="65">
        <v>240</v>
      </c>
      <c r="D18" s="65">
        <v>1831</v>
      </c>
    </row>
    <row r="19" spans="1:4">
      <c r="A19" s="11" t="s">
        <v>17</v>
      </c>
      <c r="B19" s="65">
        <v>822</v>
      </c>
      <c r="C19" s="65">
        <v>772</v>
      </c>
      <c r="D19" s="65">
        <v>2885</v>
      </c>
    </row>
    <row r="20" spans="1:4">
      <c r="A20" s="11" t="s">
        <v>18</v>
      </c>
      <c r="B20" s="65">
        <v>571</v>
      </c>
      <c r="C20" s="65">
        <v>1524</v>
      </c>
      <c r="D20" s="65">
        <v>2115</v>
      </c>
    </row>
    <row r="21" spans="1:4">
      <c r="A21" s="11" t="s">
        <v>22</v>
      </c>
      <c r="B21" s="65">
        <v>791</v>
      </c>
      <c r="C21" s="65">
        <v>1491</v>
      </c>
      <c r="D21" s="65">
        <v>2266</v>
      </c>
    </row>
    <row r="22" spans="1:4">
      <c r="A22" s="11" t="s">
        <v>23</v>
      </c>
      <c r="B22" s="65">
        <v>1245</v>
      </c>
      <c r="C22" s="65">
        <v>1751</v>
      </c>
      <c r="D22" s="65">
        <v>3049</v>
      </c>
    </row>
    <row r="23" spans="1:4">
      <c r="A23" s="11" t="s">
        <v>24</v>
      </c>
      <c r="B23" s="65">
        <v>933</v>
      </c>
      <c r="C23" s="65">
        <v>1629</v>
      </c>
      <c r="D23" s="65">
        <v>3043</v>
      </c>
    </row>
    <row r="24" spans="1:4">
      <c r="A24" s="11" t="s">
        <v>25</v>
      </c>
      <c r="B24" s="65">
        <v>513</v>
      </c>
      <c r="C24" s="65">
        <v>3269</v>
      </c>
      <c r="D24" s="65">
        <v>5278</v>
      </c>
    </row>
    <row r="25" spans="1:4">
      <c r="A25" s="11" t="s">
        <v>26</v>
      </c>
      <c r="B25" s="65">
        <v>756</v>
      </c>
      <c r="C25" s="65">
        <v>979</v>
      </c>
      <c r="D25" s="65">
        <v>2976</v>
      </c>
    </row>
    <row r="26" spans="1:4">
      <c r="A26" s="11" t="s">
        <v>27</v>
      </c>
      <c r="B26" s="65">
        <v>1029</v>
      </c>
      <c r="C26" s="65">
        <v>1324</v>
      </c>
      <c r="D26" s="65">
        <v>4139</v>
      </c>
    </row>
    <row r="27" spans="1:4">
      <c r="A27" s="11" t="s">
        <v>28</v>
      </c>
      <c r="B27" s="65">
        <v>891</v>
      </c>
      <c r="C27" s="65">
        <v>1013</v>
      </c>
      <c r="D27" s="65">
        <v>2507</v>
      </c>
    </row>
    <row r="28" spans="1:4">
      <c r="A28" s="11" t="s">
        <v>29</v>
      </c>
      <c r="B28" s="65">
        <f>494+122</f>
        <v>616</v>
      </c>
      <c r="C28" s="65">
        <v>829</v>
      </c>
      <c r="D28" s="65">
        <v>3647</v>
      </c>
    </row>
    <row r="29" spans="1:4">
      <c r="A29" s="11" t="s">
        <v>30</v>
      </c>
      <c r="B29" s="65">
        <f>250+1203</f>
        <v>1453</v>
      </c>
      <c r="C29" s="65">
        <v>1271</v>
      </c>
      <c r="D29" s="65">
        <v>5152</v>
      </c>
    </row>
    <row r="30" spans="1:4">
      <c r="A30" s="11" t="s">
        <v>31</v>
      </c>
      <c r="B30" s="65">
        <v>1343</v>
      </c>
      <c r="C30" s="65">
        <v>1798</v>
      </c>
      <c r="D30" s="65">
        <v>4374</v>
      </c>
    </row>
    <row r="31" spans="1:4">
      <c r="A31" s="11" t="s">
        <v>32</v>
      </c>
      <c r="B31" s="65">
        <v>730</v>
      </c>
      <c r="C31" s="65">
        <v>1212</v>
      </c>
      <c r="D31" s="65">
        <v>2906</v>
      </c>
    </row>
    <row r="32" spans="1:4">
      <c r="A32" s="11" t="s">
        <v>33</v>
      </c>
      <c r="B32" s="65">
        <v>969</v>
      </c>
      <c r="C32" s="65">
        <v>1477</v>
      </c>
      <c r="D32" s="65">
        <v>7079</v>
      </c>
    </row>
    <row r="33" spans="1:4">
      <c r="A33" s="11" t="s">
        <v>34</v>
      </c>
      <c r="B33" s="65">
        <v>1038</v>
      </c>
      <c r="C33" s="65">
        <v>1592</v>
      </c>
      <c r="D33" s="65">
        <v>4781</v>
      </c>
    </row>
    <row r="34" spans="1:4">
      <c r="A34" s="11" t="s">
        <v>35</v>
      </c>
      <c r="B34" s="65">
        <v>2190</v>
      </c>
      <c r="C34" s="65">
        <v>2263</v>
      </c>
      <c r="D34" s="65">
        <v>5114</v>
      </c>
    </row>
    <row r="35" spans="1:4">
      <c r="A35" s="11" t="s">
        <v>36</v>
      </c>
      <c r="B35" s="65">
        <f>982+477</f>
        <v>1459</v>
      </c>
      <c r="C35" s="65">
        <f>1730</f>
        <v>1730</v>
      </c>
      <c r="D35" s="65">
        <v>3015</v>
      </c>
    </row>
    <row r="36" spans="1:4">
      <c r="A36" s="11" t="s">
        <v>37</v>
      </c>
      <c r="B36" s="65">
        <v>1231</v>
      </c>
      <c r="C36" s="65">
        <v>2104</v>
      </c>
      <c r="D36" s="65">
        <v>3127</v>
      </c>
    </row>
    <row r="37" spans="1:4">
      <c r="A37" s="11" t="s">
        <v>38</v>
      </c>
      <c r="B37" s="65">
        <v>2436</v>
      </c>
      <c r="C37" s="65">
        <v>3643</v>
      </c>
      <c r="D37" s="65">
        <v>6857</v>
      </c>
    </row>
    <row r="38" spans="1:4">
      <c r="A38" s="11" t="s">
        <v>39</v>
      </c>
      <c r="B38" s="65">
        <v>4938</v>
      </c>
      <c r="C38" s="65">
        <v>5524</v>
      </c>
      <c r="D38" s="65">
        <v>13268</v>
      </c>
    </row>
    <row r="39" spans="1:4">
      <c r="A39" s="11" t="s">
        <v>40</v>
      </c>
      <c r="B39" s="65">
        <v>2980</v>
      </c>
      <c r="C39" s="65">
        <v>9169</v>
      </c>
      <c r="D39" s="65">
        <v>8510</v>
      </c>
    </row>
    <row r="40" spans="1:4">
      <c r="A40" s="11" t="s">
        <v>41</v>
      </c>
      <c r="B40" s="65">
        <v>3255</v>
      </c>
      <c r="C40" s="65">
        <v>1333</v>
      </c>
      <c r="D40" s="65">
        <v>8711</v>
      </c>
    </row>
    <row r="41" spans="1:4">
      <c r="A41" s="11" t="s">
        <v>51</v>
      </c>
      <c r="B41" s="65">
        <v>4591</v>
      </c>
      <c r="C41" s="65">
        <v>3332</v>
      </c>
      <c r="D41" s="65">
        <v>9595</v>
      </c>
    </row>
    <row r="42" spans="1:4">
      <c r="A42" s="11" t="s">
        <v>43</v>
      </c>
      <c r="B42" s="65">
        <v>4188</v>
      </c>
      <c r="C42" s="65">
        <v>2789</v>
      </c>
      <c r="D42" s="65">
        <v>11372</v>
      </c>
    </row>
    <row r="43" spans="1:4">
      <c r="A43" s="11" t="s">
        <v>44</v>
      </c>
      <c r="B43" s="65">
        <v>6007</v>
      </c>
      <c r="C43" s="65">
        <v>4236</v>
      </c>
      <c r="D43" s="65">
        <v>13560</v>
      </c>
    </row>
    <row r="44" spans="1:4">
      <c r="A44" s="11" t="s">
        <v>45</v>
      </c>
      <c r="B44" s="65">
        <v>8978</v>
      </c>
      <c r="C44" s="65">
        <v>8328</v>
      </c>
      <c r="D44" s="65">
        <v>28361</v>
      </c>
    </row>
    <row r="45" spans="1:4">
      <c r="A45" s="11" t="s">
        <v>46</v>
      </c>
      <c r="B45" s="65">
        <v>7350</v>
      </c>
      <c r="C45" s="65">
        <v>12712</v>
      </c>
      <c r="D45" s="65">
        <v>21292</v>
      </c>
    </row>
    <row r="46" spans="1:4">
      <c r="A46" s="11" t="s">
        <v>47</v>
      </c>
      <c r="B46" s="65">
        <v>4945</v>
      </c>
      <c r="C46" s="65">
        <v>12154</v>
      </c>
      <c r="D46" s="65">
        <v>24338</v>
      </c>
    </row>
    <row r="47" spans="1:4">
      <c r="A47" s="11" t="s">
        <v>48</v>
      </c>
      <c r="B47" s="65">
        <v>6131</v>
      </c>
      <c r="C47" s="65">
        <v>13425</v>
      </c>
      <c r="D47" s="65">
        <v>23019</v>
      </c>
    </row>
    <row r="48" spans="1:4">
      <c r="A48" s="11" t="s">
        <v>49</v>
      </c>
      <c r="B48" s="65">
        <v>3280</v>
      </c>
      <c r="C48" s="65">
        <v>4112</v>
      </c>
      <c r="D48" s="65">
        <v>11211</v>
      </c>
    </row>
    <row r="49" spans="1:4">
      <c r="A49" s="11" t="s">
        <v>50</v>
      </c>
      <c r="B49" s="65">
        <v>6478</v>
      </c>
      <c r="C49" s="65">
        <v>6339</v>
      </c>
      <c r="D49" s="65">
        <v>19140</v>
      </c>
    </row>
    <row r="50" spans="1:4">
      <c r="A50" s="11" t="s">
        <v>130</v>
      </c>
      <c r="B50" s="65">
        <f>3679+2160</f>
        <v>5839</v>
      </c>
      <c r="C50" s="65">
        <v>8235</v>
      </c>
      <c r="D50" s="65">
        <v>21242</v>
      </c>
    </row>
    <row r="51" spans="1:4">
      <c r="A51" s="11" t="s">
        <v>131</v>
      </c>
      <c r="B51" s="65">
        <v>5065</v>
      </c>
      <c r="C51" s="65">
        <v>2126</v>
      </c>
      <c r="D51" s="65">
        <v>13547</v>
      </c>
    </row>
    <row r="52" spans="1:4">
      <c r="A52" s="11" t="s">
        <v>134</v>
      </c>
      <c r="B52" s="11">
        <f>2744+3362</f>
        <v>6106</v>
      </c>
      <c r="C52" s="11">
        <v>2300</v>
      </c>
      <c r="D52" s="11">
        <v>25807</v>
      </c>
    </row>
    <row r="53" spans="1:4">
      <c r="A53" s="2" t="s">
        <v>42</v>
      </c>
    </row>
  </sheetData>
  <printOptions horizontalCentered="1" verticalCentered="1"/>
  <pageMargins left="1.22" right="1.07" top="0.59" bottom="0.62" header="0.26" footer="0.5"/>
  <pageSetup paperSize="9"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40"/>
  <sheetViews>
    <sheetView topLeftCell="A19" zoomScale="91" zoomScaleNormal="91" workbookViewId="0">
      <selection activeCell="M40" sqref="M40"/>
    </sheetView>
  </sheetViews>
  <sheetFormatPr defaultRowHeight="15"/>
  <cols>
    <col min="2" max="2" width="7.5546875" customWidth="1"/>
    <col min="5" max="5" width="9.33203125" customWidth="1"/>
    <col min="259" max="259" width="7.5546875" customWidth="1"/>
    <col min="262" max="262" width="9.33203125" customWidth="1"/>
    <col min="515" max="515" width="7.5546875" customWidth="1"/>
    <col min="518" max="518" width="9.33203125" customWidth="1"/>
    <col min="771" max="771" width="7.5546875" customWidth="1"/>
    <col min="774" max="774" width="9.33203125" customWidth="1"/>
    <col min="1027" max="1027" width="7.5546875" customWidth="1"/>
    <col min="1030" max="1030" width="9.33203125" customWidth="1"/>
    <col min="1283" max="1283" width="7.5546875" customWidth="1"/>
    <col min="1286" max="1286" width="9.33203125" customWidth="1"/>
    <col min="1539" max="1539" width="7.5546875" customWidth="1"/>
    <col min="1542" max="1542" width="9.33203125" customWidth="1"/>
    <col min="1795" max="1795" width="7.5546875" customWidth="1"/>
    <col min="1798" max="1798" width="9.33203125" customWidth="1"/>
    <col min="2051" max="2051" width="7.5546875" customWidth="1"/>
    <col min="2054" max="2054" width="9.33203125" customWidth="1"/>
    <col min="2307" max="2307" width="7.5546875" customWidth="1"/>
    <col min="2310" max="2310" width="9.33203125" customWidth="1"/>
    <col min="2563" max="2563" width="7.5546875" customWidth="1"/>
    <col min="2566" max="2566" width="9.33203125" customWidth="1"/>
    <col min="2819" max="2819" width="7.5546875" customWidth="1"/>
    <col min="2822" max="2822" width="9.33203125" customWidth="1"/>
    <col min="3075" max="3075" width="7.5546875" customWidth="1"/>
    <col min="3078" max="3078" width="9.33203125" customWidth="1"/>
    <col min="3331" max="3331" width="7.5546875" customWidth="1"/>
    <col min="3334" max="3334" width="9.33203125" customWidth="1"/>
    <col min="3587" max="3587" width="7.5546875" customWidth="1"/>
    <col min="3590" max="3590" width="9.33203125" customWidth="1"/>
    <col min="3843" max="3843" width="7.5546875" customWidth="1"/>
    <col min="3846" max="3846" width="9.33203125" customWidth="1"/>
    <col min="4099" max="4099" width="7.5546875" customWidth="1"/>
    <col min="4102" max="4102" width="9.33203125" customWidth="1"/>
    <col min="4355" max="4355" width="7.5546875" customWidth="1"/>
    <col min="4358" max="4358" width="9.33203125" customWidth="1"/>
    <col min="4611" max="4611" width="7.5546875" customWidth="1"/>
    <col min="4614" max="4614" width="9.33203125" customWidth="1"/>
    <col min="4867" max="4867" width="7.5546875" customWidth="1"/>
    <col min="4870" max="4870" width="9.33203125" customWidth="1"/>
    <col min="5123" max="5123" width="7.5546875" customWidth="1"/>
    <col min="5126" max="5126" width="9.33203125" customWidth="1"/>
    <col min="5379" max="5379" width="7.5546875" customWidth="1"/>
    <col min="5382" max="5382" width="9.33203125" customWidth="1"/>
    <col min="5635" max="5635" width="7.5546875" customWidth="1"/>
    <col min="5638" max="5638" width="9.33203125" customWidth="1"/>
    <col min="5891" max="5891" width="7.5546875" customWidth="1"/>
    <col min="5894" max="5894" width="9.33203125" customWidth="1"/>
    <col min="6147" max="6147" width="7.5546875" customWidth="1"/>
    <col min="6150" max="6150" width="9.33203125" customWidth="1"/>
    <col min="6403" max="6403" width="7.5546875" customWidth="1"/>
    <col min="6406" max="6406" width="9.33203125" customWidth="1"/>
    <col min="6659" max="6659" width="7.5546875" customWidth="1"/>
    <col min="6662" max="6662" width="9.33203125" customWidth="1"/>
    <col min="6915" max="6915" width="7.5546875" customWidth="1"/>
    <col min="6918" max="6918" width="9.33203125" customWidth="1"/>
    <col min="7171" max="7171" width="7.5546875" customWidth="1"/>
    <col min="7174" max="7174" width="9.33203125" customWidth="1"/>
    <col min="7427" max="7427" width="7.5546875" customWidth="1"/>
    <col min="7430" max="7430" width="9.33203125" customWidth="1"/>
    <col min="7683" max="7683" width="7.5546875" customWidth="1"/>
    <col min="7686" max="7686" width="9.33203125" customWidth="1"/>
    <col min="7939" max="7939" width="7.5546875" customWidth="1"/>
    <col min="7942" max="7942" width="9.33203125" customWidth="1"/>
    <col min="8195" max="8195" width="7.5546875" customWidth="1"/>
    <col min="8198" max="8198" width="9.33203125" customWidth="1"/>
    <col min="8451" max="8451" width="7.5546875" customWidth="1"/>
    <col min="8454" max="8454" width="9.33203125" customWidth="1"/>
    <col min="8707" max="8707" width="7.5546875" customWidth="1"/>
    <col min="8710" max="8710" width="9.33203125" customWidth="1"/>
    <col min="8963" max="8963" width="7.5546875" customWidth="1"/>
    <col min="8966" max="8966" width="9.33203125" customWidth="1"/>
    <col min="9219" max="9219" width="7.5546875" customWidth="1"/>
    <col min="9222" max="9222" width="9.33203125" customWidth="1"/>
    <col min="9475" max="9475" width="7.5546875" customWidth="1"/>
    <col min="9478" max="9478" width="9.33203125" customWidth="1"/>
    <col min="9731" max="9731" width="7.5546875" customWidth="1"/>
    <col min="9734" max="9734" width="9.33203125" customWidth="1"/>
    <col min="9987" max="9987" width="7.5546875" customWidth="1"/>
    <col min="9990" max="9990" width="9.33203125" customWidth="1"/>
    <col min="10243" max="10243" width="7.5546875" customWidth="1"/>
    <col min="10246" max="10246" width="9.33203125" customWidth="1"/>
    <col min="10499" max="10499" width="7.5546875" customWidth="1"/>
    <col min="10502" max="10502" width="9.33203125" customWidth="1"/>
    <col min="10755" max="10755" width="7.5546875" customWidth="1"/>
    <col min="10758" max="10758" width="9.33203125" customWidth="1"/>
    <col min="11011" max="11011" width="7.5546875" customWidth="1"/>
    <col min="11014" max="11014" width="9.33203125" customWidth="1"/>
    <col min="11267" max="11267" width="7.5546875" customWidth="1"/>
    <col min="11270" max="11270" width="9.33203125" customWidth="1"/>
    <col min="11523" max="11523" width="7.5546875" customWidth="1"/>
    <col min="11526" max="11526" width="9.33203125" customWidth="1"/>
    <col min="11779" max="11779" width="7.5546875" customWidth="1"/>
    <col min="11782" max="11782" width="9.33203125" customWidth="1"/>
    <col min="12035" max="12035" width="7.5546875" customWidth="1"/>
    <col min="12038" max="12038" width="9.33203125" customWidth="1"/>
    <col min="12291" max="12291" width="7.5546875" customWidth="1"/>
    <col min="12294" max="12294" width="9.33203125" customWidth="1"/>
    <col min="12547" max="12547" width="7.5546875" customWidth="1"/>
    <col min="12550" max="12550" width="9.33203125" customWidth="1"/>
    <col min="12803" max="12803" width="7.5546875" customWidth="1"/>
    <col min="12806" max="12806" width="9.33203125" customWidth="1"/>
    <col min="13059" max="13059" width="7.5546875" customWidth="1"/>
    <col min="13062" max="13062" width="9.33203125" customWidth="1"/>
    <col min="13315" max="13315" width="7.5546875" customWidth="1"/>
    <col min="13318" max="13318" width="9.33203125" customWidth="1"/>
    <col min="13571" max="13571" width="7.5546875" customWidth="1"/>
    <col min="13574" max="13574" width="9.33203125" customWidth="1"/>
    <col min="13827" max="13827" width="7.5546875" customWidth="1"/>
    <col min="13830" max="13830" width="9.33203125" customWidth="1"/>
    <col min="14083" max="14083" width="7.5546875" customWidth="1"/>
    <col min="14086" max="14086" width="9.33203125" customWidth="1"/>
    <col min="14339" max="14339" width="7.5546875" customWidth="1"/>
    <col min="14342" max="14342" width="9.33203125" customWidth="1"/>
    <col min="14595" max="14595" width="7.5546875" customWidth="1"/>
    <col min="14598" max="14598" width="9.33203125" customWidth="1"/>
    <col min="14851" max="14851" width="7.5546875" customWidth="1"/>
    <col min="14854" max="14854" width="9.33203125" customWidth="1"/>
    <col min="15107" max="15107" width="7.5546875" customWidth="1"/>
    <col min="15110" max="15110" width="9.33203125" customWidth="1"/>
    <col min="15363" max="15363" width="7.5546875" customWidth="1"/>
    <col min="15366" max="15366" width="9.33203125" customWidth="1"/>
    <col min="15619" max="15619" width="7.5546875" customWidth="1"/>
    <col min="15622" max="15622" width="9.33203125" customWidth="1"/>
    <col min="15875" max="15875" width="7.5546875" customWidth="1"/>
    <col min="15878" max="15878" width="9.33203125" customWidth="1"/>
    <col min="16131" max="16131" width="7.5546875" customWidth="1"/>
    <col min="16134" max="16134" width="9.33203125" customWidth="1"/>
  </cols>
  <sheetData>
    <row r="2" spans="1:14" ht="18.75">
      <c r="A2" s="81" t="s">
        <v>79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4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>
      <c r="A4" s="82" t="s">
        <v>66</v>
      </c>
      <c r="B4" s="82" t="s">
        <v>67</v>
      </c>
      <c r="C4" s="83" t="s">
        <v>68</v>
      </c>
      <c r="D4" s="83" t="s">
        <v>69</v>
      </c>
      <c r="E4" s="83" t="s">
        <v>70</v>
      </c>
      <c r="F4" s="82" t="s">
        <v>71</v>
      </c>
      <c r="G4" s="82" t="s">
        <v>72</v>
      </c>
      <c r="H4" s="82" t="s">
        <v>73</v>
      </c>
      <c r="I4" s="82" t="s">
        <v>74</v>
      </c>
      <c r="J4" s="83" t="s">
        <v>75</v>
      </c>
      <c r="K4" s="84" t="s">
        <v>78</v>
      </c>
      <c r="L4" s="82" t="s">
        <v>76</v>
      </c>
      <c r="M4" s="83" t="s">
        <v>58</v>
      </c>
      <c r="N4" s="83" t="s">
        <v>77</v>
      </c>
    </row>
    <row r="5" spans="1:14">
      <c r="A5" s="82"/>
      <c r="B5" s="82"/>
      <c r="C5" s="83"/>
      <c r="D5" s="83"/>
      <c r="E5" s="83"/>
      <c r="F5" s="82"/>
      <c r="G5" s="82"/>
      <c r="H5" s="82"/>
      <c r="I5" s="82"/>
      <c r="J5" s="83"/>
      <c r="K5" s="85"/>
      <c r="L5" s="82"/>
      <c r="M5" s="83"/>
      <c r="N5" s="83"/>
    </row>
    <row r="6" spans="1:14">
      <c r="A6" s="18" t="s">
        <v>16</v>
      </c>
      <c r="B6" s="19">
        <v>3978</v>
      </c>
      <c r="C6" s="19">
        <v>2064</v>
      </c>
      <c r="D6" s="19">
        <v>6532</v>
      </c>
      <c r="E6" s="19">
        <v>21350</v>
      </c>
      <c r="F6" s="19">
        <v>0</v>
      </c>
      <c r="G6" s="19">
        <v>0</v>
      </c>
      <c r="H6" s="19">
        <v>2359</v>
      </c>
      <c r="I6" s="19">
        <v>34576</v>
      </c>
      <c r="J6" s="19">
        <v>5417</v>
      </c>
      <c r="K6" s="19"/>
      <c r="L6" s="19">
        <v>102</v>
      </c>
      <c r="M6" s="19">
        <v>76378</v>
      </c>
      <c r="N6" s="20">
        <v>76378</v>
      </c>
    </row>
    <row r="7" spans="1:14">
      <c r="A7" s="18" t="s">
        <v>17</v>
      </c>
      <c r="B7" s="19">
        <v>458</v>
      </c>
      <c r="C7" s="19">
        <v>437</v>
      </c>
      <c r="D7" s="19">
        <v>834</v>
      </c>
      <c r="E7" s="19">
        <v>2353</v>
      </c>
      <c r="F7" s="19">
        <v>0</v>
      </c>
      <c r="G7" s="19">
        <v>0</v>
      </c>
      <c r="H7" s="19">
        <v>856</v>
      </c>
      <c r="I7" s="19">
        <v>5697</v>
      </c>
      <c r="J7" s="19">
        <v>965</v>
      </c>
      <c r="K7" s="19"/>
      <c r="L7" s="19">
        <v>1549</v>
      </c>
      <c r="M7" s="19">
        <v>13149</v>
      </c>
      <c r="N7" s="20">
        <v>89527</v>
      </c>
    </row>
    <row r="8" spans="1:14">
      <c r="A8" s="18" t="s">
        <v>18</v>
      </c>
      <c r="B8" s="19">
        <v>531</v>
      </c>
      <c r="C8" s="19">
        <v>455</v>
      </c>
      <c r="D8" s="19">
        <v>1524</v>
      </c>
      <c r="E8" s="19">
        <v>2637</v>
      </c>
      <c r="F8" s="19">
        <v>0</v>
      </c>
      <c r="G8" s="19">
        <v>0</v>
      </c>
      <c r="H8" s="19">
        <v>1207</v>
      </c>
      <c r="I8" s="19">
        <v>9336</v>
      </c>
      <c r="J8" s="19">
        <v>1342</v>
      </c>
      <c r="K8" s="19"/>
      <c r="L8" s="19">
        <v>435</v>
      </c>
      <c r="M8" s="19">
        <v>17467</v>
      </c>
      <c r="N8" s="20">
        <v>106994</v>
      </c>
    </row>
    <row r="9" spans="1:14">
      <c r="A9" s="18" t="s">
        <v>22</v>
      </c>
      <c r="B9" s="19">
        <v>606</v>
      </c>
      <c r="C9" s="19">
        <v>185</v>
      </c>
      <c r="D9" s="19">
        <v>1491</v>
      </c>
      <c r="E9" s="19">
        <v>2266</v>
      </c>
      <c r="F9" s="19">
        <v>0</v>
      </c>
      <c r="G9" s="19">
        <v>0</v>
      </c>
      <c r="H9" s="19">
        <v>62</v>
      </c>
      <c r="I9" s="19">
        <v>8513</v>
      </c>
      <c r="J9" s="19">
        <v>751</v>
      </c>
      <c r="K9" s="19"/>
      <c r="L9" s="19">
        <v>381</v>
      </c>
      <c r="M9" s="19">
        <v>14255</v>
      </c>
      <c r="N9" s="20">
        <v>121249</v>
      </c>
    </row>
    <row r="10" spans="1:14">
      <c r="A10" s="18" t="s">
        <v>23</v>
      </c>
      <c r="B10" s="19">
        <v>1168</v>
      </c>
      <c r="C10" s="19">
        <v>121</v>
      </c>
      <c r="D10" s="19">
        <v>1740</v>
      </c>
      <c r="E10" s="19">
        <v>3049</v>
      </c>
      <c r="F10" s="19">
        <v>0</v>
      </c>
      <c r="G10" s="19">
        <v>0</v>
      </c>
      <c r="H10" s="19">
        <v>213</v>
      </c>
      <c r="I10" s="19">
        <v>10550</v>
      </c>
      <c r="J10" s="19">
        <v>1396</v>
      </c>
      <c r="K10" s="19"/>
      <c r="L10" s="19">
        <v>372</v>
      </c>
      <c r="M10" s="19">
        <v>18609</v>
      </c>
      <c r="N10" s="20">
        <v>139858</v>
      </c>
    </row>
    <row r="11" spans="1:14">
      <c r="A11" s="18" t="s">
        <v>24</v>
      </c>
      <c r="B11" s="19">
        <v>850</v>
      </c>
      <c r="C11" s="19">
        <v>83</v>
      </c>
      <c r="D11" s="19">
        <v>1629</v>
      </c>
      <c r="E11" s="19">
        <v>3043</v>
      </c>
      <c r="F11" s="19">
        <v>0</v>
      </c>
      <c r="G11" s="19">
        <v>0</v>
      </c>
      <c r="H11" s="19">
        <v>241</v>
      </c>
      <c r="I11" s="19">
        <v>11401</v>
      </c>
      <c r="J11" s="19">
        <v>1814</v>
      </c>
      <c r="K11" s="19"/>
      <c r="L11" s="19">
        <v>353</v>
      </c>
      <c r="M11" s="19">
        <v>19414</v>
      </c>
      <c r="N11" s="20">
        <v>159272</v>
      </c>
    </row>
    <row r="12" spans="1:14">
      <c r="A12" s="18" t="s">
        <v>25</v>
      </c>
      <c r="B12" s="19">
        <v>486</v>
      </c>
      <c r="C12" s="19">
        <v>82</v>
      </c>
      <c r="D12" s="19">
        <v>1151</v>
      </c>
      <c r="E12" s="19">
        <v>3974</v>
      </c>
      <c r="F12" s="19">
        <v>0</v>
      </c>
      <c r="G12" s="19">
        <v>0</v>
      </c>
      <c r="H12" s="19">
        <v>117</v>
      </c>
      <c r="I12" s="19">
        <v>12357</v>
      </c>
      <c r="J12" s="19">
        <v>2183</v>
      </c>
      <c r="K12" s="19"/>
      <c r="L12" s="19">
        <v>58</v>
      </c>
      <c r="M12" s="19">
        <v>20408</v>
      </c>
      <c r="N12" s="20">
        <v>179680</v>
      </c>
    </row>
    <row r="13" spans="1:14">
      <c r="A13" s="18" t="s">
        <v>26</v>
      </c>
      <c r="B13" s="19">
        <v>608</v>
      </c>
      <c r="C13" s="19">
        <v>175</v>
      </c>
      <c r="D13" s="19">
        <v>907</v>
      </c>
      <c r="E13" s="19">
        <v>4521</v>
      </c>
      <c r="F13" s="19">
        <v>0</v>
      </c>
      <c r="G13" s="19">
        <v>0</v>
      </c>
      <c r="H13" s="19">
        <v>185</v>
      </c>
      <c r="I13" s="19">
        <v>15739</v>
      </c>
      <c r="J13" s="19">
        <v>1278</v>
      </c>
      <c r="K13" s="19"/>
      <c r="L13" s="19">
        <v>352</v>
      </c>
      <c r="M13" s="19">
        <v>23765</v>
      </c>
      <c r="N13" s="20">
        <v>203445</v>
      </c>
    </row>
    <row r="14" spans="1:14">
      <c r="A14" s="18" t="s">
        <v>27</v>
      </c>
      <c r="B14" s="19">
        <v>899</v>
      </c>
      <c r="C14" s="19">
        <v>130</v>
      </c>
      <c r="D14" s="19">
        <v>1291</v>
      </c>
      <c r="E14" s="19">
        <v>4139</v>
      </c>
      <c r="F14" s="19">
        <v>0</v>
      </c>
      <c r="G14" s="19">
        <v>0</v>
      </c>
      <c r="H14" s="19">
        <v>344</v>
      </c>
      <c r="I14" s="19">
        <v>12306</v>
      </c>
      <c r="J14" s="19">
        <v>1265</v>
      </c>
      <c r="K14" s="19"/>
      <c r="L14" s="19">
        <v>51</v>
      </c>
      <c r="M14" s="19">
        <v>20425</v>
      </c>
      <c r="N14" s="20">
        <v>223870</v>
      </c>
    </row>
    <row r="15" spans="1:14">
      <c r="A15" s="18" t="s">
        <v>28</v>
      </c>
      <c r="B15" s="19">
        <v>872</v>
      </c>
      <c r="C15" s="19">
        <v>19</v>
      </c>
      <c r="D15" s="19">
        <v>978</v>
      </c>
      <c r="E15" s="19">
        <v>2507</v>
      </c>
      <c r="F15" s="19">
        <v>0</v>
      </c>
      <c r="G15" s="19">
        <v>0</v>
      </c>
      <c r="H15" s="19">
        <v>388</v>
      </c>
      <c r="I15" s="19">
        <v>17090</v>
      </c>
      <c r="J15" s="19">
        <v>2248</v>
      </c>
      <c r="K15" s="19"/>
      <c r="L15" s="19">
        <v>37</v>
      </c>
      <c r="M15" s="19">
        <v>24139</v>
      </c>
      <c r="N15" s="20">
        <v>248009</v>
      </c>
    </row>
    <row r="16" spans="1:14">
      <c r="A16" s="18" t="s">
        <v>29</v>
      </c>
      <c r="B16" s="19">
        <v>494</v>
      </c>
      <c r="C16" s="19">
        <v>122</v>
      </c>
      <c r="D16" s="19">
        <v>829</v>
      </c>
      <c r="E16" s="19">
        <v>3647</v>
      </c>
      <c r="F16" s="19">
        <v>0</v>
      </c>
      <c r="G16" s="19">
        <v>0</v>
      </c>
      <c r="H16" s="19">
        <v>789</v>
      </c>
      <c r="I16" s="19">
        <v>19755</v>
      </c>
      <c r="J16" s="19">
        <v>2542</v>
      </c>
      <c r="K16" s="19"/>
      <c r="L16" s="19">
        <v>102</v>
      </c>
      <c r="M16" s="19">
        <v>28280</v>
      </c>
      <c r="N16" s="20">
        <v>276289</v>
      </c>
    </row>
    <row r="17" spans="1:14">
      <c r="A17" s="18" t="s">
        <v>30</v>
      </c>
      <c r="B17" s="19">
        <v>1203</v>
      </c>
      <c r="C17" s="19">
        <v>250</v>
      </c>
      <c r="D17" s="19">
        <v>1271</v>
      </c>
      <c r="E17" s="19">
        <v>5152</v>
      </c>
      <c r="F17" s="19">
        <v>0</v>
      </c>
      <c r="G17" s="19">
        <v>0</v>
      </c>
      <c r="H17" s="19">
        <v>232</v>
      </c>
      <c r="I17" s="19">
        <v>29291</v>
      </c>
      <c r="J17" s="19">
        <v>3519</v>
      </c>
      <c r="K17" s="19"/>
      <c r="L17" s="19">
        <v>77</v>
      </c>
      <c r="M17" s="19">
        <v>40995</v>
      </c>
      <c r="N17" s="20">
        <v>317284</v>
      </c>
    </row>
    <row r="18" spans="1:14">
      <c r="A18" s="18" t="s">
        <v>31</v>
      </c>
      <c r="B18" s="19">
        <v>868</v>
      </c>
      <c r="C18" s="19">
        <v>475</v>
      </c>
      <c r="D18" s="19">
        <v>1798</v>
      </c>
      <c r="E18" s="19">
        <v>4379</v>
      </c>
      <c r="F18" s="19">
        <v>0</v>
      </c>
      <c r="G18" s="19">
        <v>0</v>
      </c>
      <c r="H18" s="19">
        <v>248</v>
      </c>
      <c r="I18" s="19">
        <v>36117</v>
      </c>
      <c r="J18" s="19">
        <v>3189</v>
      </c>
      <c r="K18" s="19"/>
      <c r="L18" s="19">
        <v>86</v>
      </c>
      <c r="M18" s="19">
        <v>47160</v>
      </c>
      <c r="N18" s="20">
        <v>364444</v>
      </c>
    </row>
    <row r="19" spans="1:14">
      <c r="A19" s="18" t="s">
        <v>32</v>
      </c>
      <c r="B19" s="19">
        <v>432</v>
      </c>
      <c r="C19" s="19">
        <v>298</v>
      </c>
      <c r="D19" s="19">
        <v>1212</v>
      </c>
      <c r="E19" s="19">
        <v>2906</v>
      </c>
      <c r="F19" s="19">
        <v>581</v>
      </c>
      <c r="G19" s="19">
        <v>232</v>
      </c>
      <c r="H19" s="19">
        <v>17</v>
      </c>
      <c r="I19" s="19">
        <v>29404</v>
      </c>
      <c r="J19" s="19">
        <v>2485</v>
      </c>
      <c r="K19" s="19"/>
      <c r="L19" s="19">
        <v>43</v>
      </c>
      <c r="M19" s="19">
        <v>37610</v>
      </c>
      <c r="N19" s="20">
        <v>402054</v>
      </c>
    </row>
    <row r="20" spans="1:14">
      <c r="A20" s="18" t="s">
        <v>33</v>
      </c>
      <c r="B20" s="19">
        <v>732</v>
      </c>
      <c r="C20" s="19">
        <v>237</v>
      </c>
      <c r="D20" s="19">
        <v>1477</v>
      </c>
      <c r="E20" s="19">
        <v>7079</v>
      </c>
      <c r="F20" s="19">
        <v>478</v>
      </c>
      <c r="G20" s="19">
        <v>884</v>
      </c>
      <c r="H20" s="19">
        <v>16</v>
      </c>
      <c r="I20" s="19">
        <v>26547</v>
      </c>
      <c r="J20" s="19">
        <v>2191</v>
      </c>
      <c r="K20" s="19"/>
      <c r="L20" s="19">
        <v>58</v>
      </c>
      <c r="M20" s="19">
        <v>39699</v>
      </c>
      <c r="N20" s="20">
        <v>441753</v>
      </c>
    </row>
    <row r="21" spans="1:14">
      <c r="A21" s="18" t="s">
        <v>34</v>
      </c>
      <c r="B21" s="19">
        <v>753</v>
      </c>
      <c r="C21" s="19">
        <v>285</v>
      </c>
      <c r="D21" s="19">
        <v>1592</v>
      </c>
      <c r="E21" s="19">
        <v>4781</v>
      </c>
      <c r="F21" s="19">
        <v>0</v>
      </c>
      <c r="G21" s="19">
        <v>584</v>
      </c>
      <c r="H21" s="19">
        <v>48</v>
      </c>
      <c r="I21" s="19">
        <v>31273</v>
      </c>
      <c r="J21" s="19">
        <v>1374</v>
      </c>
      <c r="K21" s="19"/>
      <c r="L21" s="19">
        <v>21</v>
      </c>
      <c r="M21" s="19">
        <v>40711</v>
      </c>
      <c r="N21" s="20">
        <v>482464</v>
      </c>
    </row>
    <row r="22" spans="1:14">
      <c r="A22" s="18" t="s">
        <v>35</v>
      </c>
      <c r="B22" s="19">
        <v>1528</v>
      </c>
      <c r="C22" s="19">
        <v>663</v>
      </c>
      <c r="D22" s="19">
        <v>2263</v>
      </c>
      <c r="E22" s="19">
        <v>5114</v>
      </c>
      <c r="F22" s="19">
        <v>36</v>
      </c>
      <c r="G22" s="19">
        <v>66</v>
      </c>
      <c r="H22" s="19">
        <v>60</v>
      </c>
      <c r="I22" s="19">
        <v>44610</v>
      </c>
      <c r="J22" s="19">
        <v>635</v>
      </c>
      <c r="K22" s="19"/>
      <c r="L22" s="19">
        <v>0</v>
      </c>
      <c r="M22" s="19">
        <v>54975</v>
      </c>
      <c r="N22" s="20">
        <v>537439</v>
      </c>
    </row>
    <row r="23" spans="1:14">
      <c r="A23" s="18" t="s">
        <v>36</v>
      </c>
      <c r="B23" s="19">
        <v>1564</v>
      </c>
      <c r="C23" s="19">
        <v>806</v>
      </c>
      <c r="D23" s="19">
        <v>3278</v>
      </c>
      <c r="E23" s="19">
        <v>5156</v>
      </c>
      <c r="F23" s="19">
        <v>736</v>
      </c>
      <c r="G23" s="19">
        <v>138</v>
      </c>
      <c r="H23" s="19">
        <v>12</v>
      </c>
      <c r="I23" s="19">
        <v>72568</v>
      </c>
      <c r="J23" s="19">
        <v>2942</v>
      </c>
      <c r="K23" s="19"/>
      <c r="L23" s="19">
        <v>1535</v>
      </c>
      <c r="M23" s="19">
        <v>88735</v>
      </c>
      <c r="N23" s="20">
        <v>626174</v>
      </c>
    </row>
    <row r="24" spans="1:14">
      <c r="A24" s="18" t="s">
        <v>37</v>
      </c>
      <c r="B24" s="19">
        <v>1419</v>
      </c>
      <c r="C24" s="19">
        <v>1179</v>
      </c>
      <c r="D24" s="19">
        <v>3594</v>
      </c>
      <c r="E24" s="19">
        <v>4741</v>
      </c>
      <c r="F24" s="19">
        <v>1588</v>
      </c>
      <c r="G24" s="19">
        <v>31</v>
      </c>
      <c r="H24" s="19">
        <v>18</v>
      </c>
      <c r="I24" s="19">
        <v>68667</v>
      </c>
      <c r="J24" s="19">
        <v>3297</v>
      </c>
      <c r="K24" s="19"/>
      <c r="L24" s="19">
        <v>206</v>
      </c>
      <c r="M24" s="19">
        <v>84740</v>
      </c>
      <c r="N24" s="20">
        <v>710914</v>
      </c>
    </row>
    <row r="25" spans="1:14">
      <c r="A25" s="18" t="s">
        <v>38</v>
      </c>
      <c r="B25" s="19">
        <v>1843</v>
      </c>
      <c r="C25" s="19">
        <v>593</v>
      </c>
      <c r="D25" s="19">
        <v>3643</v>
      </c>
      <c r="E25" s="19">
        <v>6857</v>
      </c>
      <c r="F25" s="19">
        <v>1287</v>
      </c>
      <c r="G25" s="19">
        <v>128</v>
      </c>
      <c r="H25" s="19">
        <v>20</v>
      </c>
      <c r="I25" s="19">
        <v>83334</v>
      </c>
      <c r="J25" s="19">
        <v>4663</v>
      </c>
      <c r="K25" s="19"/>
      <c r="L25" s="19">
        <v>202</v>
      </c>
      <c r="M25" s="19">
        <v>102570</v>
      </c>
      <c r="N25" s="20">
        <v>813484</v>
      </c>
    </row>
    <row r="26" spans="1:14">
      <c r="A26" s="18" t="s">
        <v>39</v>
      </c>
      <c r="B26" s="19">
        <v>1888</v>
      </c>
      <c r="C26" s="19">
        <v>780</v>
      </c>
      <c r="D26" s="19">
        <v>4524</v>
      </c>
      <c r="E26" s="19">
        <v>12268</v>
      </c>
      <c r="F26" s="19">
        <v>1975</v>
      </c>
      <c r="G26" s="19">
        <v>145</v>
      </c>
      <c r="H26" s="19">
        <v>9</v>
      </c>
      <c r="I26" s="19">
        <v>168707</v>
      </c>
      <c r="J26" s="19">
        <v>11460</v>
      </c>
      <c r="K26" s="19"/>
      <c r="L26" s="19">
        <v>31</v>
      </c>
      <c r="M26" s="19">
        <v>201787</v>
      </c>
      <c r="N26" s="20">
        <v>1015271</v>
      </c>
    </row>
    <row r="27" spans="1:14">
      <c r="A27" s="18" t="s">
        <v>40</v>
      </c>
      <c r="B27" s="19">
        <v>1610</v>
      </c>
      <c r="C27" s="19">
        <v>1370</v>
      </c>
      <c r="D27" s="19">
        <v>1969</v>
      </c>
      <c r="E27" s="19">
        <v>8510</v>
      </c>
      <c r="F27" s="19">
        <v>3087</v>
      </c>
      <c r="G27" s="19">
        <v>115</v>
      </c>
      <c r="H27" s="19">
        <v>2</v>
      </c>
      <c r="I27" s="19">
        <v>138907</v>
      </c>
      <c r="J27" s="19">
        <v>7937</v>
      </c>
      <c r="K27" s="19"/>
      <c r="L27" s="19">
        <v>133</v>
      </c>
      <c r="M27" s="19">
        <v>163640</v>
      </c>
      <c r="N27" s="20">
        <v>1178911</v>
      </c>
    </row>
    <row r="28" spans="1:14">
      <c r="A28" s="18" t="s">
        <v>41</v>
      </c>
      <c r="B28" s="19">
        <v>2085</v>
      </c>
      <c r="C28" s="19">
        <v>1170</v>
      </c>
      <c r="D28" s="19">
        <v>1333</v>
      </c>
      <c r="E28" s="19">
        <v>8711</v>
      </c>
      <c r="F28" s="19">
        <v>2981</v>
      </c>
      <c r="G28" s="19">
        <v>155</v>
      </c>
      <c r="H28" s="19">
        <v>10</v>
      </c>
      <c r="I28" s="19">
        <v>145135</v>
      </c>
      <c r="J28" s="19">
        <v>8413</v>
      </c>
      <c r="K28" s="19"/>
      <c r="L28" s="19">
        <v>91</v>
      </c>
      <c r="M28" s="19">
        <v>170084</v>
      </c>
      <c r="N28" s="20">
        <v>1348995</v>
      </c>
    </row>
    <row r="29" spans="1:14">
      <c r="A29" s="21" t="s">
        <v>51</v>
      </c>
      <c r="B29" s="19">
        <v>3263</v>
      </c>
      <c r="C29" s="19">
        <v>1328</v>
      </c>
      <c r="D29" s="19">
        <v>3332</v>
      </c>
      <c r="E29" s="19">
        <v>9595</v>
      </c>
      <c r="F29" s="19">
        <v>5422</v>
      </c>
      <c r="G29" s="19">
        <v>158</v>
      </c>
      <c r="H29" s="19">
        <v>57</v>
      </c>
      <c r="I29" s="19">
        <v>175381</v>
      </c>
      <c r="J29" s="19">
        <v>9795</v>
      </c>
      <c r="K29" s="19"/>
      <c r="L29" s="19">
        <v>152</v>
      </c>
      <c r="M29" s="19">
        <v>208483</v>
      </c>
      <c r="N29" s="20">
        <v>1557478</v>
      </c>
    </row>
    <row r="30" spans="1:14">
      <c r="A30" s="21" t="s">
        <v>43</v>
      </c>
      <c r="B30" s="22">
        <v>2776</v>
      </c>
      <c r="C30" s="22">
        <v>1412</v>
      </c>
      <c r="D30" s="22">
        <v>2789</v>
      </c>
      <c r="E30" s="22">
        <v>11372</v>
      </c>
      <c r="F30" s="22">
        <v>5668</v>
      </c>
      <c r="G30" s="22">
        <v>178</v>
      </c>
      <c r="H30" s="22">
        <v>17</v>
      </c>
      <c r="I30" s="22">
        <v>163945</v>
      </c>
      <c r="J30" s="22">
        <v>10070</v>
      </c>
      <c r="K30" s="22"/>
      <c r="L30" s="22">
        <v>116</v>
      </c>
      <c r="M30" s="22">
        <v>198343</v>
      </c>
      <c r="N30" s="23">
        <v>1755821</v>
      </c>
    </row>
    <row r="31" spans="1:14">
      <c r="A31" s="21" t="s">
        <v>44</v>
      </c>
      <c r="B31" s="22">
        <v>3737</v>
      </c>
      <c r="C31" s="22">
        <v>2270</v>
      </c>
      <c r="D31" s="22">
        <v>4236</v>
      </c>
      <c r="E31" s="22">
        <v>13560</v>
      </c>
      <c r="F31" s="22">
        <v>6057</v>
      </c>
      <c r="G31" s="22">
        <v>932</v>
      </c>
      <c r="H31" s="22">
        <v>1541</v>
      </c>
      <c r="I31" s="22">
        <v>196382</v>
      </c>
      <c r="J31" s="22">
        <v>10524</v>
      </c>
      <c r="K31" s="22"/>
      <c r="L31" s="22">
        <v>343</v>
      </c>
      <c r="M31" s="22">
        <v>239583</v>
      </c>
      <c r="N31" s="23">
        <v>1995404</v>
      </c>
    </row>
    <row r="32" spans="1:14">
      <c r="A32" s="18" t="s">
        <v>45</v>
      </c>
      <c r="B32" s="19">
        <v>4353</v>
      </c>
      <c r="C32" s="19">
        <v>4625</v>
      </c>
      <c r="D32" s="19">
        <v>8328</v>
      </c>
      <c r="E32" s="19">
        <v>28361</v>
      </c>
      <c r="F32" s="19">
        <v>5060</v>
      </c>
      <c r="G32" s="19">
        <v>1137</v>
      </c>
      <c r="H32" s="19">
        <v>2613</v>
      </c>
      <c r="I32" s="19">
        <v>267439</v>
      </c>
      <c r="J32" s="19">
        <v>9786</v>
      </c>
      <c r="K32" s="19">
        <v>11894</v>
      </c>
      <c r="L32" s="19">
        <v>169</v>
      </c>
      <c r="M32" s="19">
        <v>343765</v>
      </c>
      <c r="N32" s="23">
        <f>M32+N31</f>
        <v>2339169</v>
      </c>
    </row>
    <row r="33" spans="1:14">
      <c r="A33" s="21" t="s">
        <v>46</v>
      </c>
      <c r="B33" s="19">
        <v>5342</v>
      </c>
      <c r="C33" s="19">
        <v>2008</v>
      </c>
      <c r="D33" s="19">
        <v>12712</v>
      </c>
      <c r="E33" s="19">
        <v>21292</v>
      </c>
      <c r="F33" s="19">
        <v>10675</v>
      </c>
      <c r="G33" s="19">
        <v>841</v>
      </c>
      <c r="H33" s="19">
        <v>17782</v>
      </c>
      <c r="I33" s="19">
        <v>354071</v>
      </c>
      <c r="J33" s="19">
        <v>17085</v>
      </c>
      <c r="K33" s="19">
        <v>2247</v>
      </c>
      <c r="L33" s="19">
        <v>204</v>
      </c>
      <c r="M33" s="19">
        <v>444259</v>
      </c>
      <c r="N33" s="23">
        <f t="shared" ref="N33:N36" si="0">M33+N32</f>
        <v>2783428</v>
      </c>
    </row>
    <row r="34" spans="1:14">
      <c r="A34" s="21" t="s">
        <v>47</v>
      </c>
      <c r="B34" s="22">
        <v>2972</v>
      </c>
      <c r="C34" s="22">
        <v>1973</v>
      </c>
      <c r="D34" s="22">
        <v>12154</v>
      </c>
      <c r="E34" s="22">
        <v>24338</v>
      </c>
      <c r="F34" s="22">
        <v>10342</v>
      </c>
      <c r="G34" s="22">
        <v>1934</v>
      </c>
      <c r="H34" s="22">
        <v>16209</v>
      </c>
      <c r="I34" s="22">
        <v>341623</v>
      </c>
      <c r="J34" s="22">
        <v>13396</v>
      </c>
      <c r="K34" s="22">
        <v>12325</v>
      </c>
      <c r="L34" s="22">
        <v>348</v>
      </c>
      <c r="M34" s="22">
        <v>437614</v>
      </c>
      <c r="N34" s="23">
        <f t="shared" si="0"/>
        <v>3221042</v>
      </c>
    </row>
    <row r="35" spans="1:14">
      <c r="A35" s="21" t="s">
        <v>48</v>
      </c>
      <c r="B35" s="22">
        <v>3722</v>
      </c>
      <c r="C35" s="22">
        <v>2409</v>
      </c>
      <c r="D35" s="22">
        <v>13425</v>
      </c>
      <c r="E35" s="22">
        <v>23019</v>
      </c>
      <c r="F35" s="22">
        <v>9759</v>
      </c>
      <c r="G35" s="22">
        <v>2330</v>
      </c>
      <c r="H35" s="22">
        <v>11025</v>
      </c>
      <c r="I35" s="22">
        <v>282997</v>
      </c>
      <c r="J35" s="22">
        <v>12220</v>
      </c>
      <c r="K35" s="22">
        <v>8952</v>
      </c>
      <c r="L35" s="22">
        <v>380</v>
      </c>
      <c r="M35" s="22">
        <v>370238</v>
      </c>
      <c r="N35" s="23">
        <f t="shared" si="0"/>
        <v>3591280</v>
      </c>
    </row>
    <row r="36" spans="1:14">
      <c r="A36" s="18" t="s">
        <v>49</v>
      </c>
      <c r="B36" s="19">
        <v>2282</v>
      </c>
      <c r="C36" s="19">
        <v>998</v>
      </c>
      <c r="D36" s="19">
        <v>4112</v>
      </c>
      <c r="E36" s="19">
        <v>11211</v>
      </c>
      <c r="F36" s="19">
        <v>4347</v>
      </c>
      <c r="G36" s="19">
        <v>393</v>
      </c>
      <c r="H36" s="19">
        <v>5764</v>
      </c>
      <c r="I36" s="19">
        <v>209671</v>
      </c>
      <c r="J36" s="19">
        <v>5160</v>
      </c>
      <c r="K36" s="19">
        <v>1068</v>
      </c>
      <c r="L36" s="19">
        <v>216</v>
      </c>
      <c r="M36" s="19">
        <v>245222</v>
      </c>
      <c r="N36" s="23">
        <f t="shared" si="0"/>
        <v>3836502</v>
      </c>
    </row>
    <row r="37" spans="1:14">
      <c r="A37" s="21" t="s">
        <v>50</v>
      </c>
      <c r="B37" s="19">
        <v>3400</v>
      </c>
      <c r="C37" s="19">
        <v>3078</v>
      </c>
      <c r="D37" s="19">
        <v>6339</v>
      </c>
      <c r="E37" s="19">
        <v>19140</v>
      </c>
      <c r="F37" s="19">
        <v>9317</v>
      </c>
      <c r="G37" s="19">
        <v>563</v>
      </c>
      <c r="H37" s="19">
        <v>14944</v>
      </c>
      <c r="I37" s="19">
        <v>556819</v>
      </c>
      <c r="J37" s="19">
        <v>11549</v>
      </c>
      <c r="K37" s="19">
        <v>3512</v>
      </c>
      <c r="L37" s="19">
        <v>678</v>
      </c>
      <c r="M37" s="19">
        <v>629339</v>
      </c>
      <c r="N37" s="23">
        <f>M37+N36</f>
        <v>4465841</v>
      </c>
    </row>
    <row r="38" spans="1:14">
      <c r="A38" s="21" t="s">
        <v>130</v>
      </c>
      <c r="B38" s="19">
        <v>3679</v>
      </c>
      <c r="C38" s="19">
        <v>2160</v>
      </c>
      <c r="D38" s="19">
        <v>8235</v>
      </c>
      <c r="E38" s="19">
        <v>21242</v>
      </c>
      <c r="F38" s="19">
        <v>8598</v>
      </c>
      <c r="G38" s="19">
        <v>485</v>
      </c>
      <c r="H38" s="19">
        <v>10132</v>
      </c>
      <c r="I38" s="19">
        <v>503279</v>
      </c>
      <c r="J38" s="19">
        <v>8872</v>
      </c>
      <c r="K38" s="19">
        <v>8767</v>
      </c>
      <c r="L38" s="19">
        <v>134</v>
      </c>
      <c r="M38" s="19">
        <v>575583</v>
      </c>
      <c r="N38" s="23">
        <f>M38+N37</f>
        <v>5041424</v>
      </c>
    </row>
    <row r="39" spans="1:14">
      <c r="A39" s="21" t="s">
        <v>131</v>
      </c>
      <c r="B39" s="61">
        <v>3844</v>
      </c>
      <c r="C39" s="61">
        <v>1221</v>
      </c>
      <c r="D39" s="61">
        <v>2126</v>
      </c>
      <c r="E39" s="61">
        <v>13547</v>
      </c>
      <c r="F39" s="61">
        <v>1923</v>
      </c>
      <c r="G39" s="61">
        <v>286</v>
      </c>
      <c r="H39" s="61">
        <v>6066</v>
      </c>
      <c r="I39" s="61">
        <v>234576</v>
      </c>
      <c r="J39" s="61">
        <v>2668</v>
      </c>
      <c r="K39" s="61">
        <v>6459</v>
      </c>
      <c r="L39" s="61">
        <v>8500</v>
      </c>
      <c r="M39" s="61">
        <f>SUM(B39:L39)</f>
        <v>281216</v>
      </c>
      <c r="N39" s="23">
        <f>M39+N38</f>
        <v>5322640</v>
      </c>
    </row>
    <row r="40" spans="1:14">
      <c r="A40" s="75" t="s">
        <v>134</v>
      </c>
      <c r="B40" s="76">
        <v>2744</v>
      </c>
      <c r="C40" s="76">
        <v>3362</v>
      </c>
      <c r="D40" s="76">
        <v>2300</v>
      </c>
      <c r="E40" s="76">
        <v>25807</v>
      </c>
      <c r="F40" s="76">
        <v>936</v>
      </c>
      <c r="G40" s="76">
        <v>442</v>
      </c>
      <c r="H40" s="76">
        <v>10615</v>
      </c>
      <c r="I40" s="76">
        <v>229797</v>
      </c>
      <c r="J40" s="76">
        <v>2844</v>
      </c>
      <c r="K40" s="76">
        <v>6233</v>
      </c>
      <c r="L40" s="76">
        <v>281</v>
      </c>
      <c r="M40" s="61">
        <f>SUM(B40:L40)</f>
        <v>285361</v>
      </c>
      <c r="N40" s="23">
        <f>M40+N39</f>
        <v>5608001</v>
      </c>
    </row>
  </sheetData>
  <mergeCells count="15">
    <mergeCell ref="A2:N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L4:L5"/>
    <mergeCell ref="M4:M5"/>
    <mergeCell ref="N4:N5"/>
    <mergeCell ref="K4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/>
  </sheetPr>
  <dimension ref="A1:X55"/>
  <sheetViews>
    <sheetView showGridLines="0" workbookViewId="0">
      <selection activeCell="L57" sqref="L57"/>
    </sheetView>
  </sheetViews>
  <sheetFormatPr defaultColWidth="5.77734375" defaultRowHeight="12.75"/>
  <cols>
    <col min="1" max="1" width="19.44140625" style="2" customWidth="1"/>
    <col min="2" max="2" width="5.5546875" style="4" bestFit="1" customWidth="1"/>
    <col min="3" max="19" width="5.44140625" style="2" bestFit="1" customWidth="1"/>
    <col min="20" max="20" width="5.5546875" style="2" bestFit="1" customWidth="1"/>
    <col min="21" max="256" width="5.77734375" style="2"/>
    <col min="257" max="257" width="19.44140625" style="2" customWidth="1"/>
    <col min="258" max="258" width="5.5546875" style="2" bestFit="1" customWidth="1"/>
    <col min="259" max="275" width="5.44140625" style="2" bestFit="1" customWidth="1"/>
    <col min="276" max="276" width="5.5546875" style="2" bestFit="1" customWidth="1"/>
    <col min="277" max="512" width="5.77734375" style="2"/>
    <col min="513" max="513" width="19.44140625" style="2" customWidth="1"/>
    <col min="514" max="514" width="5.5546875" style="2" bestFit="1" customWidth="1"/>
    <col min="515" max="531" width="5.44140625" style="2" bestFit="1" customWidth="1"/>
    <col min="532" max="532" width="5.5546875" style="2" bestFit="1" customWidth="1"/>
    <col min="533" max="768" width="5.77734375" style="2"/>
    <col min="769" max="769" width="19.44140625" style="2" customWidth="1"/>
    <col min="770" max="770" width="5.5546875" style="2" bestFit="1" customWidth="1"/>
    <col min="771" max="787" width="5.44140625" style="2" bestFit="1" customWidth="1"/>
    <col min="788" max="788" width="5.5546875" style="2" bestFit="1" customWidth="1"/>
    <col min="789" max="1024" width="5.77734375" style="2"/>
    <col min="1025" max="1025" width="19.44140625" style="2" customWidth="1"/>
    <col min="1026" max="1026" width="5.5546875" style="2" bestFit="1" customWidth="1"/>
    <col min="1027" max="1043" width="5.44140625" style="2" bestFit="1" customWidth="1"/>
    <col min="1044" max="1044" width="5.5546875" style="2" bestFit="1" customWidth="1"/>
    <col min="1045" max="1280" width="5.77734375" style="2"/>
    <col min="1281" max="1281" width="19.44140625" style="2" customWidth="1"/>
    <col min="1282" max="1282" width="5.5546875" style="2" bestFit="1" customWidth="1"/>
    <col min="1283" max="1299" width="5.44140625" style="2" bestFit="1" customWidth="1"/>
    <col min="1300" max="1300" width="5.5546875" style="2" bestFit="1" customWidth="1"/>
    <col min="1301" max="1536" width="5.77734375" style="2"/>
    <col min="1537" max="1537" width="19.44140625" style="2" customWidth="1"/>
    <col min="1538" max="1538" width="5.5546875" style="2" bestFit="1" customWidth="1"/>
    <col min="1539" max="1555" width="5.44140625" style="2" bestFit="1" customWidth="1"/>
    <col min="1556" max="1556" width="5.5546875" style="2" bestFit="1" customWidth="1"/>
    <col min="1557" max="1792" width="5.77734375" style="2"/>
    <col min="1793" max="1793" width="19.44140625" style="2" customWidth="1"/>
    <col min="1794" max="1794" width="5.5546875" style="2" bestFit="1" customWidth="1"/>
    <col min="1795" max="1811" width="5.44140625" style="2" bestFit="1" customWidth="1"/>
    <col min="1812" max="1812" width="5.5546875" style="2" bestFit="1" customWidth="1"/>
    <col min="1813" max="2048" width="5.77734375" style="2"/>
    <col min="2049" max="2049" width="19.44140625" style="2" customWidth="1"/>
    <col min="2050" max="2050" width="5.5546875" style="2" bestFit="1" customWidth="1"/>
    <col min="2051" max="2067" width="5.44140625" style="2" bestFit="1" customWidth="1"/>
    <col min="2068" max="2068" width="5.5546875" style="2" bestFit="1" customWidth="1"/>
    <col min="2069" max="2304" width="5.77734375" style="2"/>
    <col min="2305" max="2305" width="19.44140625" style="2" customWidth="1"/>
    <col min="2306" max="2306" width="5.5546875" style="2" bestFit="1" customWidth="1"/>
    <col min="2307" max="2323" width="5.44140625" style="2" bestFit="1" customWidth="1"/>
    <col min="2324" max="2324" width="5.5546875" style="2" bestFit="1" customWidth="1"/>
    <col min="2325" max="2560" width="5.77734375" style="2"/>
    <col min="2561" max="2561" width="19.44140625" style="2" customWidth="1"/>
    <col min="2562" max="2562" width="5.5546875" style="2" bestFit="1" customWidth="1"/>
    <col min="2563" max="2579" width="5.44140625" style="2" bestFit="1" customWidth="1"/>
    <col min="2580" max="2580" width="5.5546875" style="2" bestFit="1" customWidth="1"/>
    <col min="2581" max="2816" width="5.77734375" style="2"/>
    <col min="2817" max="2817" width="19.44140625" style="2" customWidth="1"/>
    <col min="2818" max="2818" width="5.5546875" style="2" bestFit="1" customWidth="1"/>
    <col min="2819" max="2835" width="5.44140625" style="2" bestFit="1" customWidth="1"/>
    <col min="2836" max="2836" width="5.5546875" style="2" bestFit="1" customWidth="1"/>
    <col min="2837" max="3072" width="5.77734375" style="2"/>
    <col min="3073" max="3073" width="19.44140625" style="2" customWidth="1"/>
    <col min="3074" max="3074" width="5.5546875" style="2" bestFit="1" customWidth="1"/>
    <col min="3075" max="3091" width="5.44140625" style="2" bestFit="1" customWidth="1"/>
    <col min="3092" max="3092" width="5.5546875" style="2" bestFit="1" customWidth="1"/>
    <col min="3093" max="3328" width="5.77734375" style="2"/>
    <col min="3329" max="3329" width="19.44140625" style="2" customWidth="1"/>
    <col min="3330" max="3330" width="5.5546875" style="2" bestFit="1" customWidth="1"/>
    <col min="3331" max="3347" width="5.44140625" style="2" bestFit="1" customWidth="1"/>
    <col min="3348" max="3348" width="5.5546875" style="2" bestFit="1" customWidth="1"/>
    <col min="3349" max="3584" width="5.77734375" style="2"/>
    <col min="3585" max="3585" width="19.44140625" style="2" customWidth="1"/>
    <col min="3586" max="3586" width="5.5546875" style="2" bestFit="1" customWidth="1"/>
    <col min="3587" max="3603" width="5.44140625" style="2" bestFit="1" customWidth="1"/>
    <col min="3604" max="3604" width="5.5546875" style="2" bestFit="1" customWidth="1"/>
    <col min="3605" max="3840" width="5.77734375" style="2"/>
    <col min="3841" max="3841" width="19.44140625" style="2" customWidth="1"/>
    <col min="3842" max="3842" width="5.5546875" style="2" bestFit="1" customWidth="1"/>
    <col min="3843" max="3859" width="5.44140625" style="2" bestFit="1" customWidth="1"/>
    <col min="3860" max="3860" width="5.5546875" style="2" bestFit="1" customWidth="1"/>
    <col min="3861" max="4096" width="5.77734375" style="2"/>
    <col min="4097" max="4097" width="19.44140625" style="2" customWidth="1"/>
    <col min="4098" max="4098" width="5.5546875" style="2" bestFit="1" customWidth="1"/>
    <col min="4099" max="4115" width="5.44140625" style="2" bestFit="1" customWidth="1"/>
    <col min="4116" max="4116" width="5.5546875" style="2" bestFit="1" customWidth="1"/>
    <col min="4117" max="4352" width="5.77734375" style="2"/>
    <col min="4353" max="4353" width="19.44140625" style="2" customWidth="1"/>
    <col min="4354" max="4354" width="5.5546875" style="2" bestFit="1" customWidth="1"/>
    <col min="4355" max="4371" width="5.44140625" style="2" bestFit="1" customWidth="1"/>
    <col min="4372" max="4372" width="5.5546875" style="2" bestFit="1" customWidth="1"/>
    <col min="4373" max="4608" width="5.77734375" style="2"/>
    <col min="4609" max="4609" width="19.44140625" style="2" customWidth="1"/>
    <col min="4610" max="4610" width="5.5546875" style="2" bestFit="1" customWidth="1"/>
    <col min="4611" max="4627" width="5.44140625" style="2" bestFit="1" customWidth="1"/>
    <col min="4628" max="4628" width="5.5546875" style="2" bestFit="1" customWidth="1"/>
    <col min="4629" max="4864" width="5.77734375" style="2"/>
    <col min="4865" max="4865" width="19.44140625" style="2" customWidth="1"/>
    <col min="4866" max="4866" width="5.5546875" style="2" bestFit="1" customWidth="1"/>
    <col min="4867" max="4883" width="5.44140625" style="2" bestFit="1" customWidth="1"/>
    <col min="4884" max="4884" width="5.5546875" style="2" bestFit="1" customWidth="1"/>
    <col min="4885" max="5120" width="5.77734375" style="2"/>
    <col min="5121" max="5121" width="19.44140625" style="2" customWidth="1"/>
    <col min="5122" max="5122" width="5.5546875" style="2" bestFit="1" customWidth="1"/>
    <col min="5123" max="5139" width="5.44140625" style="2" bestFit="1" customWidth="1"/>
    <col min="5140" max="5140" width="5.5546875" style="2" bestFit="1" customWidth="1"/>
    <col min="5141" max="5376" width="5.77734375" style="2"/>
    <col min="5377" max="5377" width="19.44140625" style="2" customWidth="1"/>
    <col min="5378" max="5378" width="5.5546875" style="2" bestFit="1" customWidth="1"/>
    <col min="5379" max="5395" width="5.44140625" style="2" bestFit="1" customWidth="1"/>
    <col min="5396" max="5396" width="5.5546875" style="2" bestFit="1" customWidth="1"/>
    <col min="5397" max="5632" width="5.77734375" style="2"/>
    <col min="5633" max="5633" width="19.44140625" style="2" customWidth="1"/>
    <col min="5634" max="5634" width="5.5546875" style="2" bestFit="1" customWidth="1"/>
    <col min="5635" max="5651" width="5.44140625" style="2" bestFit="1" customWidth="1"/>
    <col min="5652" max="5652" width="5.5546875" style="2" bestFit="1" customWidth="1"/>
    <col min="5653" max="5888" width="5.77734375" style="2"/>
    <col min="5889" max="5889" width="19.44140625" style="2" customWidth="1"/>
    <col min="5890" max="5890" width="5.5546875" style="2" bestFit="1" customWidth="1"/>
    <col min="5891" max="5907" width="5.44140625" style="2" bestFit="1" customWidth="1"/>
    <col min="5908" max="5908" width="5.5546875" style="2" bestFit="1" customWidth="1"/>
    <col min="5909" max="6144" width="5.77734375" style="2"/>
    <col min="6145" max="6145" width="19.44140625" style="2" customWidth="1"/>
    <col min="6146" max="6146" width="5.5546875" style="2" bestFit="1" customWidth="1"/>
    <col min="6147" max="6163" width="5.44140625" style="2" bestFit="1" customWidth="1"/>
    <col min="6164" max="6164" width="5.5546875" style="2" bestFit="1" customWidth="1"/>
    <col min="6165" max="6400" width="5.77734375" style="2"/>
    <col min="6401" max="6401" width="19.44140625" style="2" customWidth="1"/>
    <col min="6402" max="6402" width="5.5546875" style="2" bestFit="1" customWidth="1"/>
    <col min="6403" max="6419" width="5.44140625" style="2" bestFit="1" customWidth="1"/>
    <col min="6420" max="6420" width="5.5546875" style="2" bestFit="1" customWidth="1"/>
    <col min="6421" max="6656" width="5.77734375" style="2"/>
    <col min="6657" max="6657" width="19.44140625" style="2" customWidth="1"/>
    <col min="6658" max="6658" width="5.5546875" style="2" bestFit="1" customWidth="1"/>
    <col min="6659" max="6675" width="5.44140625" style="2" bestFit="1" customWidth="1"/>
    <col min="6676" max="6676" width="5.5546875" style="2" bestFit="1" customWidth="1"/>
    <col min="6677" max="6912" width="5.77734375" style="2"/>
    <col min="6913" max="6913" width="19.44140625" style="2" customWidth="1"/>
    <col min="6914" max="6914" width="5.5546875" style="2" bestFit="1" customWidth="1"/>
    <col min="6915" max="6931" width="5.44140625" style="2" bestFit="1" customWidth="1"/>
    <col min="6932" max="6932" width="5.5546875" style="2" bestFit="1" customWidth="1"/>
    <col min="6933" max="7168" width="5.77734375" style="2"/>
    <col min="7169" max="7169" width="19.44140625" style="2" customWidth="1"/>
    <col min="7170" max="7170" width="5.5546875" style="2" bestFit="1" customWidth="1"/>
    <col min="7171" max="7187" width="5.44140625" style="2" bestFit="1" customWidth="1"/>
    <col min="7188" max="7188" width="5.5546875" style="2" bestFit="1" customWidth="1"/>
    <col min="7189" max="7424" width="5.77734375" style="2"/>
    <col min="7425" max="7425" width="19.44140625" style="2" customWidth="1"/>
    <col min="7426" max="7426" width="5.5546875" style="2" bestFit="1" customWidth="1"/>
    <col min="7427" max="7443" width="5.44140625" style="2" bestFit="1" customWidth="1"/>
    <col min="7444" max="7444" width="5.5546875" style="2" bestFit="1" customWidth="1"/>
    <col min="7445" max="7680" width="5.77734375" style="2"/>
    <col min="7681" max="7681" width="19.44140625" style="2" customWidth="1"/>
    <col min="7682" max="7682" width="5.5546875" style="2" bestFit="1" customWidth="1"/>
    <col min="7683" max="7699" width="5.44140625" style="2" bestFit="1" customWidth="1"/>
    <col min="7700" max="7700" width="5.5546875" style="2" bestFit="1" customWidth="1"/>
    <col min="7701" max="7936" width="5.77734375" style="2"/>
    <col min="7937" max="7937" width="19.44140625" style="2" customWidth="1"/>
    <col min="7938" max="7938" width="5.5546875" style="2" bestFit="1" customWidth="1"/>
    <col min="7939" max="7955" width="5.44140625" style="2" bestFit="1" customWidth="1"/>
    <col min="7956" max="7956" width="5.5546875" style="2" bestFit="1" customWidth="1"/>
    <col min="7957" max="8192" width="5.77734375" style="2"/>
    <col min="8193" max="8193" width="19.44140625" style="2" customWidth="1"/>
    <col min="8194" max="8194" width="5.5546875" style="2" bestFit="1" customWidth="1"/>
    <col min="8195" max="8211" width="5.44140625" style="2" bestFit="1" customWidth="1"/>
    <col min="8212" max="8212" width="5.5546875" style="2" bestFit="1" customWidth="1"/>
    <col min="8213" max="8448" width="5.77734375" style="2"/>
    <col min="8449" max="8449" width="19.44140625" style="2" customWidth="1"/>
    <col min="8450" max="8450" width="5.5546875" style="2" bestFit="1" customWidth="1"/>
    <col min="8451" max="8467" width="5.44140625" style="2" bestFit="1" customWidth="1"/>
    <col min="8468" max="8468" width="5.5546875" style="2" bestFit="1" customWidth="1"/>
    <col min="8469" max="8704" width="5.77734375" style="2"/>
    <col min="8705" max="8705" width="19.44140625" style="2" customWidth="1"/>
    <col min="8706" max="8706" width="5.5546875" style="2" bestFit="1" customWidth="1"/>
    <col min="8707" max="8723" width="5.44140625" style="2" bestFit="1" customWidth="1"/>
    <col min="8724" max="8724" width="5.5546875" style="2" bestFit="1" customWidth="1"/>
    <col min="8725" max="8960" width="5.77734375" style="2"/>
    <col min="8961" max="8961" width="19.44140625" style="2" customWidth="1"/>
    <col min="8962" max="8962" width="5.5546875" style="2" bestFit="1" customWidth="1"/>
    <col min="8963" max="8979" width="5.44140625" style="2" bestFit="1" customWidth="1"/>
    <col min="8980" max="8980" width="5.5546875" style="2" bestFit="1" customWidth="1"/>
    <col min="8981" max="9216" width="5.77734375" style="2"/>
    <col min="9217" max="9217" width="19.44140625" style="2" customWidth="1"/>
    <col min="9218" max="9218" width="5.5546875" style="2" bestFit="1" customWidth="1"/>
    <col min="9219" max="9235" width="5.44140625" style="2" bestFit="1" customWidth="1"/>
    <col min="9236" max="9236" width="5.5546875" style="2" bestFit="1" customWidth="1"/>
    <col min="9237" max="9472" width="5.77734375" style="2"/>
    <col min="9473" max="9473" width="19.44140625" style="2" customWidth="1"/>
    <col min="9474" max="9474" width="5.5546875" style="2" bestFit="1" customWidth="1"/>
    <col min="9475" max="9491" width="5.44140625" style="2" bestFit="1" customWidth="1"/>
    <col min="9492" max="9492" width="5.5546875" style="2" bestFit="1" customWidth="1"/>
    <col min="9493" max="9728" width="5.77734375" style="2"/>
    <col min="9729" max="9729" width="19.44140625" style="2" customWidth="1"/>
    <col min="9730" max="9730" width="5.5546875" style="2" bestFit="1" customWidth="1"/>
    <col min="9731" max="9747" width="5.44140625" style="2" bestFit="1" customWidth="1"/>
    <col min="9748" max="9748" width="5.5546875" style="2" bestFit="1" customWidth="1"/>
    <col min="9749" max="9984" width="5.77734375" style="2"/>
    <col min="9985" max="9985" width="19.44140625" style="2" customWidth="1"/>
    <col min="9986" max="9986" width="5.5546875" style="2" bestFit="1" customWidth="1"/>
    <col min="9987" max="10003" width="5.44140625" style="2" bestFit="1" customWidth="1"/>
    <col min="10004" max="10004" width="5.5546875" style="2" bestFit="1" customWidth="1"/>
    <col min="10005" max="10240" width="5.77734375" style="2"/>
    <col min="10241" max="10241" width="19.44140625" style="2" customWidth="1"/>
    <col min="10242" max="10242" width="5.5546875" style="2" bestFit="1" customWidth="1"/>
    <col min="10243" max="10259" width="5.44140625" style="2" bestFit="1" customWidth="1"/>
    <col min="10260" max="10260" width="5.5546875" style="2" bestFit="1" customWidth="1"/>
    <col min="10261" max="10496" width="5.77734375" style="2"/>
    <col min="10497" max="10497" width="19.44140625" style="2" customWidth="1"/>
    <col min="10498" max="10498" width="5.5546875" style="2" bestFit="1" customWidth="1"/>
    <col min="10499" max="10515" width="5.44140625" style="2" bestFit="1" customWidth="1"/>
    <col min="10516" max="10516" width="5.5546875" style="2" bestFit="1" customWidth="1"/>
    <col min="10517" max="10752" width="5.77734375" style="2"/>
    <col min="10753" max="10753" width="19.44140625" style="2" customWidth="1"/>
    <col min="10754" max="10754" width="5.5546875" style="2" bestFit="1" customWidth="1"/>
    <col min="10755" max="10771" width="5.44140625" style="2" bestFit="1" customWidth="1"/>
    <col min="10772" max="10772" width="5.5546875" style="2" bestFit="1" customWidth="1"/>
    <col min="10773" max="11008" width="5.77734375" style="2"/>
    <col min="11009" max="11009" width="19.44140625" style="2" customWidth="1"/>
    <col min="11010" max="11010" width="5.5546875" style="2" bestFit="1" customWidth="1"/>
    <col min="11011" max="11027" width="5.44140625" style="2" bestFit="1" customWidth="1"/>
    <col min="11028" max="11028" width="5.5546875" style="2" bestFit="1" customWidth="1"/>
    <col min="11029" max="11264" width="5.77734375" style="2"/>
    <col min="11265" max="11265" width="19.44140625" style="2" customWidth="1"/>
    <col min="11266" max="11266" width="5.5546875" style="2" bestFit="1" customWidth="1"/>
    <col min="11267" max="11283" width="5.44140625" style="2" bestFit="1" customWidth="1"/>
    <col min="11284" max="11284" width="5.5546875" style="2" bestFit="1" customWidth="1"/>
    <col min="11285" max="11520" width="5.77734375" style="2"/>
    <col min="11521" max="11521" width="19.44140625" style="2" customWidth="1"/>
    <col min="11522" max="11522" width="5.5546875" style="2" bestFit="1" customWidth="1"/>
    <col min="11523" max="11539" width="5.44140625" style="2" bestFit="1" customWidth="1"/>
    <col min="11540" max="11540" width="5.5546875" style="2" bestFit="1" customWidth="1"/>
    <col min="11541" max="11776" width="5.77734375" style="2"/>
    <col min="11777" max="11777" width="19.44140625" style="2" customWidth="1"/>
    <col min="11778" max="11778" width="5.5546875" style="2" bestFit="1" customWidth="1"/>
    <col min="11779" max="11795" width="5.44140625" style="2" bestFit="1" customWidth="1"/>
    <col min="11796" max="11796" width="5.5546875" style="2" bestFit="1" customWidth="1"/>
    <col min="11797" max="12032" width="5.77734375" style="2"/>
    <col min="12033" max="12033" width="19.44140625" style="2" customWidth="1"/>
    <col min="12034" max="12034" width="5.5546875" style="2" bestFit="1" customWidth="1"/>
    <col min="12035" max="12051" width="5.44140625" style="2" bestFit="1" customWidth="1"/>
    <col min="12052" max="12052" width="5.5546875" style="2" bestFit="1" customWidth="1"/>
    <col min="12053" max="12288" width="5.77734375" style="2"/>
    <col min="12289" max="12289" width="19.44140625" style="2" customWidth="1"/>
    <col min="12290" max="12290" width="5.5546875" style="2" bestFit="1" customWidth="1"/>
    <col min="12291" max="12307" width="5.44140625" style="2" bestFit="1" customWidth="1"/>
    <col min="12308" max="12308" width="5.5546875" style="2" bestFit="1" customWidth="1"/>
    <col min="12309" max="12544" width="5.77734375" style="2"/>
    <col min="12545" max="12545" width="19.44140625" style="2" customWidth="1"/>
    <col min="12546" max="12546" width="5.5546875" style="2" bestFit="1" customWidth="1"/>
    <col min="12547" max="12563" width="5.44140625" style="2" bestFit="1" customWidth="1"/>
    <col min="12564" max="12564" width="5.5546875" style="2" bestFit="1" customWidth="1"/>
    <col min="12565" max="12800" width="5.77734375" style="2"/>
    <col min="12801" max="12801" width="19.44140625" style="2" customWidth="1"/>
    <col min="12802" max="12802" width="5.5546875" style="2" bestFit="1" customWidth="1"/>
    <col min="12803" max="12819" width="5.44140625" style="2" bestFit="1" customWidth="1"/>
    <col min="12820" max="12820" width="5.5546875" style="2" bestFit="1" customWidth="1"/>
    <col min="12821" max="13056" width="5.77734375" style="2"/>
    <col min="13057" max="13057" width="19.44140625" style="2" customWidth="1"/>
    <col min="13058" max="13058" width="5.5546875" style="2" bestFit="1" customWidth="1"/>
    <col min="13059" max="13075" width="5.44140625" style="2" bestFit="1" customWidth="1"/>
    <col min="13076" max="13076" width="5.5546875" style="2" bestFit="1" customWidth="1"/>
    <col min="13077" max="13312" width="5.77734375" style="2"/>
    <col min="13313" max="13313" width="19.44140625" style="2" customWidth="1"/>
    <col min="13314" max="13314" width="5.5546875" style="2" bestFit="1" customWidth="1"/>
    <col min="13315" max="13331" width="5.44140625" style="2" bestFit="1" customWidth="1"/>
    <col min="13332" max="13332" width="5.5546875" style="2" bestFit="1" customWidth="1"/>
    <col min="13333" max="13568" width="5.77734375" style="2"/>
    <col min="13569" max="13569" width="19.44140625" style="2" customWidth="1"/>
    <col min="13570" max="13570" width="5.5546875" style="2" bestFit="1" customWidth="1"/>
    <col min="13571" max="13587" width="5.44140625" style="2" bestFit="1" customWidth="1"/>
    <col min="13588" max="13588" width="5.5546875" style="2" bestFit="1" customWidth="1"/>
    <col min="13589" max="13824" width="5.77734375" style="2"/>
    <col min="13825" max="13825" width="19.44140625" style="2" customWidth="1"/>
    <col min="13826" max="13826" width="5.5546875" style="2" bestFit="1" customWidth="1"/>
    <col min="13827" max="13843" width="5.44140625" style="2" bestFit="1" customWidth="1"/>
    <col min="13844" max="13844" width="5.5546875" style="2" bestFit="1" customWidth="1"/>
    <col min="13845" max="14080" width="5.77734375" style="2"/>
    <col min="14081" max="14081" width="19.44140625" style="2" customWidth="1"/>
    <col min="14082" max="14082" width="5.5546875" style="2" bestFit="1" customWidth="1"/>
    <col min="14083" max="14099" width="5.44140625" style="2" bestFit="1" customWidth="1"/>
    <col min="14100" max="14100" width="5.5546875" style="2" bestFit="1" customWidth="1"/>
    <col min="14101" max="14336" width="5.77734375" style="2"/>
    <col min="14337" max="14337" width="19.44140625" style="2" customWidth="1"/>
    <col min="14338" max="14338" width="5.5546875" style="2" bestFit="1" customWidth="1"/>
    <col min="14339" max="14355" width="5.44140625" style="2" bestFit="1" customWidth="1"/>
    <col min="14356" max="14356" width="5.5546875" style="2" bestFit="1" customWidth="1"/>
    <col min="14357" max="14592" width="5.77734375" style="2"/>
    <col min="14593" max="14593" width="19.44140625" style="2" customWidth="1"/>
    <col min="14594" max="14594" width="5.5546875" style="2" bestFit="1" customWidth="1"/>
    <col min="14595" max="14611" width="5.44140625" style="2" bestFit="1" customWidth="1"/>
    <col min="14612" max="14612" width="5.5546875" style="2" bestFit="1" customWidth="1"/>
    <col min="14613" max="14848" width="5.77734375" style="2"/>
    <col min="14849" max="14849" width="19.44140625" style="2" customWidth="1"/>
    <col min="14850" max="14850" width="5.5546875" style="2" bestFit="1" customWidth="1"/>
    <col min="14851" max="14867" width="5.44140625" style="2" bestFit="1" customWidth="1"/>
    <col min="14868" max="14868" width="5.5546875" style="2" bestFit="1" customWidth="1"/>
    <col min="14869" max="15104" width="5.77734375" style="2"/>
    <col min="15105" max="15105" width="19.44140625" style="2" customWidth="1"/>
    <col min="15106" max="15106" width="5.5546875" style="2" bestFit="1" customWidth="1"/>
    <col min="15107" max="15123" width="5.44140625" style="2" bestFit="1" customWidth="1"/>
    <col min="15124" max="15124" width="5.5546875" style="2" bestFit="1" customWidth="1"/>
    <col min="15125" max="15360" width="5.77734375" style="2"/>
    <col min="15361" max="15361" width="19.44140625" style="2" customWidth="1"/>
    <col min="15362" max="15362" width="5.5546875" style="2" bestFit="1" customWidth="1"/>
    <col min="15363" max="15379" width="5.44140625" style="2" bestFit="1" customWidth="1"/>
    <col min="15380" max="15380" width="5.5546875" style="2" bestFit="1" customWidth="1"/>
    <col min="15381" max="15616" width="5.77734375" style="2"/>
    <col min="15617" max="15617" width="19.44140625" style="2" customWidth="1"/>
    <col min="15618" max="15618" width="5.5546875" style="2" bestFit="1" customWidth="1"/>
    <col min="15619" max="15635" width="5.44140625" style="2" bestFit="1" customWidth="1"/>
    <col min="15636" max="15636" width="5.5546875" style="2" bestFit="1" customWidth="1"/>
    <col min="15637" max="15872" width="5.77734375" style="2"/>
    <col min="15873" max="15873" width="19.44140625" style="2" customWidth="1"/>
    <col min="15874" max="15874" width="5.5546875" style="2" bestFit="1" customWidth="1"/>
    <col min="15875" max="15891" width="5.44140625" style="2" bestFit="1" customWidth="1"/>
    <col min="15892" max="15892" width="5.5546875" style="2" bestFit="1" customWidth="1"/>
    <col min="15893" max="16128" width="5.77734375" style="2"/>
    <col min="16129" max="16129" width="19.44140625" style="2" customWidth="1"/>
    <col min="16130" max="16130" width="5.5546875" style="2" bestFit="1" customWidth="1"/>
    <col min="16131" max="16147" width="5.44140625" style="2" bestFit="1" customWidth="1"/>
    <col min="16148" max="16148" width="5.5546875" style="2" bestFit="1" customWidth="1"/>
    <col min="16149" max="16384" width="5.77734375" style="2"/>
  </cols>
  <sheetData>
    <row r="1" spans="1:20" s="1" customFormat="1" ht="27.75" customHeight="1">
      <c r="A1" s="77" t="s">
        <v>108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</row>
    <row r="2" spans="1:20" ht="13.5" thickBot="1"/>
    <row r="3" spans="1:20" ht="15.75" customHeight="1" thickTop="1">
      <c r="A3" s="86" t="s">
        <v>80</v>
      </c>
      <c r="B3" s="88" t="s">
        <v>81</v>
      </c>
      <c r="C3" s="89" t="s">
        <v>53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1"/>
    </row>
    <row r="4" spans="1:20" s="4" customFormat="1" ht="15" customHeight="1">
      <c r="A4" s="87"/>
      <c r="B4" s="79"/>
      <c r="C4" s="24" t="s">
        <v>1</v>
      </c>
      <c r="D4" s="24" t="s">
        <v>2</v>
      </c>
      <c r="E4" s="24" t="s">
        <v>3</v>
      </c>
      <c r="F4" s="24" t="s">
        <v>4</v>
      </c>
      <c r="G4" s="24" t="s">
        <v>5</v>
      </c>
      <c r="H4" s="24" t="s">
        <v>6</v>
      </c>
      <c r="I4" s="24" t="s">
        <v>7</v>
      </c>
      <c r="J4" s="24" t="s">
        <v>8</v>
      </c>
      <c r="K4" s="24" t="s">
        <v>9</v>
      </c>
      <c r="L4" s="24" t="s">
        <v>10</v>
      </c>
      <c r="M4" s="24" t="s">
        <v>11</v>
      </c>
      <c r="N4" s="24" t="s">
        <v>12</v>
      </c>
      <c r="O4" s="24" t="s">
        <v>13</v>
      </c>
      <c r="P4" s="24" t="s">
        <v>14</v>
      </c>
      <c r="Q4" s="24" t="s">
        <v>15</v>
      </c>
      <c r="R4" s="24" t="s">
        <v>16</v>
      </c>
      <c r="S4" s="24" t="s">
        <v>17</v>
      </c>
      <c r="T4" s="25" t="s">
        <v>18</v>
      </c>
    </row>
    <row r="5" spans="1:20" ht="20.100000000000001" customHeight="1">
      <c r="A5" s="26" t="s">
        <v>82</v>
      </c>
      <c r="B5" s="27"/>
      <c r="C5" s="28"/>
      <c r="D5" s="28"/>
      <c r="E5" s="28"/>
      <c r="F5" s="28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6"/>
    </row>
    <row r="6" spans="1:20" ht="20.100000000000001" customHeight="1">
      <c r="A6" s="29" t="s">
        <v>83</v>
      </c>
      <c r="B6" s="4" t="s">
        <v>84</v>
      </c>
      <c r="C6" s="5">
        <v>144</v>
      </c>
      <c r="D6" s="5">
        <v>172</v>
      </c>
      <c r="E6" s="5">
        <v>185</v>
      </c>
      <c r="F6" s="5">
        <v>205</v>
      </c>
      <c r="G6" s="5">
        <v>239</v>
      </c>
      <c r="H6" s="5">
        <v>228</v>
      </c>
      <c r="I6" s="5">
        <v>215</v>
      </c>
      <c r="J6" s="5">
        <v>193</v>
      </c>
      <c r="K6" s="5">
        <v>210</v>
      </c>
      <c r="L6" s="5">
        <v>228</v>
      </c>
      <c r="M6" s="5">
        <v>264</v>
      </c>
      <c r="N6" s="5">
        <v>239</v>
      </c>
      <c r="O6" s="5">
        <v>266</v>
      </c>
      <c r="P6" s="30">
        <v>338</v>
      </c>
      <c r="Q6" s="30">
        <v>296</v>
      </c>
      <c r="R6" s="30">
        <v>291</v>
      </c>
      <c r="S6" s="30">
        <v>308</v>
      </c>
      <c r="T6" s="31">
        <v>309</v>
      </c>
    </row>
    <row r="7" spans="1:20" ht="20.100000000000001" customHeight="1">
      <c r="A7" s="29" t="s">
        <v>85</v>
      </c>
      <c r="B7" s="4" t="s">
        <v>84</v>
      </c>
      <c r="C7" s="5">
        <v>79</v>
      </c>
      <c r="D7" s="5">
        <v>81</v>
      </c>
      <c r="E7" s="5">
        <v>99</v>
      </c>
      <c r="F7" s="5">
        <v>131</v>
      </c>
      <c r="G7" s="5">
        <v>161</v>
      </c>
      <c r="H7" s="5">
        <v>173</v>
      </c>
      <c r="I7" s="5">
        <v>162</v>
      </c>
      <c r="J7" s="5">
        <v>161</v>
      </c>
      <c r="K7" s="5">
        <v>164</v>
      </c>
      <c r="L7" s="5">
        <v>154</v>
      </c>
      <c r="M7" s="5">
        <v>174</v>
      </c>
      <c r="N7" s="5">
        <v>197</v>
      </c>
      <c r="O7" s="5">
        <v>220</v>
      </c>
      <c r="P7" s="30">
        <v>259</v>
      </c>
      <c r="Q7" s="30">
        <v>300</v>
      </c>
      <c r="R7" s="30">
        <v>317</v>
      </c>
      <c r="S7" s="30">
        <v>326</v>
      </c>
      <c r="T7" s="31">
        <v>339</v>
      </c>
    </row>
    <row r="8" spans="1:20" ht="20.100000000000001" customHeight="1">
      <c r="A8" s="29" t="s">
        <v>86</v>
      </c>
      <c r="B8" s="4" t="s">
        <v>87</v>
      </c>
      <c r="C8" s="5">
        <v>831</v>
      </c>
      <c r="D8" s="5">
        <v>844</v>
      </c>
      <c r="E8" s="5">
        <v>825</v>
      </c>
      <c r="F8" s="5">
        <v>834</v>
      </c>
      <c r="G8" s="5">
        <v>855</v>
      </c>
      <c r="H8" s="5">
        <v>781</v>
      </c>
      <c r="I8" s="5">
        <v>676</v>
      </c>
      <c r="J8" s="5">
        <v>758</v>
      </c>
      <c r="K8" s="5">
        <v>760</v>
      </c>
      <c r="L8" s="5">
        <v>781</v>
      </c>
      <c r="M8" s="5">
        <v>700</v>
      </c>
      <c r="N8" s="5">
        <v>771</v>
      </c>
      <c r="O8" s="5">
        <v>736</v>
      </c>
      <c r="P8" s="30">
        <v>822</v>
      </c>
      <c r="Q8" s="30">
        <v>791</v>
      </c>
      <c r="R8" s="30">
        <v>853</v>
      </c>
      <c r="S8" s="30">
        <v>743</v>
      </c>
      <c r="T8" s="31">
        <v>887</v>
      </c>
    </row>
    <row r="9" spans="1:20" ht="20.100000000000001" customHeight="1">
      <c r="A9" s="29" t="s">
        <v>88</v>
      </c>
      <c r="B9" s="4" t="s">
        <v>87</v>
      </c>
      <c r="C9" s="5">
        <v>1405</v>
      </c>
      <c r="D9" s="5">
        <v>944</v>
      </c>
      <c r="E9" s="5">
        <v>913</v>
      </c>
      <c r="F9" s="5">
        <v>842</v>
      </c>
      <c r="G9" s="5">
        <v>1010</v>
      </c>
      <c r="H9" s="5">
        <v>1257</v>
      </c>
      <c r="I9" s="5">
        <v>1490</v>
      </c>
      <c r="J9" s="5">
        <v>1917</v>
      </c>
      <c r="K9" s="5">
        <v>1941</v>
      </c>
      <c r="L9" s="5">
        <v>2106</v>
      </c>
      <c r="M9" s="5">
        <v>3082</v>
      </c>
      <c r="N9" s="5">
        <v>3139</v>
      </c>
      <c r="O9" s="5">
        <v>3365</v>
      </c>
      <c r="P9" s="30">
        <v>5204</v>
      </c>
      <c r="Q9" s="30">
        <v>6598</v>
      </c>
      <c r="R9" s="30">
        <v>6308</v>
      </c>
      <c r="S9" s="30">
        <v>4111</v>
      </c>
      <c r="T9" s="31">
        <v>4585</v>
      </c>
    </row>
    <row r="10" spans="1:20" ht="9.9499999999999993" customHeight="1">
      <c r="A10" s="29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30"/>
      <c r="Q10" s="30"/>
      <c r="R10" s="30"/>
      <c r="S10" s="30"/>
      <c r="T10" s="31"/>
    </row>
    <row r="11" spans="1:20" ht="20.100000000000001" customHeight="1">
      <c r="A11" s="32" t="s">
        <v>89</v>
      </c>
      <c r="C11" s="28"/>
      <c r="D11" s="28"/>
      <c r="E11" s="28"/>
      <c r="F11" s="28"/>
      <c r="G11" s="5"/>
      <c r="H11" s="5"/>
      <c r="I11" s="5"/>
      <c r="J11" s="5"/>
      <c r="K11" s="5"/>
      <c r="L11" s="5"/>
      <c r="M11" s="5"/>
      <c r="N11" s="5"/>
      <c r="O11" s="5"/>
      <c r="P11" s="30"/>
      <c r="Q11" s="30"/>
      <c r="R11" s="30"/>
      <c r="S11" s="30"/>
      <c r="T11" s="31"/>
    </row>
    <row r="12" spans="1:20" ht="20.100000000000001" customHeight="1">
      <c r="A12" s="29" t="s">
        <v>90</v>
      </c>
      <c r="B12" s="4" t="s">
        <v>91</v>
      </c>
      <c r="C12" s="5">
        <v>51</v>
      </c>
      <c r="D12" s="5">
        <v>51</v>
      </c>
      <c r="E12" s="5">
        <v>51</v>
      </c>
      <c r="F12" s="5">
        <v>51</v>
      </c>
      <c r="G12" s="5">
        <v>51</v>
      </c>
      <c r="H12" s="5">
        <v>51</v>
      </c>
      <c r="I12" s="5">
        <v>51</v>
      </c>
      <c r="J12" s="5">
        <v>51</v>
      </c>
      <c r="K12" s="5">
        <v>51</v>
      </c>
      <c r="L12" s="5">
        <v>51</v>
      </c>
      <c r="M12" s="5">
        <v>51</v>
      </c>
      <c r="N12" s="5">
        <v>51</v>
      </c>
      <c r="O12" s="5">
        <v>51</v>
      </c>
      <c r="P12" s="30">
        <v>51</v>
      </c>
      <c r="Q12" s="30">
        <v>51</v>
      </c>
      <c r="R12" s="30">
        <v>51</v>
      </c>
      <c r="S12" s="30">
        <v>51</v>
      </c>
      <c r="T12" s="31">
        <v>51</v>
      </c>
    </row>
    <row r="13" spans="1:20" ht="20.100000000000001" customHeight="1">
      <c r="A13" s="29" t="s">
        <v>92</v>
      </c>
      <c r="B13" s="4" t="s">
        <v>93</v>
      </c>
      <c r="C13" s="5" t="s">
        <v>94</v>
      </c>
      <c r="D13" s="5">
        <v>923</v>
      </c>
      <c r="E13" s="5">
        <v>1130</v>
      </c>
      <c r="F13" s="5">
        <v>1155</v>
      </c>
      <c r="G13" s="5">
        <v>1200</v>
      </c>
      <c r="H13" s="5">
        <v>1260</v>
      </c>
      <c r="I13" s="5">
        <v>1271</v>
      </c>
      <c r="J13" s="5">
        <v>1173</v>
      </c>
      <c r="K13" s="5">
        <v>1145</v>
      </c>
      <c r="L13" s="5">
        <v>1192</v>
      </c>
      <c r="M13" s="5">
        <v>1460</v>
      </c>
      <c r="N13" s="5">
        <v>1500</v>
      </c>
      <c r="O13" s="5">
        <v>1673</v>
      </c>
      <c r="P13" s="30">
        <v>1365</v>
      </c>
      <c r="Q13" s="30">
        <v>1387.4</v>
      </c>
      <c r="R13" s="30">
        <v>1760</v>
      </c>
      <c r="S13" s="30">
        <v>1100</v>
      </c>
      <c r="T13" s="31">
        <v>884</v>
      </c>
    </row>
    <row r="14" spans="1:20" ht="20.100000000000001" customHeight="1">
      <c r="A14" s="29" t="s">
        <v>95</v>
      </c>
      <c r="B14" s="4" t="s">
        <v>96</v>
      </c>
      <c r="C14" s="5" t="s">
        <v>94</v>
      </c>
      <c r="D14" s="5">
        <v>27</v>
      </c>
      <c r="E14" s="5">
        <v>31.1</v>
      </c>
      <c r="F14" s="5">
        <v>29.6</v>
      </c>
      <c r="G14" s="5">
        <v>23.4</v>
      </c>
      <c r="H14" s="5">
        <v>22.9</v>
      </c>
      <c r="I14" s="5">
        <v>20.8</v>
      </c>
      <c r="J14" s="5">
        <v>18</v>
      </c>
      <c r="K14" s="5">
        <v>19.8</v>
      </c>
      <c r="L14" s="5">
        <v>18.100000000000001</v>
      </c>
      <c r="M14" s="5">
        <v>18.5</v>
      </c>
      <c r="N14" s="5">
        <v>17</v>
      </c>
      <c r="O14" s="5">
        <v>19</v>
      </c>
      <c r="P14" s="30">
        <v>18</v>
      </c>
      <c r="Q14" s="30">
        <v>17.600000000000001</v>
      </c>
      <c r="R14" s="30">
        <v>22</v>
      </c>
      <c r="S14" s="30">
        <v>15</v>
      </c>
      <c r="T14" s="31">
        <v>14</v>
      </c>
    </row>
    <row r="15" spans="1:20" ht="9.9499999999999993" customHeight="1">
      <c r="A15" s="29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30"/>
      <c r="Q15" s="30"/>
      <c r="R15" s="30"/>
      <c r="S15" s="30"/>
      <c r="T15" s="31"/>
    </row>
    <row r="16" spans="1:20" ht="20.100000000000001" customHeight="1">
      <c r="A16" s="32" t="s">
        <v>97</v>
      </c>
      <c r="C16" s="28"/>
      <c r="D16" s="28"/>
      <c r="E16" s="28"/>
      <c r="F16" s="28"/>
      <c r="G16" s="5"/>
      <c r="H16" s="5"/>
      <c r="I16" s="5"/>
      <c r="J16" s="5"/>
      <c r="K16" s="5"/>
      <c r="L16" s="5"/>
      <c r="M16" s="5"/>
      <c r="N16" s="5"/>
      <c r="O16" s="5"/>
      <c r="P16" s="30"/>
      <c r="Q16" s="30"/>
      <c r="R16" s="30"/>
      <c r="S16" s="30"/>
      <c r="T16" s="31"/>
    </row>
    <row r="17" spans="1:24" ht="20.100000000000001" customHeight="1">
      <c r="A17" s="29" t="s">
        <v>90</v>
      </c>
      <c r="B17" s="4" t="s">
        <v>91</v>
      </c>
      <c r="C17" s="5">
        <v>42</v>
      </c>
      <c r="D17" s="5">
        <v>42</v>
      </c>
      <c r="E17" s="5">
        <v>42</v>
      </c>
      <c r="F17" s="5">
        <v>42</v>
      </c>
      <c r="G17" s="5">
        <v>42</v>
      </c>
      <c r="H17" s="5">
        <v>42</v>
      </c>
      <c r="I17" s="5">
        <v>42</v>
      </c>
      <c r="J17" s="5">
        <v>42</v>
      </c>
      <c r="K17" s="5">
        <v>42</v>
      </c>
      <c r="L17" s="5">
        <v>42</v>
      </c>
      <c r="M17" s="5">
        <v>42</v>
      </c>
      <c r="N17" s="5">
        <v>42</v>
      </c>
      <c r="O17" s="5">
        <v>42</v>
      </c>
      <c r="P17" s="30">
        <v>42</v>
      </c>
      <c r="Q17" s="30">
        <v>42</v>
      </c>
      <c r="R17" s="30">
        <v>42</v>
      </c>
      <c r="S17" s="30">
        <v>42</v>
      </c>
      <c r="T17" s="31">
        <v>42</v>
      </c>
    </row>
    <row r="18" spans="1:24" ht="20.100000000000001" customHeight="1">
      <c r="A18" s="29" t="s">
        <v>98</v>
      </c>
      <c r="B18" s="4" t="s">
        <v>99</v>
      </c>
      <c r="C18" s="5" t="s">
        <v>94</v>
      </c>
      <c r="D18" s="5">
        <v>14.4</v>
      </c>
      <c r="E18" s="5">
        <v>18.8</v>
      </c>
      <c r="F18" s="5">
        <v>17.5</v>
      </c>
      <c r="G18" s="5">
        <v>11</v>
      </c>
      <c r="H18" s="5">
        <v>8.6999999999999993</v>
      </c>
      <c r="I18" s="5">
        <v>0.56000000000000005</v>
      </c>
      <c r="J18" s="5">
        <v>0.1</v>
      </c>
      <c r="K18" s="5">
        <v>0.82</v>
      </c>
      <c r="L18" s="5">
        <v>11.6</v>
      </c>
      <c r="M18" s="5">
        <v>6.8</v>
      </c>
      <c r="N18" s="5">
        <v>25</v>
      </c>
      <c r="O18" s="5">
        <v>20</v>
      </c>
      <c r="P18" s="30">
        <v>11</v>
      </c>
      <c r="Q18" s="30">
        <v>21</v>
      </c>
      <c r="R18" s="30">
        <v>28.1</v>
      </c>
      <c r="S18" s="30">
        <v>11.5</v>
      </c>
      <c r="T18" s="31">
        <v>11.7</v>
      </c>
    </row>
    <row r="19" spans="1:24" ht="9.9499999999999993" customHeight="1">
      <c r="A19" s="29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30"/>
      <c r="Q19" s="30"/>
      <c r="R19" s="30"/>
      <c r="S19" s="30"/>
      <c r="T19" s="31"/>
    </row>
    <row r="20" spans="1:24" ht="20.100000000000001" customHeight="1">
      <c r="A20" s="32" t="s">
        <v>100</v>
      </c>
      <c r="C20" s="33"/>
      <c r="D20" s="33"/>
      <c r="E20" s="33"/>
      <c r="F20" s="33"/>
      <c r="G20" s="5"/>
      <c r="H20" s="5"/>
      <c r="I20" s="5"/>
      <c r="J20" s="5"/>
      <c r="K20" s="5"/>
      <c r="L20" s="5"/>
      <c r="M20" s="5"/>
      <c r="N20" s="5"/>
      <c r="O20" s="5"/>
      <c r="P20" s="30"/>
      <c r="Q20" s="30"/>
      <c r="R20" s="30"/>
      <c r="S20" s="30"/>
      <c r="T20" s="31"/>
    </row>
    <row r="21" spans="1:24" ht="20.100000000000001" customHeight="1">
      <c r="A21" s="29" t="s">
        <v>90</v>
      </c>
      <c r="B21" s="4" t="s">
        <v>91</v>
      </c>
      <c r="C21" s="5" t="s">
        <v>94</v>
      </c>
      <c r="D21" s="5">
        <v>13</v>
      </c>
      <c r="E21" s="5">
        <v>13</v>
      </c>
      <c r="F21" s="5">
        <v>13</v>
      </c>
      <c r="G21" s="5">
        <v>13</v>
      </c>
      <c r="H21" s="5">
        <v>13</v>
      </c>
      <c r="I21" s="5">
        <v>13</v>
      </c>
      <c r="J21" s="5">
        <v>13</v>
      </c>
      <c r="K21" s="5">
        <v>13</v>
      </c>
      <c r="L21" s="5">
        <v>13</v>
      </c>
      <c r="M21" s="5">
        <v>13</v>
      </c>
      <c r="N21" s="5">
        <v>13</v>
      </c>
      <c r="O21" s="5">
        <v>13</v>
      </c>
      <c r="P21" s="30">
        <v>13</v>
      </c>
      <c r="Q21" s="30">
        <v>13</v>
      </c>
      <c r="R21" s="30">
        <v>13</v>
      </c>
      <c r="S21" s="30">
        <v>13</v>
      </c>
      <c r="T21" s="31">
        <v>13</v>
      </c>
    </row>
    <row r="22" spans="1:24" ht="20.100000000000001" customHeight="1">
      <c r="A22" s="29" t="s">
        <v>92</v>
      </c>
      <c r="B22" s="4" t="s">
        <v>84</v>
      </c>
      <c r="C22" s="5" t="s">
        <v>94</v>
      </c>
      <c r="D22" s="5">
        <v>519</v>
      </c>
      <c r="E22" s="5">
        <v>2631</v>
      </c>
      <c r="F22" s="5">
        <v>2944</v>
      </c>
      <c r="G22" s="5">
        <v>3184</v>
      </c>
      <c r="H22" s="5">
        <v>3114</v>
      </c>
      <c r="I22" s="5">
        <v>2469</v>
      </c>
      <c r="J22" s="5">
        <v>2628</v>
      </c>
      <c r="K22" s="5">
        <v>3373</v>
      </c>
      <c r="L22" s="5">
        <v>3593</v>
      </c>
      <c r="M22" s="5">
        <v>4824</v>
      </c>
      <c r="N22" s="5">
        <v>4867</v>
      </c>
      <c r="O22" s="5">
        <v>3668</v>
      </c>
      <c r="P22" s="30">
        <v>4222</v>
      </c>
      <c r="Q22" s="30">
        <v>5434</v>
      </c>
      <c r="R22" s="30">
        <v>5435</v>
      </c>
      <c r="S22" s="30">
        <v>5300</v>
      </c>
      <c r="T22" s="31">
        <v>5032</v>
      </c>
    </row>
    <row r="23" spans="1:24" ht="9.9499999999999993" customHeight="1">
      <c r="A23" s="29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30"/>
      <c r="Q23" s="30"/>
      <c r="R23" s="30"/>
      <c r="S23" s="30"/>
      <c r="T23" s="31"/>
    </row>
    <row r="24" spans="1:24" ht="20.100000000000001" customHeight="1">
      <c r="A24" s="32" t="s">
        <v>101</v>
      </c>
      <c r="C24" s="34"/>
      <c r="D24" s="34"/>
      <c r="E24" s="34"/>
      <c r="F24" s="34"/>
      <c r="G24" s="5"/>
      <c r="H24" s="5"/>
      <c r="I24" s="5"/>
      <c r="J24" s="5"/>
      <c r="K24" s="5"/>
      <c r="L24" s="5"/>
      <c r="M24" s="5"/>
      <c r="N24" s="5"/>
      <c r="O24" s="5"/>
      <c r="P24" s="30"/>
      <c r="Q24" s="30"/>
      <c r="R24" s="30"/>
      <c r="S24" s="30"/>
      <c r="T24" s="31"/>
    </row>
    <row r="25" spans="1:24" ht="20.100000000000001" customHeight="1">
      <c r="A25" s="29" t="s">
        <v>90</v>
      </c>
      <c r="B25" s="10" t="s">
        <v>91</v>
      </c>
      <c r="C25" s="5">
        <v>3173</v>
      </c>
      <c r="D25" s="5">
        <v>3444</v>
      </c>
      <c r="E25" s="5">
        <v>4136</v>
      </c>
      <c r="F25" s="5">
        <v>4595</v>
      </c>
      <c r="G25" s="5">
        <v>4691</v>
      </c>
      <c r="H25" s="5">
        <v>4940</v>
      </c>
      <c r="I25" s="5">
        <v>5021</v>
      </c>
      <c r="J25" s="5">
        <v>5270</v>
      </c>
      <c r="K25" s="5">
        <v>5546</v>
      </c>
      <c r="L25" s="5">
        <v>5717</v>
      </c>
      <c r="M25" s="5">
        <v>5925</v>
      </c>
      <c r="N25" s="5">
        <v>6039</v>
      </c>
      <c r="O25" s="5">
        <v>6306</v>
      </c>
      <c r="P25" s="30">
        <v>6611</v>
      </c>
      <c r="Q25" s="30">
        <v>6611</v>
      </c>
      <c r="R25" s="30">
        <v>6706</v>
      </c>
      <c r="S25" s="30">
        <v>8328</v>
      </c>
      <c r="T25" s="31">
        <v>8851</v>
      </c>
    </row>
    <row r="26" spans="1:24" ht="9.9499999999999993" customHeight="1" thickBot="1">
      <c r="A26" s="35"/>
      <c r="B26" s="3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8"/>
    </row>
    <row r="27" spans="1:24" ht="13.5" thickTop="1">
      <c r="T27" s="3" t="s">
        <v>102</v>
      </c>
    </row>
    <row r="28" spans="1:24" ht="13.5" thickBot="1">
      <c r="A28" s="37"/>
      <c r="B28" s="37"/>
      <c r="C28" s="37"/>
      <c r="D28" s="37"/>
      <c r="E28" s="37"/>
      <c r="F28" s="37"/>
    </row>
    <row r="29" spans="1:24" ht="15.75" customHeight="1" thickTop="1">
      <c r="A29" s="86" t="s">
        <v>80</v>
      </c>
      <c r="B29" s="88" t="s">
        <v>81</v>
      </c>
      <c r="C29" s="89" t="s">
        <v>53</v>
      </c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1"/>
    </row>
    <row r="30" spans="1:24" s="4" customFormat="1" ht="15" customHeight="1">
      <c r="A30" s="87"/>
      <c r="B30" s="79"/>
      <c r="C30" s="11" t="s">
        <v>22</v>
      </c>
      <c r="D30" s="11" t="s">
        <v>23</v>
      </c>
      <c r="E30" s="11" t="s">
        <v>24</v>
      </c>
      <c r="F30" s="11" t="s">
        <v>25</v>
      </c>
      <c r="G30" s="11" t="s">
        <v>26</v>
      </c>
      <c r="H30" s="11" t="s">
        <v>27</v>
      </c>
      <c r="I30" s="11" t="s">
        <v>28</v>
      </c>
      <c r="J30" s="11" t="s">
        <v>29</v>
      </c>
      <c r="K30" s="11" t="s">
        <v>30</v>
      </c>
      <c r="L30" s="11" t="s">
        <v>31</v>
      </c>
      <c r="M30" s="11" t="s">
        <v>32</v>
      </c>
      <c r="N30" s="11" t="s">
        <v>33</v>
      </c>
      <c r="O30" s="11" t="s">
        <v>34</v>
      </c>
      <c r="P30" s="11" t="s">
        <v>35</v>
      </c>
      <c r="Q30" s="11" t="s">
        <v>36</v>
      </c>
      <c r="R30" s="11" t="s">
        <v>37</v>
      </c>
      <c r="S30" s="11" t="s">
        <v>38</v>
      </c>
      <c r="T30" s="11" t="s">
        <v>39</v>
      </c>
      <c r="U30" s="11" t="s">
        <v>40</v>
      </c>
      <c r="V30" s="38" t="s">
        <v>41</v>
      </c>
      <c r="W30" s="38" t="s">
        <v>51</v>
      </c>
      <c r="X30" s="25" t="s">
        <v>103</v>
      </c>
    </row>
    <row r="31" spans="1:24" ht="20.100000000000001" customHeight="1">
      <c r="A31" s="26" t="s">
        <v>82</v>
      </c>
      <c r="B31" s="27"/>
      <c r="C31" s="5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5"/>
      <c r="V31" s="39"/>
      <c r="W31" s="39"/>
      <c r="X31" s="6"/>
    </row>
    <row r="32" spans="1:24" ht="20.100000000000001" customHeight="1">
      <c r="A32" s="29" t="s">
        <v>83</v>
      </c>
      <c r="B32" s="4" t="s">
        <v>84</v>
      </c>
      <c r="C32" s="30">
        <v>348</v>
      </c>
      <c r="D32" s="30">
        <v>767</v>
      </c>
      <c r="E32" s="30">
        <v>1182</v>
      </c>
      <c r="F32" s="30">
        <v>1208</v>
      </c>
      <c r="G32" s="30">
        <v>1318</v>
      </c>
      <c r="H32" s="30">
        <v>1383</v>
      </c>
      <c r="I32" s="30">
        <v>1328</v>
      </c>
      <c r="J32" s="30">
        <v>1771</v>
      </c>
      <c r="K32" s="30">
        <v>871</v>
      </c>
      <c r="L32" s="30">
        <v>863</v>
      </c>
      <c r="M32" s="30">
        <v>1209</v>
      </c>
      <c r="N32" s="30">
        <v>1434</v>
      </c>
      <c r="O32" s="30">
        <v>2286</v>
      </c>
      <c r="P32" s="30">
        <v>2299</v>
      </c>
      <c r="Q32" s="30">
        <v>9328</v>
      </c>
      <c r="R32" s="30">
        <v>874</v>
      </c>
      <c r="S32" s="30">
        <v>1377</v>
      </c>
      <c r="T32" s="30">
        <v>1554</v>
      </c>
      <c r="U32" s="40">
        <v>1583</v>
      </c>
      <c r="V32" s="40">
        <v>1575</v>
      </c>
      <c r="W32" s="40">
        <v>1575</v>
      </c>
      <c r="X32" s="41">
        <v>1533</v>
      </c>
    </row>
    <row r="33" spans="1:24" ht="20.100000000000001" customHeight="1">
      <c r="A33" s="29" t="s">
        <v>85</v>
      </c>
      <c r="B33" s="4" t="s">
        <v>84</v>
      </c>
      <c r="C33" s="30">
        <v>805</v>
      </c>
      <c r="D33" s="30">
        <v>934</v>
      </c>
      <c r="E33" s="30">
        <v>844</v>
      </c>
      <c r="F33" s="30">
        <v>941</v>
      </c>
      <c r="G33" s="30">
        <v>958</v>
      </c>
      <c r="H33" s="30">
        <v>1331</v>
      </c>
      <c r="I33" s="30">
        <v>1051</v>
      </c>
      <c r="J33" s="30">
        <v>1254</v>
      </c>
      <c r="K33" s="30">
        <v>1079</v>
      </c>
      <c r="L33" s="30">
        <v>1016</v>
      </c>
      <c r="M33" s="30">
        <v>888</v>
      </c>
      <c r="N33" s="30">
        <v>1128</v>
      </c>
      <c r="O33" s="30">
        <v>1122</v>
      </c>
      <c r="P33" s="30">
        <v>1328</v>
      </c>
      <c r="Q33" s="30">
        <v>1718</v>
      </c>
      <c r="R33" s="30">
        <v>1547</v>
      </c>
      <c r="S33" s="30">
        <v>2027</v>
      </c>
      <c r="T33" s="30">
        <v>2436</v>
      </c>
      <c r="U33" s="40">
        <v>2700</v>
      </c>
      <c r="V33" s="40">
        <v>2925</v>
      </c>
      <c r="W33" s="40">
        <v>2368</v>
      </c>
      <c r="X33" s="41">
        <v>3150</v>
      </c>
    </row>
    <row r="34" spans="1:24" ht="20.100000000000001" customHeight="1">
      <c r="A34" s="29" t="s">
        <v>86</v>
      </c>
      <c r="B34" s="4" t="s">
        <v>87</v>
      </c>
      <c r="C34" s="30">
        <v>455</v>
      </c>
      <c r="D34" s="30">
        <v>1093</v>
      </c>
      <c r="E34" s="30">
        <v>4006</v>
      </c>
      <c r="F34" s="30">
        <v>11849</v>
      </c>
      <c r="G34" s="30">
        <v>10539</v>
      </c>
      <c r="H34" s="30">
        <v>10596</v>
      </c>
      <c r="I34" s="30">
        <v>8500</v>
      </c>
      <c r="J34" s="30">
        <v>10871</v>
      </c>
      <c r="K34" s="40">
        <v>1628.69</v>
      </c>
      <c r="L34" s="30">
        <v>2172</v>
      </c>
      <c r="M34" s="30">
        <v>5067</v>
      </c>
      <c r="N34" s="30">
        <v>548</v>
      </c>
      <c r="O34" s="30">
        <v>227</v>
      </c>
      <c r="P34" s="30">
        <v>17536</v>
      </c>
      <c r="Q34" s="30">
        <v>4011</v>
      </c>
      <c r="R34" s="30">
        <v>3570</v>
      </c>
      <c r="S34" s="30">
        <v>4384</v>
      </c>
      <c r="T34" s="30">
        <v>3693</v>
      </c>
      <c r="U34" s="40">
        <v>4399</v>
      </c>
      <c r="V34" s="40">
        <v>3415</v>
      </c>
      <c r="W34" s="40">
        <v>2931</v>
      </c>
      <c r="X34" s="41">
        <v>3676</v>
      </c>
    </row>
    <row r="35" spans="1:24" ht="20.100000000000001" customHeight="1">
      <c r="A35" s="29" t="s">
        <v>88</v>
      </c>
      <c r="B35" s="4" t="s">
        <v>87</v>
      </c>
      <c r="C35" s="30">
        <v>15303</v>
      </c>
      <c r="D35" s="30">
        <v>18553</v>
      </c>
      <c r="E35" s="30">
        <v>14060</v>
      </c>
      <c r="F35" s="30">
        <v>14592</v>
      </c>
      <c r="G35" s="30">
        <v>15202</v>
      </c>
      <c r="H35" s="30">
        <v>16683</v>
      </c>
      <c r="I35" s="30">
        <v>14230</v>
      </c>
      <c r="J35" s="30">
        <v>18621</v>
      </c>
      <c r="K35" s="40">
        <v>16107.89</v>
      </c>
      <c r="L35" s="30">
        <v>15140</v>
      </c>
      <c r="M35" s="30">
        <v>14311</v>
      </c>
      <c r="N35" s="30">
        <v>1510</v>
      </c>
      <c r="O35" s="30">
        <v>620</v>
      </c>
      <c r="P35" s="30">
        <v>12300</v>
      </c>
      <c r="Q35" s="30">
        <v>13565</v>
      </c>
      <c r="R35" s="30">
        <v>14059</v>
      </c>
      <c r="S35" s="30">
        <v>1533</v>
      </c>
      <c r="T35" s="30">
        <v>14022</v>
      </c>
      <c r="U35" s="40">
        <v>13483</v>
      </c>
      <c r="V35" s="40">
        <v>13977</v>
      </c>
      <c r="W35" s="40">
        <v>12263</v>
      </c>
      <c r="X35" s="41">
        <v>17568</v>
      </c>
    </row>
    <row r="36" spans="1:24" ht="9.9499999999999993" customHeight="1">
      <c r="A36" s="29"/>
      <c r="C36" s="30"/>
      <c r="D36" s="30"/>
      <c r="E36" s="30"/>
      <c r="F36" s="30"/>
      <c r="G36" s="30"/>
      <c r="H36" s="30"/>
      <c r="I36" s="30"/>
      <c r="J36" s="30"/>
      <c r="K36" s="4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42"/>
      <c r="W36" s="42"/>
      <c r="X36" s="6"/>
    </row>
    <row r="37" spans="1:24" ht="20.100000000000001" customHeight="1">
      <c r="A37" s="32" t="s">
        <v>89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42"/>
      <c r="W37" s="42"/>
      <c r="X37" s="6"/>
    </row>
    <row r="38" spans="1:24" ht="20.100000000000001" customHeight="1">
      <c r="A38" s="29" t="s">
        <v>90</v>
      </c>
      <c r="B38" s="4" t="s">
        <v>91</v>
      </c>
      <c r="C38" s="30">
        <v>51</v>
      </c>
      <c r="D38" s="30">
        <v>51</v>
      </c>
      <c r="E38" s="30">
        <v>51</v>
      </c>
      <c r="F38" s="30">
        <v>51</v>
      </c>
      <c r="G38" s="30">
        <v>51</v>
      </c>
      <c r="H38" s="30">
        <v>51</v>
      </c>
      <c r="I38" s="30">
        <v>51</v>
      </c>
      <c r="J38" s="30">
        <v>51</v>
      </c>
      <c r="K38" s="30" t="s">
        <v>94</v>
      </c>
      <c r="L38" s="30" t="s">
        <v>94</v>
      </c>
      <c r="M38" s="30" t="s">
        <v>94</v>
      </c>
      <c r="N38" s="30" t="s">
        <v>94</v>
      </c>
      <c r="O38" s="30" t="s">
        <v>94</v>
      </c>
      <c r="P38" s="30"/>
      <c r="Q38" s="30" t="s">
        <v>94</v>
      </c>
      <c r="R38" s="30" t="s">
        <v>94</v>
      </c>
      <c r="S38" s="30" t="s">
        <v>94</v>
      </c>
      <c r="T38" s="30" t="s">
        <v>94</v>
      </c>
      <c r="U38" s="30" t="s">
        <v>94</v>
      </c>
      <c r="V38" s="30" t="s">
        <v>94</v>
      </c>
      <c r="W38" s="30" t="s">
        <v>94</v>
      </c>
      <c r="X38" s="31" t="s">
        <v>94</v>
      </c>
    </row>
    <row r="39" spans="1:24" ht="20.100000000000001" customHeight="1">
      <c r="A39" s="29" t="s">
        <v>92</v>
      </c>
      <c r="B39" s="4" t="s">
        <v>93</v>
      </c>
      <c r="C39" s="30">
        <v>755</v>
      </c>
      <c r="D39" s="30">
        <v>653</v>
      </c>
      <c r="E39" s="30">
        <v>1118</v>
      </c>
      <c r="F39" s="30">
        <v>1245</v>
      </c>
      <c r="G39" s="30">
        <v>1416</v>
      </c>
      <c r="H39" s="30">
        <v>1731</v>
      </c>
      <c r="I39" s="30">
        <v>1533</v>
      </c>
      <c r="J39" s="30">
        <v>981</v>
      </c>
      <c r="K39" s="30" t="s">
        <v>94</v>
      </c>
      <c r="L39" s="30" t="s">
        <v>94</v>
      </c>
      <c r="M39" s="30" t="s">
        <v>94</v>
      </c>
      <c r="N39" s="30" t="s">
        <v>94</v>
      </c>
      <c r="O39" s="30" t="s">
        <v>94</v>
      </c>
      <c r="P39" s="30"/>
      <c r="Q39" s="30" t="s">
        <v>94</v>
      </c>
      <c r="R39" s="30" t="s">
        <v>94</v>
      </c>
      <c r="S39" s="30" t="s">
        <v>94</v>
      </c>
      <c r="T39" s="30" t="s">
        <v>94</v>
      </c>
      <c r="U39" s="30" t="s">
        <v>94</v>
      </c>
      <c r="V39" s="30" t="s">
        <v>94</v>
      </c>
      <c r="W39" s="30" t="s">
        <v>94</v>
      </c>
      <c r="X39" s="31" t="s">
        <v>94</v>
      </c>
    </row>
    <row r="40" spans="1:24" ht="20.100000000000001" customHeight="1">
      <c r="A40" s="29" t="s">
        <v>95</v>
      </c>
      <c r="B40" s="4" t="s">
        <v>96</v>
      </c>
      <c r="C40" s="30">
        <v>11</v>
      </c>
      <c r="D40" s="30">
        <v>9</v>
      </c>
      <c r="E40" s="30">
        <v>7</v>
      </c>
      <c r="F40" s="30">
        <v>8</v>
      </c>
      <c r="G40" s="30">
        <v>7.3</v>
      </c>
      <c r="H40" s="43">
        <v>8</v>
      </c>
      <c r="I40" s="30">
        <v>7.5</v>
      </c>
      <c r="J40" s="30">
        <v>9.5</v>
      </c>
      <c r="K40" s="30" t="s">
        <v>94</v>
      </c>
      <c r="L40" s="30" t="s">
        <v>94</v>
      </c>
      <c r="M40" s="30" t="s">
        <v>94</v>
      </c>
      <c r="N40" s="30" t="s">
        <v>94</v>
      </c>
      <c r="O40" s="30" t="s">
        <v>94</v>
      </c>
      <c r="P40" s="30"/>
      <c r="Q40" s="30" t="s">
        <v>94</v>
      </c>
      <c r="R40" s="30" t="s">
        <v>94</v>
      </c>
      <c r="S40" s="30" t="s">
        <v>94</v>
      </c>
      <c r="T40" s="30" t="s">
        <v>94</v>
      </c>
      <c r="U40" s="30" t="s">
        <v>94</v>
      </c>
      <c r="V40" s="30" t="s">
        <v>94</v>
      </c>
      <c r="W40" s="30" t="s">
        <v>94</v>
      </c>
      <c r="X40" s="31" t="s">
        <v>94</v>
      </c>
    </row>
    <row r="41" spans="1:24" ht="9.9499999999999993" customHeight="1">
      <c r="A41" s="29"/>
      <c r="C41" s="30"/>
      <c r="D41" s="30"/>
      <c r="E41" s="30"/>
      <c r="F41" s="30"/>
      <c r="G41" s="30"/>
      <c r="H41" s="43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2"/>
      <c r="W41" s="42"/>
      <c r="X41" s="6"/>
    </row>
    <row r="42" spans="1:24" ht="20.100000000000001" customHeight="1">
      <c r="A42" s="32" t="s">
        <v>97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42"/>
      <c r="W42" s="42"/>
      <c r="X42" s="6"/>
    </row>
    <row r="43" spans="1:24" ht="20.100000000000001" customHeight="1">
      <c r="A43" s="29" t="s">
        <v>90</v>
      </c>
      <c r="B43" s="4" t="s">
        <v>91</v>
      </c>
      <c r="C43" s="30">
        <v>42</v>
      </c>
      <c r="D43" s="30">
        <v>42</v>
      </c>
      <c r="E43" s="30">
        <v>42</v>
      </c>
      <c r="F43" s="30">
        <v>42</v>
      </c>
      <c r="G43" s="30">
        <v>42</v>
      </c>
      <c r="H43" s="30">
        <v>42</v>
      </c>
      <c r="I43" s="30">
        <v>42</v>
      </c>
      <c r="J43" s="30">
        <v>42</v>
      </c>
      <c r="K43" s="30" t="s">
        <v>94</v>
      </c>
      <c r="L43" s="30" t="s">
        <v>94</v>
      </c>
      <c r="M43" s="30" t="s">
        <v>94</v>
      </c>
      <c r="N43" s="30" t="s">
        <v>94</v>
      </c>
      <c r="O43" s="30" t="s">
        <v>94</v>
      </c>
      <c r="P43" s="30"/>
      <c r="Q43" s="30" t="s">
        <v>94</v>
      </c>
      <c r="R43" s="30" t="s">
        <v>94</v>
      </c>
      <c r="S43" s="30" t="s">
        <v>94</v>
      </c>
      <c r="T43" s="30" t="s">
        <v>94</v>
      </c>
      <c r="U43" s="30" t="s">
        <v>94</v>
      </c>
      <c r="V43" s="30" t="s">
        <v>94</v>
      </c>
      <c r="W43" s="30" t="s">
        <v>94</v>
      </c>
      <c r="X43" s="31" t="s">
        <v>94</v>
      </c>
    </row>
    <row r="44" spans="1:24" ht="20.100000000000001" customHeight="1">
      <c r="A44" s="29" t="s">
        <v>98</v>
      </c>
      <c r="B44" s="4" t="s">
        <v>99</v>
      </c>
      <c r="C44" s="30">
        <v>7.5</v>
      </c>
      <c r="D44" s="30">
        <v>12</v>
      </c>
      <c r="E44" s="30">
        <v>11</v>
      </c>
      <c r="F44" s="30">
        <v>7.5</v>
      </c>
      <c r="G44" s="30">
        <v>33.5</v>
      </c>
      <c r="H44" s="30">
        <v>13.2</v>
      </c>
      <c r="I44" s="30" t="s">
        <v>94</v>
      </c>
      <c r="J44" s="30" t="s">
        <v>94</v>
      </c>
      <c r="K44" s="30" t="s">
        <v>94</v>
      </c>
      <c r="L44" s="30" t="s">
        <v>94</v>
      </c>
      <c r="M44" s="30" t="s">
        <v>94</v>
      </c>
      <c r="N44" s="30" t="s">
        <v>94</v>
      </c>
      <c r="O44" s="30" t="s">
        <v>94</v>
      </c>
      <c r="P44" s="30"/>
      <c r="Q44" s="30" t="s">
        <v>94</v>
      </c>
      <c r="R44" s="30" t="s">
        <v>94</v>
      </c>
      <c r="S44" s="30" t="s">
        <v>94</v>
      </c>
      <c r="T44" s="30" t="s">
        <v>94</v>
      </c>
      <c r="U44" s="30" t="s">
        <v>94</v>
      </c>
      <c r="V44" s="30" t="s">
        <v>94</v>
      </c>
      <c r="W44" s="30" t="s">
        <v>94</v>
      </c>
      <c r="X44" s="31" t="s">
        <v>94</v>
      </c>
    </row>
    <row r="45" spans="1:24">
      <c r="A45" s="29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42"/>
      <c r="W45" s="42"/>
      <c r="X45" s="6"/>
    </row>
    <row r="46" spans="1:24" ht="20.100000000000001" customHeight="1">
      <c r="A46" s="32" t="s">
        <v>100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42"/>
      <c r="W46" s="42"/>
      <c r="X46" s="6"/>
    </row>
    <row r="47" spans="1:24" ht="20.100000000000001" customHeight="1">
      <c r="A47" s="29" t="s">
        <v>90</v>
      </c>
      <c r="B47" s="4" t="s">
        <v>91</v>
      </c>
      <c r="C47" s="30">
        <v>13</v>
      </c>
      <c r="D47" s="30">
        <v>13</v>
      </c>
      <c r="E47" s="30">
        <v>13</v>
      </c>
      <c r="F47" s="30">
        <v>13</v>
      </c>
      <c r="G47" s="30">
        <v>13</v>
      </c>
      <c r="H47" s="30">
        <v>13</v>
      </c>
      <c r="I47" s="30">
        <v>13</v>
      </c>
      <c r="J47" s="30">
        <v>13</v>
      </c>
      <c r="K47" s="30" t="s">
        <v>94</v>
      </c>
      <c r="L47" s="30" t="s">
        <v>94</v>
      </c>
      <c r="M47" s="30" t="s">
        <v>94</v>
      </c>
      <c r="N47" s="30" t="s">
        <v>94</v>
      </c>
      <c r="O47" s="30" t="s">
        <v>94</v>
      </c>
      <c r="P47" s="30"/>
      <c r="Q47" s="30" t="s">
        <v>94</v>
      </c>
      <c r="R47" s="30" t="s">
        <v>94</v>
      </c>
      <c r="S47" s="30" t="s">
        <v>94</v>
      </c>
      <c r="T47" s="30" t="s">
        <v>94</v>
      </c>
      <c r="U47" s="30" t="s">
        <v>94</v>
      </c>
      <c r="V47" s="30" t="s">
        <v>94</v>
      </c>
      <c r="W47" s="30" t="s">
        <v>94</v>
      </c>
      <c r="X47" s="31" t="s">
        <v>94</v>
      </c>
    </row>
    <row r="48" spans="1:24" ht="20.100000000000001" customHeight="1">
      <c r="A48" s="29" t="s">
        <v>92</v>
      </c>
      <c r="B48" s="4" t="s">
        <v>84</v>
      </c>
      <c r="C48" s="30">
        <v>4094</v>
      </c>
      <c r="D48" s="30">
        <v>4560</v>
      </c>
      <c r="E48" s="30">
        <v>4353</v>
      </c>
      <c r="F48" s="30">
        <v>4182</v>
      </c>
      <c r="G48" s="30">
        <v>3700</v>
      </c>
      <c r="H48" s="30">
        <v>3332</v>
      </c>
      <c r="I48" s="30">
        <v>3558</v>
      </c>
      <c r="J48" s="30">
        <v>2116</v>
      </c>
      <c r="K48" s="30" t="s">
        <v>94</v>
      </c>
      <c r="L48" s="30" t="s">
        <v>94</v>
      </c>
      <c r="M48" s="30" t="s">
        <v>94</v>
      </c>
      <c r="N48" s="30" t="s">
        <v>94</v>
      </c>
      <c r="O48" s="30" t="s">
        <v>94</v>
      </c>
      <c r="P48" s="30"/>
      <c r="Q48" s="30" t="s">
        <v>94</v>
      </c>
      <c r="R48" s="30" t="s">
        <v>94</v>
      </c>
      <c r="S48" s="30" t="s">
        <v>94</v>
      </c>
      <c r="T48" s="30" t="s">
        <v>94</v>
      </c>
      <c r="U48" s="30" t="s">
        <v>94</v>
      </c>
      <c r="V48" s="30" t="s">
        <v>94</v>
      </c>
      <c r="W48" s="30" t="s">
        <v>94</v>
      </c>
      <c r="X48" s="31" t="s">
        <v>94</v>
      </c>
    </row>
    <row r="49" spans="1:24" ht="9.9499999999999993" customHeight="1">
      <c r="A49" s="29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42"/>
      <c r="W49" s="42"/>
      <c r="X49" s="6"/>
    </row>
    <row r="50" spans="1:24" ht="20.100000000000001" customHeight="1">
      <c r="A50" s="32" t="s">
        <v>101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42"/>
      <c r="W50" s="42"/>
      <c r="X50" s="6"/>
    </row>
    <row r="51" spans="1:24" ht="20.100000000000001" customHeight="1" thickBot="1">
      <c r="A51" s="35" t="s">
        <v>90</v>
      </c>
      <c r="B51" s="44" t="s">
        <v>91</v>
      </c>
      <c r="C51" s="45">
        <v>9534</v>
      </c>
      <c r="D51" s="45">
        <v>9664</v>
      </c>
      <c r="E51" s="45">
        <v>10724</v>
      </c>
      <c r="F51" s="45">
        <v>11237</v>
      </c>
      <c r="G51" s="45">
        <v>11714</v>
      </c>
      <c r="H51" s="45">
        <v>13223</v>
      </c>
      <c r="I51" s="45">
        <v>13709</v>
      </c>
      <c r="J51" s="45">
        <v>15308</v>
      </c>
      <c r="K51" s="45">
        <v>15702</v>
      </c>
      <c r="L51" s="45">
        <v>15985</v>
      </c>
      <c r="M51" s="45">
        <v>16018</v>
      </c>
      <c r="N51" s="45">
        <v>16042</v>
      </c>
      <c r="O51" s="45">
        <v>17279</v>
      </c>
      <c r="P51" s="45">
        <v>17433</v>
      </c>
      <c r="Q51" s="45">
        <v>19147</v>
      </c>
      <c r="R51" s="45">
        <v>17982</v>
      </c>
      <c r="S51" s="45">
        <v>19758</v>
      </c>
      <c r="T51" s="45">
        <v>21455</v>
      </c>
      <c r="U51" s="46">
        <v>23454</v>
      </c>
      <c r="V51" s="46">
        <v>24389</v>
      </c>
      <c r="W51" s="46">
        <v>25265</v>
      </c>
      <c r="X51" s="47">
        <v>25599</v>
      </c>
    </row>
    <row r="52" spans="1:24" ht="13.5" thickTop="1">
      <c r="A52" s="9" t="s">
        <v>104</v>
      </c>
    </row>
    <row r="53" spans="1:24">
      <c r="A53" s="9" t="s">
        <v>105</v>
      </c>
    </row>
    <row r="54" spans="1:24">
      <c r="A54" s="16" t="s">
        <v>106</v>
      </c>
    </row>
    <row r="55" spans="1:24">
      <c r="A55" s="2" t="s">
        <v>107</v>
      </c>
    </row>
  </sheetData>
  <mergeCells count="7">
    <mergeCell ref="A1:T1"/>
    <mergeCell ref="A3:A4"/>
    <mergeCell ref="B3:B4"/>
    <mergeCell ref="C3:T3"/>
    <mergeCell ref="A29:A30"/>
    <mergeCell ref="B29:B30"/>
    <mergeCell ref="C29:X29"/>
  </mergeCells>
  <printOptions horizontalCentered="1" verticalCentered="1"/>
  <pageMargins left="0.96" right="0.73" top="0.62" bottom="0.62" header="0.5" footer="0.5"/>
  <pageSetup paperSize="9" scale="80" orientation="landscape" horizontalDpi="300" verticalDpi="300" r:id="rId1"/>
  <headerFooter alignWithMargins="0"/>
  <rowBreaks count="1" manualBreakCount="1">
    <brk id="2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1"/>
  <sheetViews>
    <sheetView tabSelected="1" zoomScale="130" zoomScaleNormal="130" workbookViewId="0">
      <selection activeCell="J13" sqref="J13"/>
    </sheetView>
  </sheetViews>
  <sheetFormatPr defaultColWidth="7.77734375" defaultRowHeight="15"/>
  <cols>
    <col min="1" max="1" width="22" style="48" customWidth="1"/>
    <col min="2" max="8" width="11.6640625" style="48" customWidth="1"/>
    <col min="9" max="16384" width="7.77734375" style="48"/>
  </cols>
  <sheetData>
    <row r="1" spans="1:11" ht="18.75">
      <c r="A1" s="92" t="s">
        <v>128</v>
      </c>
      <c r="B1" s="93"/>
      <c r="C1" s="93"/>
      <c r="D1" s="93"/>
      <c r="E1" s="93"/>
      <c r="F1" s="93"/>
      <c r="G1" s="93"/>
      <c r="H1" s="93"/>
    </row>
    <row r="2" spans="1:11">
      <c r="A2" s="94" t="s">
        <v>109</v>
      </c>
      <c r="B2" s="95" t="s">
        <v>53</v>
      </c>
      <c r="C2" s="96"/>
      <c r="D2" s="96"/>
      <c r="E2" s="96"/>
      <c r="F2" s="96"/>
      <c r="G2" s="96"/>
      <c r="H2" s="96"/>
      <c r="I2" s="96"/>
      <c r="J2" s="96"/>
      <c r="K2" s="96"/>
    </row>
    <row r="3" spans="1:11">
      <c r="A3" s="94"/>
      <c r="B3" s="49" t="s">
        <v>44</v>
      </c>
      <c r="C3" s="49" t="s">
        <v>45</v>
      </c>
      <c r="D3" s="49" t="s">
        <v>46</v>
      </c>
      <c r="E3" s="49" t="s">
        <v>47</v>
      </c>
      <c r="F3" s="49" t="s">
        <v>48</v>
      </c>
      <c r="G3" s="49" t="s">
        <v>49</v>
      </c>
      <c r="H3" s="49" t="s">
        <v>50</v>
      </c>
      <c r="I3" s="49" t="s">
        <v>130</v>
      </c>
      <c r="J3" s="62" t="s">
        <v>131</v>
      </c>
      <c r="K3" s="62" t="s">
        <v>134</v>
      </c>
    </row>
    <row r="4" spans="1:11">
      <c r="A4" s="50" t="s">
        <v>110</v>
      </c>
      <c r="B4" s="51">
        <v>28105971</v>
      </c>
      <c r="C4" s="52">
        <v>31461378</v>
      </c>
      <c r="D4" s="52">
        <v>35878843</v>
      </c>
      <c r="E4" s="52">
        <v>39202554</v>
      </c>
      <c r="F4" s="52">
        <v>41395714</v>
      </c>
      <c r="G4" s="52">
        <v>37859996</v>
      </c>
      <c r="H4" s="52">
        <v>39763583</v>
      </c>
      <c r="I4" s="52">
        <v>41932650</v>
      </c>
      <c r="J4" s="63">
        <v>34782473</v>
      </c>
      <c r="K4" s="73">
        <v>36226844</v>
      </c>
    </row>
    <row r="5" spans="1:11">
      <c r="A5" s="50" t="s">
        <v>111</v>
      </c>
      <c r="B5" s="52">
        <v>106.08</v>
      </c>
      <c r="C5" s="52">
        <v>118.75</v>
      </c>
      <c r="D5" s="52">
        <v>135.41999999999999</v>
      </c>
      <c r="E5" s="52">
        <v>133.83000000000001</v>
      </c>
      <c r="F5" s="52">
        <v>140.24</v>
      </c>
      <c r="G5" s="52" t="s">
        <v>112</v>
      </c>
      <c r="H5" s="52">
        <v>128.85</v>
      </c>
      <c r="I5" s="52">
        <v>144</v>
      </c>
      <c r="J5" s="63">
        <v>119</v>
      </c>
      <c r="K5" s="73">
        <v>124.22</v>
      </c>
    </row>
    <row r="6" spans="1:11">
      <c r="A6" s="50" t="s">
        <v>113</v>
      </c>
      <c r="B6" s="52">
        <v>845028</v>
      </c>
      <c r="C6" s="52">
        <v>852069</v>
      </c>
      <c r="D6" s="52">
        <v>684848</v>
      </c>
      <c r="E6" s="52">
        <v>860673</v>
      </c>
      <c r="F6" s="52">
        <v>677128</v>
      </c>
      <c r="G6" s="52">
        <v>783429</v>
      </c>
      <c r="H6" s="52">
        <v>563465</v>
      </c>
      <c r="I6" s="52">
        <v>483199</v>
      </c>
      <c r="J6" s="63">
        <v>407346</v>
      </c>
      <c r="K6" s="73">
        <v>230468</v>
      </c>
    </row>
    <row r="7" spans="1:11">
      <c r="A7" s="50" t="s">
        <v>114</v>
      </c>
      <c r="B7" s="51">
        <v>26420645</v>
      </c>
      <c r="C7" s="52">
        <v>29762155</v>
      </c>
      <c r="D7" s="52">
        <v>34172058</v>
      </c>
      <c r="E7" s="52">
        <v>37297727</v>
      </c>
      <c r="F7" s="52">
        <v>40596259</v>
      </c>
      <c r="G7" s="52">
        <v>37073662</v>
      </c>
      <c r="H7" s="52">
        <v>38952070</v>
      </c>
      <c r="I7" s="52">
        <v>41113097</v>
      </c>
      <c r="J7" s="63">
        <v>33947921</v>
      </c>
      <c r="K7" s="73">
        <v>35627380</v>
      </c>
    </row>
    <row r="8" spans="1:11">
      <c r="A8" s="50" t="s">
        <v>115</v>
      </c>
      <c r="B8" s="52">
        <v>838556</v>
      </c>
      <c r="C8" s="52">
        <v>845412</v>
      </c>
      <c r="D8" s="52">
        <v>847316</v>
      </c>
      <c r="E8" s="52" t="s">
        <v>94</v>
      </c>
      <c r="F8" s="52" t="s">
        <v>94</v>
      </c>
      <c r="G8" s="52" t="s">
        <v>94</v>
      </c>
      <c r="H8" s="52" t="s">
        <v>94</v>
      </c>
      <c r="I8" s="52" t="s">
        <v>94</v>
      </c>
      <c r="J8" s="64" t="s">
        <v>94</v>
      </c>
      <c r="K8" s="73"/>
    </row>
    <row r="9" spans="1:11">
      <c r="A9" s="50" t="s">
        <v>116</v>
      </c>
      <c r="B9" s="52">
        <v>1742</v>
      </c>
      <c r="C9" s="52">
        <v>1742</v>
      </c>
      <c r="D9" s="52">
        <v>1742</v>
      </c>
      <c r="E9" s="52">
        <v>1742</v>
      </c>
      <c r="F9" s="52">
        <v>1742</v>
      </c>
      <c r="G9" s="52">
        <v>2905</v>
      </c>
      <c r="H9" s="52">
        <v>2986</v>
      </c>
      <c r="I9" s="52">
        <v>2986</v>
      </c>
      <c r="J9" s="63">
        <v>2986</v>
      </c>
      <c r="K9" s="73">
        <v>2986</v>
      </c>
    </row>
    <row r="10" spans="1:11">
      <c r="A10" s="50" t="s">
        <v>117</v>
      </c>
      <c r="B10" s="51">
        <v>11569294</v>
      </c>
      <c r="C10" s="51">
        <v>13784618</v>
      </c>
      <c r="D10" s="52">
        <v>16186759</v>
      </c>
      <c r="E10" s="52">
        <v>13378001</v>
      </c>
      <c r="F10" s="52">
        <v>19441710</v>
      </c>
      <c r="G10" s="52">
        <v>22237567</v>
      </c>
      <c r="H10" s="52">
        <v>31083670</v>
      </c>
      <c r="I10" s="52">
        <v>38421698</v>
      </c>
      <c r="J10" s="63">
        <v>39808004</v>
      </c>
      <c r="K10" s="73">
        <v>42064602</v>
      </c>
    </row>
    <row r="11" spans="1:11">
      <c r="A11" s="50" t="s">
        <v>118</v>
      </c>
      <c r="B11" s="52">
        <v>43.67</v>
      </c>
      <c r="C11" s="52">
        <v>52.03</v>
      </c>
      <c r="D11" s="52">
        <v>61.09</v>
      </c>
      <c r="E11" s="52">
        <v>45.67</v>
      </c>
      <c r="F11" s="52">
        <v>65.87</v>
      </c>
      <c r="G11" s="52">
        <v>74.430000000000007</v>
      </c>
      <c r="H11" s="52">
        <v>102.82</v>
      </c>
      <c r="I11" s="52">
        <v>132</v>
      </c>
      <c r="J11" s="63">
        <v>136</v>
      </c>
      <c r="K11" s="73">
        <v>144.22999999999999</v>
      </c>
    </row>
    <row r="12" spans="1:11">
      <c r="A12" s="50" t="s">
        <v>119</v>
      </c>
      <c r="B12" s="52">
        <v>134729</v>
      </c>
      <c r="C12" s="52">
        <v>177972</v>
      </c>
      <c r="D12" s="52">
        <v>181582</v>
      </c>
      <c r="E12" s="52">
        <v>968621</v>
      </c>
      <c r="F12" s="52">
        <v>1041104</v>
      </c>
      <c r="G12" s="52">
        <v>946559</v>
      </c>
      <c r="H12" s="52">
        <v>728837</v>
      </c>
      <c r="I12" s="52">
        <v>433966</v>
      </c>
      <c r="J12" s="63">
        <v>197673</v>
      </c>
      <c r="K12" s="73">
        <v>25534</v>
      </c>
    </row>
    <row r="13" spans="1:11">
      <c r="A13" s="50" t="s">
        <v>120</v>
      </c>
      <c r="B13" s="51">
        <v>11088275</v>
      </c>
      <c r="C13" s="52">
        <v>13227781</v>
      </c>
      <c r="D13" s="52">
        <v>15539952</v>
      </c>
      <c r="E13" s="52" t="s">
        <v>94</v>
      </c>
      <c r="F13" s="52" t="s">
        <v>94</v>
      </c>
      <c r="G13" s="52" t="s">
        <v>94</v>
      </c>
      <c r="H13" s="52" t="s">
        <v>94</v>
      </c>
      <c r="I13" s="52" t="s">
        <v>94</v>
      </c>
      <c r="J13" s="64" t="s">
        <v>94</v>
      </c>
      <c r="K13" s="74" t="s">
        <v>94</v>
      </c>
    </row>
    <row r="14" spans="1:11">
      <c r="A14" s="50" t="s">
        <v>121</v>
      </c>
      <c r="B14" s="52">
        <v>198556</v>
      </c>
      <c r="C14" s="52">
        <v>199720</v>
      </c>
      <c r="D14" s="52">
        <v>199776</v>
      </c>
      <c r="E14" s="52">
        <v>199776</v>
      </c>
      <c r="F14" s="52">
        <v>136573</v>
      </c>
      <c r="G14" s="52">
        <v>136573</v>
      </c>
      <c r="H14" s="52">
        <v>136573</v>
      </c>
      <c r="I14" s="52">
        <v>136573</v>
      </c>
      <c r="J14" s="63">
        <v>136573</v>
      </c>
      <c r="K14" s="74" t="s">
        <v>94</v>
      </c>
    </row>
    <row r="15" spans="1:11">
      <c r="A15" s="50" t="s">
        <v>122</v>
      </c>
      <c r="B15" s="52">
        <v>13306</v>
      </c>
      <c r="C15" s="52">
        <v>16392</v>
      </c>
      <c r="D15" s="52">
        <v>16722</v>
      </c>
      <c r="E15" s="52">
        <v>84458</v>
      </c>
      <c r="F15" s="52">
        <v>8809</v>
      </c>
      <c r="G15" s="52">
        <v>90237</v>
      </c>
      <c r="H15" s="52">
        <v>90578</v>
      </c>
      <c r="I15" s="52">
        <v>27186</v>
      </c>
      <c r="J15" s="63" t="s">
        <v>132</v>
      </c>
      <c r="K15" s="74" t="s">
        <v>94</v>
      </c>
    </row>
    <row r="16" spans="1:11">
      <c r="A16" s="50" t="s">
        <v>123</v>
      </c>
      <c r="B16" s="52">
        <v>10294</v>
      </c>
      <c r="C16" s="52">
        <v>8125</v>
      </c>
      <c r="D16" s="52">
        <v>152</v>
      </c>
      <c r="E16" s="52" t="s">
        <v>94</v>
      </c>
      <c r="F16" s="52" t="s">
        <v>94</v>
      </c>
      <c r="G16" s="52" t="s">
        <v>94</v>
      </c>
      <c r="H16" s="52" t="s">
        <v>94</v>
      </c>
      <c r="I16" s="52" t="s">
        <v>94</v>
      </c>
      <c r="J16" s="64" t="s">
        <v>94</v>
      </c>
      <c r="K16" s="74" t="s">
        <v>94</v>
      </c>
    </row>
    <row r="17" spans="1:11" ht="24">
      <c r="A17" s="53" t="s">
        <v>124</v>
      </c>
      <c r="B17" s="52">
        <v>52132</v>
      </c>
      <c r="C17" s="52">
        <v>47942</v>
      </c>
      <c r="D17" s="52">
        <v>54882</v>
      </c>
      <c r="E17" s="52">
        <v>242648</v>
      </c>
      <c r="F17" s="52">
        <v>243547</v>
      </c>
      <c r="G17" s="52">
        <v>223807</v>
      </c>
      <c r="H17" s="52">
        <v>211319</v>
      </c>
      <c r="I17" s="52">
        <v>99943</v>
      </c>
      <c r="J17" s="63">
        <v>61984</v>
      </c>
      <c r="K17" s="74" t="s">
        <v>94</v>
      </c>
    </row>
    <row r="18" spans="1:11">
      <c r="A18" s="50" t="s">
        <v>125</v>
      </c>
      <c r="B18" s="52">
        <v>71989</v>
      </c>
      <c r="C18" s="52">
        <v>106673</v>
      </c>
      <c r="D18" s="52">
        <v>193680</v>
      </c>
      <c r="E18" s="52">
        <v>1635039</v>
      </c>
      <c r="F18" s="52">
        <v>3957629</v>
      </c>
      <c r="G18" s="52">
        <v>5482449</v>
      </c>
      <c r="H18" s="52">
        <v>7157257</v>
      </c>
      <c r="I18" s="52">
        <v>9144564</v>
      </c>
      <c r="J18" s="63">
        <v>11545873</v>
      </c>
      <c r="K18" s="74" t="s">
        <v>94</v>
      </c>
    </row>
    <row r="19" spans="1:11">
      <c r="A19" s="50" t="s">
        <v>126</v>
      </c>
      <c r="B19" s="52">
        <v>13</v>
      </c>
      <c r="C19" s="52">
        <v>13</v>
      </c>
      <c r="D19" s="52">
        <v>13</v>
      </c>
      <c r="E19" s="52" t="s">
        <v>94</v>
      </c>
      <c r="F19" s="52" t="s">
        <v>94</v>
      </c>
      <c r="G19" s="52" t="s">
        <v>94</v>
      </c>
      <c r="H19" s="52" t="s">
        <v>94</v>
      </c>
      <c r="I19" s="52" t="s">
        <v>94</v>
      </c>
      <c r="J19" s="64" t="s">
        <v>94</v>
      </c>
      <c r="K19" s="74" t="s">
        <v>94</v>
      </c>
    </row>
    <row r="20" spans="1:11">
      <c r="A20" s="54" t="s">
        <v>129</v>
      </c>
      <c r="B20" s="54"/>
      <c r="C20" s="54"/>
      <c r="D20" s="54"/>
      <c r="E20" s="54"/>
      <c r="F20" s="54"/>
      <c r="G20" s="54"/>
      <c r="H20" s="54"/>
    </row>
    <row r="21" spans="1:11">
      <c r="A21" s="55" t="s">
        <v>127</v>
      </c>
    </row>
  </sheetData>
  <mergeCells count="3">
    <mergeCell ref="A1:H1"/>
    <mergeCell ref="A2:A3"/>
    <mergeCell ref="B2:K2"/>
  </mergeCells>
  <printOptions horizontalCentered="1"/>
  <pageMargins left="1" right="1" top="0.57999999999999996" bottom="0.8" header="1" footer="1"/>
  <pageSetup paperSize="213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Road facilites </vt:lpstr>
      <vt:lpstr>No of vehicles </vt:lpstr>
      <vt:lpstr>Vehicle  Registration</vt:lpstr>
      <vt:lpstr>Transport facilities</vt:lpstr>
      <vt:lpstr>Communication</vt:lpstr>
      <vt:lpstr>'Road facilites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RAMKRISHNA ACHARYA</cp:lastModifiedBy>
  <dcterms:created xsi:type="dcterms:W3CDTF">2022-05-31T09:26:01Z</dcterms:created>
  <dcterms:modified xsi:type="dcterms:W3CDTF">2025-06-18T05:19:30Z</dcterms:modified>
</cp:coreProperties>
</file>