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F:\Desktop Live\1. EAD database updation\Aditya\Yearly\"/>
    </mc:Choice>
  </mc:AlternateContent>
  <xr:revisionPtr revIDLastSave="0" documentId="13_ncr:1_{94DA5CCA-42DD-43DF-BBE2-F7F027E3A4EA}" xr6:coauthVersionLast="36" xr6:coauthVersionMax="36" xr10:uidLastSave="{00000000-0000-0000-0000-000000000000}"/>
  <bookViews>
    <workbookView xWindow="0" yWindow="0" windowWidth="24000" windowHeight="9735" activeTab="5" xr2:uid="{00000000-000D-0000-FFFF-FFFF00000000}"/>
  </bookViews>
  <sheets>
    <sheet name="MS (Old)" sheetId="1" r:id="rId1"/>
    <sheet name="MS (New)" sheetId="6" r:id="rId2"/>
    <sheet name="M1" sheetId="2" r:id="rId3"/>
    <sheet name="Currency" sheetId="3" r:id="rId4"/>
    <sheet name="ODCS_Assets" sheetId="4" r:id="rId5"/>
    <sheet name="ODCS_Liabilies" sheetId="5" r:id="rId6"/>
  </sheets>
  <externalReferences>
    <externalReference r:id="rId7"/>
  </externalReferences>
  <definedNames>
    <definedName name="_xlnm.Print_Area" localSheetId="3">Currency!$A$1:$H$78</definedName>
    <definedName name="_xlnm.Print_Area" localSheetId="2">'M1'!$A$1:$K$81</definedName>
    <definedName name="_xlnm.Print_Area" localSheetId="1">'MS (New)'!$A$1:$V$23</definedName>
    <definedName name="_xlnm.Print_Area" localSheetId="0">'MS (Old)'!$A$1:$U$82</definedName>
    <definedName name="_xlnm.Print_Area" localSheetId="4">ODCS_Assets!$A$1:$T$21</definedName>
    <definedName name="_xlnm.Print_Area" localSheetId="5">ODCS_Liabilies!$A$1:$R$20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5" l="1"/>
  <c r="R14" i="5" s="1"/>
  <c r="L13" i="5"/>
  <c r="R13" i="5" s="1"/>
  <c r="L12" i="5"/>
  <c r="R12" i="5" s="1"/>
  <c r="L11" i="5"/>
  <c r="R11" i="5" s="1"/>
  <c r="L10" i="5"/>
  <c r="R10" i="5" s="1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G44" i="3"/>
  <c r="D44" i="3"/>
  <c r="H44" i="3" s="1"/>
  <c r="G43" i="3"/>
  <c r="D43" i="3"/>
  <c r="G42" i="3"/>
  <c r="D42" i="3"/>
  <c r="H42" i="3" s="1"/>
  <c r="G41" i="3"/>
  <c r="D41" i="3"/>
  <c r="G40" i="3"/>
  <c r="D40" i="3"/>
  <c r="H40" i="3" s="1"/>
  <c r="G39" i="3"/>
  <c r="D39" i="3"/>
  <c r="H39" i="3" s="1"/>
  <c r="G38" i="3"/>
  <c r="D38" i="3"/>
  <c r="H38" i="3" s="1"/>
  <c r="G37" i="3"/>
  <c r="D37" i="3"/>
  <c r="G36" i="3"/>
  <c r="D36" i="3"/>
  <c r="H36" i="3" s="1"/>
  <c r="G35" i="3"/>
  <c r="D35" i="3"/>
  <c r="H35" i="3" s="1"/>
  <c r="G34" i="3"/>
  <c r="D34" i="3"/>
  <c r="G33" i="3"/>
  <c r="D33" i="3"/>
  <c r="H33" i="3" s="1"/>
  <c r="G32" i="3"/>
  <c r="D32" i="3"/>
  <c r="G31" i="3"/>
  <c r="D31" i="3"/>
  <c r="G30" i="3"/>
  <c r="D30" i="3"/>
  <c r="H30" i="3" s="1"/>
  <c r="G29" i="3"/>
  <c r="D29" i="3"/>
  <c r="G28" i="3"/>
  <c r="D28" i="3"/>
  <c r="G27" i="3"/>
  <c r="D27" i="3"/>
  <c r="G26" i="3"/>
  <c r="D26" i="3"/>
  <c r="G25" i="3"/>
  <c r="D25" i="3"/>
  <c r="G24" i="3"/>
  <c r="D24" i="3"/>
  <c r="H24" i="3" s="1"/>
  <c r="G23" i="3"/>
  <c r="D23" i="3"/>
  <c r="G22" i="3"/>
  <c r="D22" i="3"/>
  <c r="H22" i="3" s="1"/>
  <c r="G21" i="3"/>
  <c r="D21" i="3"/>
  <c r="G20" i="3"/>
  <c r="D20" i="3"/>
  <c r="G19" i="3"/>
  <c r="D19" i="3"/>
  <c r="G18" i="3"/>
  <c r="D18" i="3"/>
  <c r="H18" i="3" s="1"/>
  <c r="G17" i="3"/>
  <c r="D17" i="3"/>
  <c r="G16" i="3"/>
  <c r="D16" i="3"/>
  <c r="H16" i="3" s="1"/>
  <c r="G15" i="3"/>
  <c r="D15" i="3"/>
  <c r="H15" i="3" s="1"/>
  <c r="G14" i="3"/>
  <c r="D14" i="3"/>
  <c r="H14" i="3" s="1"/>
  <c r="G13" i="3"/>
  <c r="D13" i="3"/>
  <c r="G12" i="3"/>
  <c r="D12" i="3"/>
  <c r="G11" i="3"/>
  <c r="D11" i="3"/>
  <c r="H11" i="3" s="1"/>
  <c r="G10" i="3"/>
  <c r="D10" i="3"/>
  <c r="G9" i="3"/>
  <c r="D9" i="3"/>
  <c r="H9" i="3" s="1"/>
  <c r="I45" i="2"/>
  <c r="E45" i="2"/>
  <c r="K45" i="2" s="1"/>
  <c r="I44" i="2"/>
  <c r="E44" i="2"/>
  <c r="K44" i="2" s="1"/>
  <c r="I43" i="2"/>
  <c r="E43" i="2"/>
  <c r="K43" i="2" s="1"/>
  <c r="I42" i="2"/>
  <c r="E42" i="2"/>
  <c r="K42" i="2" s="1"/>
  <c r="I41" i="2"/>
  <c r="E41" i="2"/>
  <c r="K41" i="2" s="1"/>
  <c r="I40" i="2"/>
  <c r="E40" i="2"/>
  <c r="K40" i="2" s="1"/>
  <c r="I39" i="2"/>
  <c r="E39" i="2"/>
  <c r="K39" i="2" s="1"/>
  <c r="I38" i="2"/>
  <c r="E38" i="2"/>
  <c r="K38" i="2" s="1"/>
  <c r="I37" i="2"/>
  <c r="E37" i="2"/>
  <c r="K37" i="2" s="1"/>
  <c r="I36" i="2"/>
  <c r="E36" i="2"/>
  <c r="K36" i="2" s="1"/>
  <c r="I35" i="2"/>
  <c r="E35" i="2"/>
  <c r="K35" i="2" s="1"/>
  <c r="I34" i="2"/>
  <c r="E34" i="2"/>
  <c r="K34" i="2" s="1"/>
  <c r="I33" i="2"/>
  <c r="E33" i="2"/>
  <c r="K33" i="2" s="1"/>
  <c r="I32" i="2"/>
  <c r="E32" i="2"/>
  <c r="K32" i="2" s="1"/>
  <c r="I31" i="2"/>
  <c r="E31" i="2"/>
  <c r="K31" i="2" s="1"/>
  <c r="I30" i="2"/>
  <c r="E30" i="2"/>
  <c r="K30" i="2" s="1"/>
  <c r="I29" i="2"/>
  <c r="E29" i="2"/>
  <c r="K29" i="2" s="1"/>
  <c r="I28" i="2"/>
  <c r="E28" i="2"/>
  <c r="K28" i="2" s="1"/>
  <c r="I27" i="2"/>
  <c r="E27" i="2"/>
  <c r="K27" i="2" s="1"/>
  <c r="I26" i="2"/>
  <c r="E26" i="2"/>
  <c r="K26" i="2" s="1"/>
  <c r="I25" i="2"/>
  <c r="E25" i="2"/>
  <c r="K25" i="2" s="1"/>
  <c r="I24" i="2"/>
  <c r="E24" i="2"/>
  <c r="K24" i="2" s="1"/>
  <c r="I23" i="2"/>
  <c r="E23" i="2"/>
  <c r="K23" i="2" s="1"/>
  <c r="I22" i="2"/>
  <c r="E22" i="2"/>
  <c r="K22" i="2" s="1"/>
  <c r="I21" i="2"/>
  <c r="E21" i="2"/>
  <c r="K21" i="2" s="1"/>
  <c r="I20" i="2"/>
  <c r="E20" i="2"/>
  <c r="K20" i="2" s="1"/>
  <c r="I19" i="2"/>
  <c r="E19" i="2"/>
  <c r="K19" i="2" s="1"/>
  <c r="I18" i="2"/>
  <c r="E18" i="2"/>
  <c r="K18" i="2" s="1"/>
  <c r="I17" i="2"/>
  <c r="E17" i="2"/>
  <c r="K17" i="2" s="1"/>
  <c r="I16" i="2"/>
  <c r="E16" i="2"/>
  <c r="K16" i="2" s="1"/>
  <c r="I15" i="2"/>
  <c r="E15" i="2"/>
  <c r="K15" i="2" s="1"/>
  <c r="I14" i="2"/>
  <c r="E14" i="2"/>
  <c r="K14" i="2" s="1"/>
  <c r="I13" i="2"/>
  <c r="E13" i="2"/>
  <c r="K13" i="2" s="1"/>
  <c r="I12" i="2"/>
  <c r="E12" i="2"/>
  <c r="K12" i="2" s="1"/>
  <c r="K11" i="2"/>
  <c r="I11" i="2"/>
  <c r="E11" i="2"/>
  <c r="I10" i="2"/>
  <c r="E10" i="2"/>
  <c r="K10" i="2" s="1"/>
  <c r="H34" i="3" l="1"/>
  <c r="H32" i="3"/>
  <c r="H10" i="3"/>
  <c r="H26" i="3"/>
  <c r="H28" i="3"/>
  <c r="H12" i="3"/>
  <c r="H23" i="3"/>
  <c r="H13" i="3"/>
  <c r="H20" i="3"/>
  <c r="H25" i="3"/>
  <c r="H31" i="3"/>
  <c r="H37" i="3"/>
  <c r="H29" i="3"/>
  <c r="H21" i="3"/>
  <c r="H17" i="3"/>
  <c r="H41" i="3"/>
  <c r="H27" i="3"/>
  <c r="H19" i="3"/>
  <c r="H43" i="3"/>
  <c r="L9" i="5"/>
  <c r="R9" i="5" s="1"/>
</calcChain>
</file>

<file path=xl/sharedStrings.xml><?xml version="1.0" encoding="utf-8"?>
<sst xmlns="http://schemas.openxmlformats.org/spreadsheetml/2006/main" count="532" uniqueCount="208">
  <si>
    <t>Monetary Survey  (Contd. ...)</t>
  </si>
  <si>
    <t>In Million Rupees</t>
  </si>
  <si>
    <t xml:space="preserve"> Mid-Month</t>
  </si>
  <si>
    <t>Foreign</t>
  </si>
  <si>
    <t>Net-</t>
  </si>
  <si>
    <t>Claims on</t>
  </si>
  <si>
    <t>Claims on Government</t>
  </si>
  <si>
    <t>Claims</t>
  </si>
  <si>
    <t xml:space="preserve">Broad </t>
  </si>
  <si>
    <t>Money</t>
  </si>
  <si>
    <t>Assets,</t>
  </si>
  <si>
    <t xml:space="preserve">domestic </t>
  </si>
  <si>
    <t>Domestic</t>
  </si>
  <si>
    <t>Govern-</t>
  </si>
  <si>
    <t>Enterprises</t>
  </si>
  <si>
    <t>on Non-Govt.</t>
  </si>
  <si>
    <t>Capital and</t>
  </si>
  <si>
    <t>Supply</t>
  </si>
  <si>
    <t>Net</t>
  </si>
  <si>
    <t>assets</t>
  </si>
  <si>
    <t>Credit</t>
  </si>
  <si>
    <t>ment, net</t>
  </si>
  <si>
    <t>ment</t>
  </si>
  <si>
    <t>Total</t>
  </si>
  <si>
    <t>Non-</t>
  </si>
  <si>
    <t>Financial</t>
  </si>
  <si>
    <t>Private</t>
  </si>
  <si>
    <t>Other</t>
  </si>
  <si>
    <t>(M2)</t>
  </si>
  <si>
    <t>(M1)</t>
  </si>
  <si>
    <t>Demand</t>
  </si>
  <si>
    <t>Time</t>
  </si>
  <si>
    <t>(2-3)</t>
  </si>
  <si>
    <t>Assets</t>
  </si>
  <si>
    <t>Liabilities</t>
  </si>
  <si>
    <t>(5-14)</t>
  </si>
  <si>
    <t>(6+9+12+13)</t>
  </si>
  <si>
    <t>(7-8)</t>
  </si>
  <si>
    <t>Government*</t>
  </si>
  <si>
    <t>Deposits</t>
  </si>
  <si>
    <t>(10+11)</t>
  </si>
  <si>
    <t>financial</t>
  </si>
  <si>
    <t>Institutions</t>
  </si>
  <si>
    <t>Sector</t>
  </si>
  <si>
    <t>Items, Net</t>
  </si>
  <si>
    <t>(16+19)</t>
  </si>
  <si>
    <t>(17+18)</t>
  </si>
  <si>
    <t>Currency</t>
  </si>
  <si>
    <r>
      <t>Deposits</t>
    </r>
    <r>
      <rPr>
        <vertAlign val="superscript"/>
        <sz val="7"/>
        <rFont val="Times New Roman"/>
        <family val="1"/>
      </rPr>
      <t>+</t>
    </r>
  </si>
  <si>
    <t xml:space="preserve"> 1960 Jul</t>
  </si>
  <si>
    <t xml:space="preserve"> 1961 Jul</t>
  </si>
  <si>
    <t xml:space="preserve"> 1962 Jul</t>
  </si>
  <si>
    <t xml:space="preserve"> 1963 Jul</t>
  </si>
  <si>
    <t xml:space="preserve"> 1964 Jul</t>
  </si>
  <si>
    <t xml:space="preserve"> 1965 Jul</t>
  </si>
  <si>
    <t xml:space="preserve"> 1966 Jul</t>
  </si>
  <si>
    <t xml:space="preserve"> 1967 Jul</t>
  </si>
  <si>
    <t xml:space="preserve"> 1968 Jul</t>
  </si>
  <si>
    <t xml:space="preserve"> 1969 Jul</t>
  </si>
  <si>
    <t xml:space="preserve"> 1970 Jul</t>
  </si>
  <si>
    <t xml:space="preserve"> 1971 Jul</t>
  </si>
  <si>
    <t xml:space="preserve"> 1972 Jul</t>
  </si>
  <si>
    <t xml:space="preserve"> 1973 Jul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</si>
  <si>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</si>
  <si>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</si>
  <si>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</si>
  <si>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</si>
  <si>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</si>
  <si>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</si>
  <si>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</si>
  <si>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</si>
  <si>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</si>
  <si>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</si>
  <si>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</si>
  <si>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</si>
  <si>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</si>
  <si>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</si>
  <si>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</si>
  <si>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 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</si>
  <si>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</si>
  <si>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</si>
  <si>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</si>
  <si>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</si>
  <si>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</si>
  <si>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</si>
  <si>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</si>
  <si>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</si>
  <si>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</si>
  <si>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 </t>
  </si>
  <si>
    <t xml:space="preserve"> 2000 Jul </t>
  </si>
  <si>
    <t xml:space="preserve"> 2001 Jul </t>
  </si>
  <si>
    <t xml:space="preserve"> 2002 Jul </t>
  </si>
  <si>
    <t xml:space="preserve"> C</t>
  </si>
  <si>
    <t xml:space="preserve"> 2003 Jul</t>
  </si>
  <si>
    <t xml:space="preserve"> 2004 Jul</t>
  </si>
  <si>
    <t>2005 Jul</t>
  </si>
  <si>
    <t>2006 Jul</t>
  </si>
  <si>
    <t>2006 Jul*</t>
  </si>
  <si>
    <t>2007 Jul</t>
  </si>
  <si>
    <t>2008 Jul</t>
  </si>
  <si>
    <t>2009 Jul</t>
  </si>
  <si>
    <t>2010 Jul</t>
  </si>
  <si>
    <t>2011 Jul  **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</si>
  <si>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</si>
  <si>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</si>
  <si>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</si>
  <si>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</si>
  <si>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</si>
  <si>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</si>
  <si>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</si>
  <si>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</si>
  <si>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Including the consolidated balance sheet of ADB/N (beginning 2006 July).</t>
  </si>
  <si>
    <t>** Including the consolidated balance sheet of 'B' and 'C' class Financial Institutions since July 2011.</t>
  </si>
  <si>
    <t>+  Time Deposits = Saving and Call Deposits + Fixed Deposits + Margin Deposits.</t>
  </si>
  <si>
    <t>Note:</t>
  </si>
  <si>
    <t xml:space="preserve">1. NBL wrote off Rs. 11.05 billion in July 2006 and Rs. 2.87 billion in mid-October 2006; and RBB wrote off Rs. 13.15 billion in mid-December, 2006.  This write off lowered   </t>
  </si>
  <si>
    <t>the volume of private sector credit, total domestic credit and other items, net (because of reduction of loan loss provisioning  and interest suspense account).</t>
  </si>
  <si>
    <t>2. Claims on government also includes IMF promissory notes and government issued coins.</t>
  </si>
  <si>
    <t>Demand Deposits</t>
  </si>
  <si>
    <t>Held by</t>
  </si>
  <si>
    <t>Held  by</t>
  </si>
  <si>
    <t>Public</t>
  </si>
  <si>
    <t>4 As percent</t>
  </si>
  <si>
    <t>Government</t>
  </si>
  <si>
    <t>Banks*</t>
  </si>
  <si>
    <t>1-2-3</t>
  </si>
  <si>
    <t>Banks**</t>
  </si>
  <si>
    <t>(5-6-7)</t>
  </si>
  <si>
    <t>4+8</t>
  </si>
  <si>
    <t>of 9</t>
  </si>
  <si>
    <t xml:space="preserve"> 1989 Jul</t>
  </si>
  <si>
    <t>2006 Jul***</t>
  </si>
  <si>
    <r>
      <t xml:space="preserve">2011 Jul </t>
    </r>
    <r>
      <rPr>
        <b/>
        <vertAlign val="superscript"/>
        <sz val="7"/>
        <rFont val="Times New Roman"/>
        <family val="1"/>
      </rPr>
      <t>****</t>
    </r>
  </si>
  <si>
    <t>*     Notes and coins held by commercial banks.</t>
  </si>
  <si>
    <t>**    Includes commercial banks' deposits at Nepal Rastra Bank (Monetary Authority's A/C) and inter-bank deposits of commercial banks (liabilities side).</t>
  </si>
  <si>
    <t>***  Including the consolidated balance sheet of ADB/N  since July 2006.</t>
  </si>
  <si>
    <t>**** Including the consolidated balance sheet of 'B' and 'C' class Financial Institutions since July 2011.</t>
  </si>
  <si>
    <t>Notes Held by</t>
  </si>
  <si>
    <t>Net Issue of</t>
  </si>
  <si>
    <t>Coins Held by</t>
  </si>
  <si>
    <t xml:space="preserve">Coins in </t>
  </si>
  <si>
    <t>Currency in</t>
  </si>
  <si>
    <t>Net Issue</t>
  </si>
  <si>
    <t>Nepal Rastra</t>
  </si>
  <si>
    <t>Notes in</t>
  </si>
  <si>
    <t>Coins (including</t>
  </si>
  <si>
    <t>Circulation</t>
  </si>
  <si>
    <t>of Notes</t>
  </si>
  <si>
    <t>Bank</t>
  </si>
  <si>
    <t>subsidiary coins)</t>
  </si>
  <si>
    <t>(4-5)</t>
  </si>
  <si>
    <t>(3+6)</t>
  </si>
  <si>
    <t xml:space="preserve"> 1994  Jul</t>
  </si>
  <si>
    <t xml:space="preserve">2011 Jul </t>
  </si>
  <si>
    <t>*  Including the consolidated balance sheet of ADB/N since July 2006.</t>
  </si>
  <si>
    <t>A. Assets</t>
  </si>
  <si>
    <t>Mid-Month</t>
  </si>
  <si>
    <t>Liquid Funds</t>
  </si>
  <si>
    <t>Loan and Advances</t>
  </si>
  <si>
    <t>NRB Bond</t>
  </si>
  <si>
    <t>Other Assets</t>
  </si>
  <si>
    <t>Total Assets      (6+16+17+18)</t>
  </si>
  <si>
    <t>Cash in Hand</t>
  </si>
  <si>
    <t>Balance With NRB</t>
  </si>
  <si>
    <t>Foreign Currency in Hand</t>
  </si>
  <si>
    <t>Balance Held Abroad</t>
  </si>
  <si>
    <t>Cash in Transit</t>
  </si>
  <si>
    <t>Total              (1 through 5)</t>
  </si>
  <si>
    <t>Claims on Govt.</t>
  </si>
  <si>
    <t>Claims on Govt. Enterprises</t>
  </si>
  <si>
    <t>Claims on Non-Govt. Financial Enterprises</t>
  </si>
  <si>
    <t>Claims on Private Sector</t>
  </si>
  <si>
    <t>Foreign Bills Purchased &amp; Discounted</t>
  </si>
  <si>
    <t xml:space="preserve">Total </t>
  </si>
  <si>
    <t>Total    (9+10)</t>
  </si>
  <si>
    <t xml:space="preserve">Financial </t>
  </si>
  <si>
    <t>Non-Financial</t>
  </si>
  <si>
    <t>Total (13+14)</t>
  </si>
  <si>
    <t>Principal</t>
  </si>
  <si>
    <t xml:space="preserve"> Interest Accrued</t>
  </si>
  <si>
    <t>(7+8+11+12+15)</t>
  </si>
  <si>
    <t xml:space="preserve">B. Liabilities </t>
  </si>
  <si>
    <t>Borrowing from NRB</t>
  </si>
  <si>
    <t>Foreign Liabilities</t>
  </si>
  <si>
    <t>Other Liabilities</t>
  </si>
  <si>
    <t>Total Liabilities  (11 + 12 through 16)</t>
  </si>
  <si>
    <t>Saving Deposits</t>
  </si>
  <si>
    <t>Fixed Deposits</t>
  </si>
  <si>
    <t>Call Deposits</t>
  </si>
  <si>
    <t>Margin Deposits</t>
  </si>
  <si>
    <t>Total                 (1 through 10)</t>
  </si>
  <si>
    <t>Paid-up Capital</t>
  </si>
  <si>
    <t>General Reserves</t>
  </si>
  <si>
    <t>Monetary Survey</t>
  </si>
  <si>
    <r>
      <t>Money Supply (M</t>
    </r>
    <r>
      <rPr>
        <b/>
        <vertAlign val="subscript"/>
        <sz val="10"/>
        <rFont val="Helvetica"/>
        <family val="2"/>
      </rPr>
      <t>1</t>
    </r>
    <r>
      <rPr>
        <b/>
        <sz val="10"/>
        <rFont val="Helvetica"/>
        <family val="2"/>
      </rPr>
      <t>)</t>
    </r>
  </si>
  <si>
    <t>Currency in Circulation Outside Nepal Rastra Bank</t>
  </si>
  <si>
    <t>Other Depository Corporation Survey</t>
  </si>
  <si>
    <t xml:space="preserve">Other Depository Corporation Survey </t>
  </si>
  <si>
    <t xml:space="preserve"> 2020 Jul</t>
  </si>
  <si>
    <t>2020 Jul</t>
  </si>
  <si>
    <r>
      <t xml:space="preserve"> 2023 Jul</t>
    </r>
    <r>
      <rPr>
        <b/>
        <vertAlign val="superscript"/>
        <sz val="7"/>
        <rFont val="Times New Roman"/>
        <family val="1"/>
      </rPr>
      <t>P</t>
    </r>
  </si>
  <si>
    <t xml:space="preserve"> 2021 Jul</t>
  </si>
  <si>
    <r>
      <t xml:space="preserve"> 2022 Jul</t>
    </r>
    <r>
      <rPr>
        <b/>
        <vertAlign val="superscript"/>
        <sz val="7"/>
        <rFont val="Times New Roman"/>
        <family val="1"/>
      </rPr>
      <t>R</t>
    </r>
  </si>
  <si>
    <r>
      <t xml:space="preserve"> 2024 Jul</t>
    </r>
    <r>
      <rPr>
        <b/>
        <vertAlign val="superscript"/>
        <sz val="7"/>
        <rFont val="Times New Roman"/>
        <family val="1"/>
      </rPr>
      <t>P</t>
    </r>
  </si>
  <si>
    <r>
      <t xml:space="preserve"> 2025 Jul</t>
    </r>
    <r>
      <rPr>
        <b/>
        <vertAlign val="superscript"/>
        <sz val="7"/>
        <rFont val="Times New Roman"/>
        <family val="1"/>
      </rPr>
      <t>P</t>
    </r>
  </si>
  <si>
    <t>(Local Currency)</t>
  </si>
  <si>
    <t>Deposits+</t>
  </si>
  <si>
    <t>(Residential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</si>
</sst>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\ #,##0.0;\(#,##0.0\)"/>
    <numFmt numFmtId="166" formatCode="#,##0.0"/>
    <numFmt numFmtId="167" formatCode="yyyy\ mmm"/>
    <numFmt numFmtId="168" formatCode="yyyy/mmm"/>
  </numFmts>
  <fonts count="25">
    <font>
      <sz val="8"/>
      <name val="Times New Roman"/>
    </font>
    <font>
      <b/>
      <sz val="10"/>
      <name val="Helvetic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8"/>
      <name val="Times New Roman"/>
      <family val="1"/>
    </font>
    <font>
      <vertAlign val="superscript"/>
      <sz val="7"/>
      <name val="Times New Roman"/>
      <family val="1"/>
    </font>
    <font>
      <b/>
      <sz val="7"/>
      <name val="Times New Roman"/>
      <family val="1"/>
    </font>
    <font>
      <b/>
      <sz val="7"/>
      <color indexed="59"/>
      <name val="Times New Roman"/>
      <family val="1"/>
    </font>
    <font>
      <b/>
      <vertAlign val="superscript"/>
      <sz val="7"/>
      <name val="Times New Roman"/>
      <family val="1"/>
    </font>
    <font>
      <sz val="7"/>
      <color indexed="8"/>
      <name val="Times New Roman"/>
      <family val="1"/>
    </font>
    <font>
      <sz val="7"/>
      <color indexed="8"/>
      <name val="Arial"/>
      <family val="2"/>
    </font>
    <font>
      <sz val="7"/>
      <color indexed="8"/>
      <name val="Tms Rmn"/>
      <family val="1"/>
    </font>
    <font>
      <sz val="7"/>
      <name val="Tms Rmn"/>
      <family val="1"/>
    </font>
    <font>
      <sz val="7"/>
      <name val="Arial"/>
      <family val="2"/>
    </font>
    <font>
      <b/>
      <vertAlign val="subscript"/>
      <sz val="10"/>
      <name val="Helvetica"/>
      <family val="2"/>
    </font>
    <font>
      <sz val="10"/>
      <name val="Helvetica"/>
      <family val="2"/>
    </font>
    <font>
      <sz val="10"/>
      <name val="Geneva"/>
    </font>
    <font>
      <b/>
      <sz val="8"/>
      <name val="Times New Roman"/>
      <family val="1"/>
    </font>
    <font>
      <sz val="8"/>
      <color indexed="10"/>
      <name val="Times New Roman"/>
      <family val="1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17" fillId="0" borderId="0" applyFont="0" applyFill="0" applyBorder="0" applyAlignment="0" applyProtection="0"/>
  </cellStyleXfs>
  <cellXfs count="185">
    <xf numFmtId="0" fontId="0" fillId="0" borderId="0" xfId="0">
      <alignment vertical="center"/>
    </xf>
    <xf numFmtId="164" fontId="1" fillId="0" borderId="1" xfId="0" applyNumberFormat="1" applyFont="1" applyBorder="1">
      <alignment vertical="center"/>
    </xf>
    <xf numFmtId="164" fontId="2" fillId="0" borderId="2" xfId="0" applyNumberFormat="1" applyFont="1" applyBorder="1">
      <alignment vertical="center"/>
    </xf>
    <xf numFmtId="164" fontId="2" fillId="0" borderId="3" xfId="0" applyNumberFormat="1" applyFont="1" applyBorder="1">
      <alignment vertical="center"/>
    </xf>
    <xf numFmtId="164" fontId="3" fillId="0" borderId="4" xfId="0" applyNumberFormat="1" applyFont="1" applyBorder="1">
      <alignment vertical="center"/>
    </xf>
    <xf numFmtId="164" fontId="2" fillId="0" borderId="0" xfId="0" applyNumberFormat="1" applyFont="1">
      <alignment vertical="center"/>
    </xf>
    <xf numFmtId="164" fontId="2" fillId="0" borderId="5" xfId="0" applyNumberFormat="1" applyFont="1" applyBorder="1">
      <alignment vertical="center"/>
    </xf>
    <xf numFmtId="164" fontId="2" fillId="0" borderId="0" xfId="0" applyNumberFormat="1" applyFont="1" applyBorder="1">
      <alignment vertical="center"/>
    </xf>
    <xf numFmtId="164" fontId="1" fillId="0" borderId="6" xfId="0" applyNumberFormat="1" applyFont="1" applyBorder="1">
      <alignment vertical="center"/>
    </xf>
    <xf numFmtId="164" fontId="3" fillId="0" borderId="7" xfId="0" applyNumberFormat="1" applyFont="1" applyBorder="1">
      <alignment vertical="center"/>
    </xf>
    <xf numFmtId="164" fontId="3" fillId="0" borderId="8" xfId="0" applyNumberFormat="1" applyFont="1" applyBorder="1">
      <alignment vertic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10" xfId="0" applyFont="1" applyFill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164" fontId="7" fillId="0" borderId="10" xfId="0" applyNumberFormat="1" applyFont="1" applyBorder="1">
      <alignment vertical="center"/>
    </xf>
    <xf numFmtId="165" fontId="7" fillId="0" borderId="10" xfId="0" applyNumberFormat="1" applyFont="1" applyBorder="1" applyAlignment="1">
      <alignment horizontal="right" vertical="center" wrapText="1"/>
    </xf>
    <xf numFmtId="164" fontId="7" fillId="0" borderId="0" xfId="0" applyNumberFormat="1" applyFont="1">
      <alignment vertical="center"/>
    </xf>
    <xf numFmtId="164" fontId="7" fillId="0" borderId="0" xfId="0" applyNumberFormat="1" applyFont="1" applyBorder="1">
      <alignment vertical="center"/>
    </xf>
    <xf numFmtId="164" fontId="7" fillId="0" borderId="10" xfId="0" quotePrefix="1" applyNumberFormat="1" applyFont="1" applyBorder="1" applyAlignment="1">
      <alignment horizontal="left" vertical="center"/>
    </xf>
    <xf numFmtId="164" fontId="7" fillId="0" borderId="10" xfId="0" applyNumberFormat="1" applyFont="1" applyBorder="1" applyAlignment="1">
      <alignment horizontal="left" vertical="center"/>
    </xf>
    <xf numFmtId="166" fontId="7" fillId="0" borderId="10" xfId="0" applyNumberFormat="1" applyFont="1" applyBorder="1">
      <alignment vertical="center"/>
    </xf>
    <xf numFmtId="0" fontId="8" fillId="0" borderId="10" xfId="0" applyFont="1" applyBorder="1">
      <alignment vertical="center"/>
    </xf>
    <xf numFmtId="166" fontId="7" fillId="0" borderId="10" xfId="0" quotePrefix="1" applyNumberFormat="1" applyFont="1" applyBorder="1">
      <alignment vertical="center"/>
    </xf>
    <xf numFmtId="0" fontId="7" fillId="0" borderId="7" xfId="0" applyNumberFormat="1" applyFont="1" applyBorder="1">
      <alignment vertical="center"/>
    </xf>
    <xf numFmtId="164" fontId="7" fillId="0" borderId="7" xfId="0" applyNumberFormat="1" applyFont="1" applyBorder="1">
      <alignment vertical="center"/>
    </xf>
    <xf numFmtId="166" fontId="7" fillId="0" borderId="10" xfId="0" quotePrefix="1" applyNumberFormat="1" applyFont="1" applyFill="1" applyBorder="1">
      <alignment vertical="center"/>
    </xf>
    <xf numFmtId="165" fontId="7" fillId="0" borderId="10" xfId="0" applyNumberFormat="1" applyFont="1" applyFill="1" applyBorder="1" applyAlignment="1">
      <alignment horizontal="right" vertical="center" wrapText="1"/>
    </xf>
    <xf numFmtId="165" fontId="7" fillId="0" borderId="10" xfId="0" applyNumberFormat="1" applyFont="1" applyFill="1" applyBorder="1" applyAlignment="1">
      <alignment horizontal="right" wrapText="1"/>
    </xf>
    <xf numFmtId="0" fontId="7" fillId="0" borderId="10" xfId="0" quotePrefix="1" applyFont="1" applyFill="1" applyBorder="1">
      <alignment vertical="center"/>
    </xf>
    <xf numFmtId="0" fontId="7" fillId="0" borderId="1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7" fillId="0" borderId="10" xfId="0" applyFont="1" applyFill="1" applyBorder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>
      <alignment vertical="center"/>
    </xf>
    <xf numFmtId="164" fontId="7" fillId="0" borderId="1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164" fontId="4" fillId="0" borderId="0" xfId="0" applyNumberFormat="1" applyFont="1" applyFill="1" applyBorder="1">
      <alignment vertical="center"/>
    </xf>
    <xf numFmtId="165" fontId="4" fillId="0" borderId="0" xfId="0" applyNumberFormat="1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quotePrefix="1" applyFont="1" applyFill="1">
      <alignment vertical="center"/>
    </xf>
    <xf numFmtId="0" fontId="10" fillId="0" borderId="0" xfId="0" applyFont="1" applyFill="1">
      <alignment vertical="center"/>
    </xf>
    <xf numFmtId="164" fontId="10" fillId="0" borderId="0" xfId="0" applyNumberFormat="1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>
      <alignment vertical="center"/>
    </xf>
    <xf numFmtId="164" fontId="11" fillId="0" borderId="0" xfId="0" applyNumberFormat="1" applyFont="1" applyFill="1">
      <alignment vertical="center"/>
    </xf>
    <xf numFmtId="0" fontId="12" fillId="0" borderId="0" xfId="0" applyFont="1" applyFill="1">
      <alignment vertical="center"/>
    </xf>
    <xf numFmtId="0" fontId="10" fillId="0" borderId="0" xfId="0" applyFont="1" applyFill="1" applyAlignment="1">
      <alignment horizontal="left" vertical="center" indent="1"/>
    </xf>
    <xf numFmtId="166" fontId="12" fillId="0" borderId="0" xfId="0" quotePrefix="1" applyNumberFormat="1" applyFont="1" applyFill="1" applyBorder="1">
      <alignment vertical="center"/>
    </xf>
    <xf numFmtId="164" fontId="10" fillId="0" borderId="0" xfId="0" applyNumberFormat="1" applyFont="1" applyFill="1" applyBorder="1">
      <alignment vertical="center"/>
    </xf>
    <xf numFmtId="166" fontId="13" fillId="0" borderId="0" xfId="0" quotePrefix="1" applyNumberFormat="1" applyFont="1" applyFill="1" applyBorder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>
      <alignment vertical="center"/>
    </xf>
    <xf numFmtId="0" fontId="13" fillId="0" borderId="0" xfId="0" quotePrefix="1" applyFont="1" applyFill="1" applyBorder="1">
      <alignment vertical="center"/>
    </xf>
    <xf numFmtId="166" fontId="4" fillId="0" borderId="0" xfId="0" applyNumberFormat="1" applyFont="1" applyFill="1" applyBorder="1">
      <alignment vertical="center"/>
    </xf>
    <xf numFmtId="166" fontId="13" fillId="0" borderId="0" xfId="0" applyNumberFormat="1" applyFont="1" applyFill="1" applyBorder="1">
      <alignment vertical="center"/>
    </xf>
    <xf numFmtId="164" fontId="4" fillId="0" borderId="0" xfId="0" applyNumberFormat="1" applyFont="1">
      <alignment vertical="center"/>
    </xf>
    <xf numFmtId="164" fontId="13" fillId="0" borderId="0" xfId="0" applyNumberFormat="1" applyFont="1" applyBorder="1">
      <alignment vertical="center"/>
    </xf>
    <xf numFmtId="166" fontId="4" fillId="0" borderId="0" xfId="0" applyNumberFormat="1" applyFont="1" applyFill="1" applyBorder="1" applyAlignment="1">
      <alignment horizontal="right"/>
    </xf>
    <xf numFmtId="164" fontId="13" fillId="0" borderId="0" xfId="0" applyNumberFormat="1" applyFont="1">
      <alignment vertical="center"/>
    </xf>
    <xf numFmtId="164" fontId="1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6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4" fillId="0" borderId="11" xfId="0" applyFont="1" applyBorder="1" applyAlignment="1">
      <alignment horizontal="centerContinuous"/>
    </xf>
    <xf numFmtId="0" fontId="4" fillId="0" borderId="10" xfId="0" applyFont="1" applyBorder="1" applyAlignment="1">
      <alignment horizontal="center"/>
    </xf>
    <xf numFmtId="0" fontId="5" fillId="0" borderId="0" xfId="0" applyFont="1">
      <alignment vertical="center"/>
    </xf>
    <xf numFmtId="14" fontId="4" fillId="0" borderId="10" xfId="0" quotePrefix="1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9" xfId="0" applyFont="1" applyBorder="1" applyAlignment="1">
      <alignment vertical="justify"/>
    </xf>
    <xf numFmtId="165" fontId="7" fillId="0" borderId="9" xfId="0" applyNumberFormat="1" applyFont="1" applyBorder="1" applyAlignment="1">
      <alignment vertical="justify" wrapText="1"/>
    </xf>
    <xf numFmtId="0" fontId="7" fillId="0" borderId="10" xfId="0" applyFont="1" applyBorder="1" applyAlignment="1">
      <alignment vertical="justify"/>
    </xf>
    <xf numFmtId="165" fontId="7" fillId="0" borderId="10" xfId="0" applyNumberFormat="1" applyFont="1" applyBorder="1" applyAlignment="1">
      <alignment vertical="justify" wrapText="1"/>
    </xf>
    <xf numFmtId="166" fontId="7" fillId="0" borderId="10" xfId="0" applyNumberFormat="1" applyFont="1" applyBorder="1" applyAlignment="1">
      <alignment vertical="justify"/>
    </xf>
    <xf numFmtId="165" fontId="7" fillId="0" borderId="10" xfId="1" applyNumberFormat="1" applyFont="1" applyBorder="1" applyAlignment="1">
      <alignment vertical="justify" wrapText="1"/>
    </xf>
    <xf numFmtId="165" fontId="7" fillId="0" borderId="10" xfId="0" applyNumberFormat="1" applyFont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165" fontId="7" fillId="0" borderId="10" xfId="0" applyNumberFormat="1" applyFont="1" applyFill="1" applyBorder="1" applyAlignment="1">
      <alignment vertical="center" wrapText="1"/>
    </xf>
    <xf numFmtId="165" fontId="7" fillId="0" borderId="4" xfId="0" applyNumberFormat="1" applyFont="1" applyBorder="1" applyAlignment="1">
      <alignment vertical="center" wrapText="1"/>
    </xf>
    <xf numFmtId="166" fontId="7" fillId="0" borderId="10" xfId="0" applyNumberFormat="1" applyFont="1" applyFill="1" applyBorder="1">
      <alignment vertical="center"/>
    </xf>
    <xf numFmtId="165" fontId="7" fillId="0" borderId="4" xfId="0" applyNumberFormat="1" applyFont="1" applyFill="1" applyBorder="1" applyAlignment="1">
      <alignment vertical="center" wrapText="1"/>
    </xf>
    <xf numFmtId="0" fontId="7" fillId="0" borderId="0" xfId="0" applyFont="1" applyBorder="1">
      <alignment vertical="center"/>
    </xf>
    <xf numFmtId="165" fontId="7" fillId="0" borderId="10" xfId="1" applyNumberFormat="1" applyFont="1" applyFill="1" applyBorder="1" applyAlignment="1">
      <alignment vertical="center" wrapText="1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19" fillId="0" borderId="0" xfId="0" applyFont="1" applyFill="1">
      <alignment vertical="center"/>
    </xf>
    <xf numFmtId="166" fontId="4" fillId="0" borderId="0" xfId="0" applyNumberFormat="1" applyFont="1" applyBorder="1">
      <alignment vertical="center"/>
    </xf>
    <xf numFmtId="166" fontId="14" fillId="0" borderId="0" xfId="0" applyNumberFormat="1" applyFont="1" applyBorder="1">
      <alignment vertical="center"/>
    </xf>
    <xf numFmtId="0" fontId="13" fillId="0" borderId="0" xfId="0" applyFont="1">
      <alignment vertical="center"/>
    </xf>
    <xf numFmtId="0" fontId="4" fillId="0" borderId="9" xfId="0" applyFont="1" applyBorder="1" applyAlignment="1">
      <alignment horizontal="center"/>
    </xf>
    <xf numFmtId="164" fontId="7" fillId="0" borderId="9" xfId="0" applyNumberFormat="1" applyFont="1" applyBorder="1" applyAlignment="1">
      <alignment vertical="justify"/>
    </xf>
    <xf numFmtId="164" fontId="7" fillId="0" borderId="10" xfId="0" applyNumberFormat="1" applyFont="1" applyBorder="1" applyAlignment="1">
      <alignment vertical="justify"/>
    </xf>
    <xf numFmtId="165" fontId="7" fillId="0" borderId="10" xfId="1" applyNumberFormat="1" applyFont="1" applyFill="1" applyBorder="1" applyAlignment="1">
      <alignment wrapText="1"/>
    </xf>
    <xf numFmtId="0" fontId="0" fillId="0" borderId="0" xfId="0" applyBorder="1">
      <alignment vertical="center"/>
    </xf>
    <xf numFmtId="0" fontId="20" fillId="0" borderId="1" xfId="0" applyFont="1" applyBorder="1">
      <alignment vertical="center"/>
    </xf>
    <xf numFmtId="0" fontId="20" fillId="0" borderId="2" xfId="0" applyFont="1" applyBorder="1">
      <alignment vertical="center"/>
    </xf>
    <xf numFmtId="0" fontId="20" fillId="0" borderId="3" xfId="0" applyFont="1" applyBorder="1">
      <alignment vertical="center"/>
    </xf>
    <xf numFmtId="0" fontId="21" fillId="0" borderId="0" xfId="0" applyFont="1">
      <alignment vertical="center"/>
    </xf>
    <xf numFmtId="0" fontId="20" fillId="0" borderId="4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6" xfId="0" applyFont="1" applyBorder="1">
      <alignment vertical="center"/>
    </xf>
    <xf numFmtId="0" fontId="20" fillId="0" borderId="7" xfId="0" applyFont="1" applyBorder="1">
      <alignment vertical="center"/>
    </xf>
    <xf numFmtId="0" fontId="20" fillId="0" borderId="8" xfId="0" applyFont="1" applyBorder="1">
      <alignment vertical="center"/>
    </xf>
    <xf numFmtId="0" fontId="22" fillId="0" borderId="0" xfId="0" applyFont="1" applyAlignment="1"/>
    <xf numFmtId="0" fontId="22" fillId="0" borderId="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1" fontId="22" fillId="0" borderId="12" xfId="0" applyNumberFormat="1" applyFont="1" applyFill="1" applyBorder="1" applyAlignment="1" applyProtection="1">
      <alignment horizontal="center"/>
    </xf>
    <xf numFmtId="1" fontId="22" fillId="0" borderId="0" xfId="0" applyNumberFormat="1" applyFont="1" applyAlignment="1">
      <alignment horizontal="center"/>
    </xf>
    <xf numFmtId="167" fontId="23" fillId="0" borderId="9" xfId="0" applyNumberFormat="1" applyFont="1" applyBorder="1" applyAlignment="1">
      <alignment horizontal="left"/>
    </xf>
    <xf numFmtId="164" fontId="23" fillId="0" borderId="10" xfId="0" applyNumberFormat="1" applyFont="1" applyBorder="1" applyAlignment="1"/>
    <xf numFmtId="164" fontId="23" fillId="0" borderId="9" xfId="0" applyNumberFormat="1" applyFont="1" applyBorder="1" applyAlignment="1"/>
    <xf numFmtId="0" fontId="23" fillId="0" borderId="0" xfId="0" applyFont="1" applyAlignment="1"/>
    <xf numFmtId="167" fontId="23" fillId="0" borderId="10" xfId="0" applyNumberFormat="1" applyFont="1" applyBorder="1" applyAlignment="1">
      <alignment horizontal="left"/>
    </xf>
    <xf numFmtId="164" fontId="23" fillId="0" borderId="10" xfId="0" applyNumberFormat="1" applyFont="1" applyFill="1" applyBorder="1">
      <alignment vertical="center"/>
    </xf>
    <xf numFmtId="0" fontId="23" fillId="0" borderId="0" xfId="0" applyFont="1" applyBorder="1" applyAlignment="1"/>
    <xf numFmtId="0" fontId="24" fillId="0" borderId="0" xfId="0" applyFont="1">
      <alignment vertical="center"/>
    </xf>
    <xf numFmtId="168" fontId="24" fillId="0" borderId="0" xfId="0" applyNumberFormat="1" applyFont="1">
      <alignment vertical="center"/>
    </xf>
    <xf numFmtId="0" fontId="21" fillId="0" borderId="2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0" xfId="0" applyFont="1" applyBorder="1">
      <alignment vertical="center"/>
    </xf>
    <xf numFmtId="0" fontId="21" fillId="0" borderId="5" xfId="0" applyFont="1" applyBorder="1">
      <alignment vertical="center"/>
    </xf>
    <xf numFmtId="0" fontId="21" fillId="0" borderId="7" xfId="0" applyFont="1" applyBorder="1">
      <alignment vertical="center"/>
    </xf>
    <xf numFmtId="0" fontId="21" fillId="0" borderId="8" xfId="0" applyFont="1" applyBorder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17" fontId="4" fillId="0" borderId="0" xfId="0" applyNumberFormat="1" applyFont="1" applyFill="1" applyBorder="1">
      <alignment vertical="center"/>
    </xf>
    <xf numFmtId="167" fontId="24" fillId="0" borderId="0" xfId="0" applyNumberFormat="1" applyFont="1" applyAlignment="1">
      <alignment horizontal="left" vertical="center"/>
    </xf>
    <xf numFmtId="164" fontId="7" fillId="0" borderId="10" xfId="0" quotePrefix="1" applyNumberFormat="1" applyFont="1" applyFill="1" applyBorder="1" applyAlignment="1"/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64" fontId="7" fillId="0" borderId="10" xfId="0" applyNumberFormat="1" applyFont="1" applyFill="1" applyBorder="1" applyAlignment="1">
      <alignment vertical="center"/>
    </xf>
    <xf numFmtId="164" fontId="23" fillId="0" borderId="10" xfId="0" applyNumberFormat="1" applyFont="1" applyFill="1" applyBorder="1" applyAlignment="1">
      <alignment horizontal="left" vertical="center"/>
    </xf>
    <xf numFmtId="164" fontId="7" fillId="0" borderId="10" xfId="0" applyNumberFormat="1" applyFont="1" applyFill="1" applyBorder="1" applyAlignment="1">
      <alignment horizontal="left" vertical="center"/>
    </xf>
    <xf numFmtId="164" fontId="7" fillId="0" borderId="10" xfId="0" quotePrefix="1" applyNumberFormat="1" applyFont="1" applyFill="1" applyBorder="1" applyAlignment="1">
      <alignment horizontal="left"/>
    </xf>
    <xf numFmtId="17" fontId="7" fillId="0" borderId="10" xfId="0" quotePrefix="1" applyNumberFormat="1" applyFont="1" applyFill="1" applyBorder="1" applyAlignment="1">
      <alignment horizontal="left"/>
    </xf>
    <xf numFmtId="164" fontId="23" fillId="0" borderId="4" xfId="0" applyNumberFormat="1" applyFont="1" applyBorder="1" applyAlignment="1"/>
    <xf numFmtId="164" fontId="23" fillId="0" borderId="0" xfId="0" applyNumberFormat="1" applyFont="1" applyBorder="1" applyAlignment="1"/>
    <xf numFmtId="17" fontId="7" fillId="0" borderId="0" xfId="0" quotePrefix="1" applyNumberFormat="1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wrapText="1"/>
    </xf>
    <xf numFmtId="17" fontId="7" fillId="0" borderId="0" xfId="0" quotePrefix="1" applyNumberFormat="1" applyFont="1" applyFill="1" applyBorder="1" applyAlignment="1"/>
    <xf numFmtId="0" fontId="4" fillId="0" borderId="9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%20Monetary%20File\1.%20Nepal%20Rastra%20Bank\1.%20NRB%20Data\1.%20Depository%20Corporation%20Survey(DCS)\1.%20Depository%20Corporation%20Surve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B Data"/>
      <sheetName val="Tranche"/>
      <sheetName val="EVGL"/>
      <sheetName val="CNTB"/>
      <sheetName val="Commercial Banks"/>
      <sheetName val="Development Bank"/>
      <sheetName val="Finance Company"/>
      <sheetName val="ODC-ALL"/>
      <sheetName val="DCS-L"/>
      <sheetName val="Claims on Gov"/>
      <sheetName val="Deposits at NRB(9.1)"/>
      <sheetName val="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63">
          <cell r="DC563">
            <v>73769.563131969378</v>
          </cell>
        </row>
        <row r="564">
          <cell r="DC564">
            <v>11569.338079664834</v>
          </cell>
        </row>
        <row r="566">
          <cell r="DC566">
            <v>295416.03642370994</v>
          </cell>
        </row>
        <row r="567">
          <cell r="DC567">
            <v>5431.4972165544768</v>
          </cell>
        </row>
        <row r="569">
          <cell r="DC569">
            <v>221012.15630765</v>
          </cell>
        </row>
        <row r="570">
          <cell r="DC570">
            <v>29709.651482820005</v>
          </cell>
        </row>
        <row r="572">
          <cell r="DC572">
            <v>82412.965295119997</v>
          </cell>
        </row>
        <row r="573">
          <cell r="DC573">
            <v>3746.3953477963778</v>
          </cell>
        </row>
        <row r="575">
          <cell r="DC575">
            <v>5208.5489809600003</v>
          </cell>
        </row>
        <row r="576">
          <cell r="DC576">
            <v>824.46131988000002</v>
          </cell>
        </row>
      </sheetData>
      <sheetData sheetId="8" refreshError="1">
        <row r="85">
          <cell r="DD85">
            <v>729100.61358612508</v>
          </cell>
        </row>
        <row r="99">
          <cell r="DD99">
            <v>4783.2510000000002</v>
          </cell>
        </row>
        <row r="100">
          <cell r="DD100">
            <v>2043.4739488200034</v>
          </cell>
        </row>
        <row r="102">
          <cell r="DD102">
            <v>79808.806742129993</v>
          </cell>
        </row>
        <row r="103">
          <cell r="DD103">
            <v>21720.372955284136</v>
          </cell>
        </row>
        <row r="104">
          <cell r="DD104">
            <v>92912.994167456724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:V96"/>
  <sheetViews>
    <sheetView showWhiteSpace="0" zoomScale="130" zoomScaleNormal="130" zoomScaleSheetLayoutView="115" workbookViewId="0">
      <pane xSplit="1" ySplit="9" topLeftCell="B65" activePane="bottomRight" state="frozen"/>
      <selection pane="topRight" activeCell="B1" sqref="B1"/>
      <selection pane="bottomLeft" activeCell="A10" sqref="A10"/>
      <selection pane="bottomRight" activeCell="J86" sqref="J86"/>
    </sheetView>
  </sheetViews>
  <sheetFormatPr defaultColWidth="12.83203125" defaultRowHeight="9"/>
  <cols>
    <col min="1" max="1" width="11.33203125" style="69" customWidth="1"/>
    <col min="2" max="2" width="15" style="71" customWidth="1"/>
    <col min="3" max="3" width="14.33203125" style="71" customWidth="1"/>
    <col min="4" max="4" width="15" style="71" customWidth="1"/>
    <col min="5" max="6" width="14.1640625" style="71" customWidth="1"/>
    <col min="7" max="7" width="14.6640625" style="71" customWidth="1"/>
    <col min="8" max="8" width="13.1640625" style="71" customWidth="1"/>
    <col min="9" max="9" width="12.83203125" style="71" customWidth="1"/>
    <col min="10" max="10" width="11.83203125" style="69" customWidth="1"/>
    <col min="11" max="11" width="9.1640625" style="71" customWidth="1"/>
    <col min="12" max="13" width="9" style="71" customWidth="1"/>
    <col min="14" max="14" width="9.5" style="71" customWidth="1"/>
    <col min="15" max="15" width="12" style="71" customWidth="1"/>
    <col min="16" max="16" width="10.6640625" style="71" customWidth="1"/>
    <col min="17" max="17" width="10.83203125" style="72" customWidth="1"/>
    <col min="18" max="21" width="10.6640625" style="71" customWidth="1"/>
    <col min="22" max="16384" width="12.83203125" style="71"/>
  </cols>
  <sheetData>
    <row r="1" spans="1:21" s="2" customFormat="1" ht="12.75">
      <c r="A1" s="1" t="s">
        <v>193</v>
      </c>
      <c r="I1" s="3"/>
      <c r="J1" s="1" t="s">
        <v>0</v>
      </c>
      <c r="U1" s="3"/>
    </row>
    <row r="2" spans="1:21" s="5" customFormat="1" ht="12.75">
      <c r="A2" s="4"/>
      <c r="I2" s="6"/>
      <c r="J2" s="4"/>
      <c r="R2" s="7"/>
      <c r="S2" s="7"/>
      <c r="T2" s="7"/>
      <c r="U2" s="6"/>
    </row>
    <row r="3" spans="1:21" s="5" customFormat="1" ht="12.75">
      <c r="A3" s="4"/>
      <c r="I3" s="6"/>
      <c r="J3" s="4"/>
      <c r="R3" s="7"/>
      <c r="S3" s="7"/>
      <c r="T3" s="7"/>
      <c r="U3" s="6"/>
    </row>
    <row r="4" spans="1:21" s="9" customFormat="1" ht="12.75">
      <c r="A4" s="8" t="s">
        <v>1</v>
      </c>
      <c r="I4" s="10"/>
      <c r="J4" s="8"/>
      <c r="U4" s="10"/>
    </row>
    <row r="5" spans="1:21" s="13" customFormat="1" ht="9" customHeight="1">
      <c r="A5" s="165" t="s">
        <v>2</v>
      </c>
      <c r="B5" s="11" t="s">
        <v>3</v>
      </c>
      <c r="C5" s="11"/>
      <c r="D5" s="11"/>
      <c r="E5" s="12" t="s">
        <v>4</v>
      </c>
      <c r="G5" s="11" t="s">
        <v>5</v>
      </c>
      <c r="H5" s="11"/>
      <c r="I5" s="11"/>
      <c r="J5" s="165" t="s">
        <v>2</v>
      </c>
      <c r="K5" s="168" t="s">
        <v>6</v>
      </c>
      <c r="L5" s="169"/>
      <c r="M5" s="170"/>
      <c r="N5" s="14" t="s">
        <v>7</v>
      </c>
      <c r="O5" s="11"/>
      <c r="P5" s="11"/>
      <c r="Q5" s="12" t="s">
        <v>8</v>
      </c>
      <c r="R5" s="12" t="s">
        <v>9</v>
      </c>
      <c r="S5" s="11"/>
      <c r="T5" s="11"/>
      <c r="U5" s="11"/>
    </row>
    <row r="6" spans="1:21" s="13" customFormat="1">
      <c r="A6" s="166"/>
      <c r="B6" s="12" t="s">
        <v>10</v>
      </c>
      <c r="C6" s="12"/>
      <c r="D6" s="12"/>
      <c r="E6" s="12" t="s">
        <v>11</v>
      </c>
      <c r="F6" s="12" t="s">
        <v>12</v>
      </c>
      <c r="G6" s="12" t="s">
        <v>13</v>
      </c>
      <c r="H6" s="12"/>
      <c r="I6" s="12" t="s">
        <v>13</v>
      </c>
      <c r="J6" s="166"/>
      <c r="K6" s="171" t="s">
        <v>14</v>
      </c>
      <c r="L6" s="172"/>
      <c r="M6" s="173"/>
      <c r="N6" s="14" t="s">
        <v>15</v>
      </c>
      <c r="O6" s="12" t="s">
        <v>5</v>
      </c>
      <c r="P6" s="12" t="s">
        <v>16</v>
      </c>
      <c r="Q6" s="12" t="s">
        <v>9</v>
      </c>
      <c r="R6" s="12" t="s">
        <v>17</v>
      </c>
      <c r="S6" s="12"/>
      <c r="T6" s="12"/>
      <c r="U6" s="12"/>
    </row>
    <row r="7" spans="1:21" s="13" customFormat="1">
      <c r="A7" s="166"/>
      <c r="B7" s="12" t="s">
        <v>18</v>
      </c>
      <c r="C7" s="12" t="s">
        <v>3</v>
      </c>
      <c r="D7" s="12" t="s">
        <v>3</v>
      </c>
      <c r="E7" s="12" t="s">
        <v>19</v>
      </c>
      <c r="F7" s="12" t="s">
        <v>20</v>
      </c>
      <c r="G7" s="12" t="s">
        <v>21</v>
      </c>
      <c r="H7" s="12" t="s">
        <v>5</v>
      </c>
      <c r="I7" s="12" t="s">
        <v>22</v>
      </c>
      <c r="J7" s="166"/>
      <c r="K7" s="12" t="s">
        <v>23</v>
      </c>
      <c r="L7" s="12"/>
      <c r="M7" s="12" t="s">
        <v>24</v>
      </c>
      <c r="N7" s="14" t="s">
        <v>25</v>
      </c>
      <c r="O7" s="12" t="s">
        <v>26</v>
      </c>
      <c r="P7" s="12" t="s">
        <v>27</v>
      </c>
      <c r="Q7" s="12" t="s">
        <v>28</v>
      </c>
      <c r="R7" s="12" t="s">
        <v>29</v>
      </c>
      <c r="S7" s="12"/>
      <c r="T7" s="12" t="s">
        <v>30</v>
      </c>
      <c r="U7" s="12" t="s">
        <v>31</v>
      </c>
    </row>
    <row r="8" spans="1:21" s="13" customFormat="1">
      <c r="A8" s="166"/>
      <c r="B8" s="12" t="s">
        <v>32</v>
      </c>
      <c r="C8" s="12" t="s">
        <v>33</v>
      </c>
      <c r="D8" s="12" t="s">
        <v>34</v>
      </c>
      <c r="E8" s="15" t="s">
        <v>35</v>
      </c>
      <c r="F8" s="13" t="s">
        <v>36</v>
      </c>
      <c r="G8" s="12" t="s">
        <v>37</v>
      </c>
      <c r="H8" s="12" t="s">
        <v>38</v>
      </c>
      <c r="I8" s="12" t="s">
        <v>39</v>
      </c>
      <c r="J8" s="166"/>
      <c r="K8" s="12" t="s">
        <v>40</v>
      </c>
      <c r="L8" s="12" t="s">
        <v>25</v>
      </c>
      <c r="M8" s="12" t="s">
        <v>41</v>
      </c>
      <c r="N8" s="16" t="s">
        <v>42</v>
      </c>
      <c r="O8" s="12" t="s">
        <v>43</v>
      </c>
      <c r="P8" s="12" t="s">
        <v>44</v>
      </c>
      <c r="Q8" s="15" t="s">
        <v>45</v>
      </c>
      <c r="R8" s="13" t="s">
        <v>46</v>
      </c>
      <c r="S8" s="12" t="s">
        <v>47</v>
      </c>
      <c r="T8" s="12" t="s">
        <v>39</v>
      </c>
      <c r="U8" s="12" t="s">
        <v>48</v>
      </c>
    </row>
    <row r="9" spans="1:21" s="19" customFormat="1">
      <c r="A9" s="167"/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67"/>
      <c r="K9" s="17">
        <v>9</v>
      </c>
      <c r="L9" s="17">
        <v>10</v>
      </c>
      <c r="M9" s="17">
        <v>11</v>
      </c>
      <c r="N9" s="18">
        <v>12</v>
      </c>
      <c r="O9" s="17">
        <v>13</v>
      </c>
      <c r="P9" s="17">
        <v>14</v>
      </c>
      <c r="Q9" s="17">
        <v>15</v>
      </c>
      <c r="R9" s="17">
        <v>16</v>
      </c>
      <c r="S9" s="17">
        <v>17</v>
      </c>
      <c r="T9" s="17">
        <v>18</v>
      </c>
      <c r="U9" s="17">
        <v>19</v>
      </c>
    </row>
    <row r="10" spans="1:21" s="22" customFormat="1">
      <c r="A10" s="20" t="s">
        <v>49</v>
      </c>
      <c r="B10" s="21">
        <v>171.9</v>
      </c>
      <c r="C10" s="21">
        <v>171.9</v>
      </c>
      <c r="D10" s="21">
        <v>0</v>
      </c>
      <c r="E10" s="21">
        <v>28.1</v>
      </c>
      <c r="F10" s="21">
        <v>28.4</v>
      </c>
      <c r="G10" s="21">
        <v>-3.8999999999999915</v>
      </c>
      <c r="H10" s="21">
        <v>63.2</v>
      </c>
      <c r="I10" s="21">
        <v>67.099999999999994</v>
      </c>
      <c r="J10" s="20" t="s">
        <v>49</v>
      </c>
      <c r="K10" s="21">
        <v>0</v>
      </c>
      <c r="L10" s="21">
        <v>0</v>
      </c>
      <c r="M10" s="21">
        <v>0</v>
      </c>
      <c r="N10" s="21">
        <v>0</v>
      </c>
      <c r="O10" s="21">
        <v>32.299999999999997</v>
      </c>
      <c r="P10" s="21">
        <v>0.3</v>
      </c>
      <c r="Q10" s="21">
        <v>200.6</v>
      </c>
      <c r="R10" s="21">
        <v>174.1</v>
      </c>
      <c r="S10" s="21">
        <v>109.5</v>
      </c>
      <c r="T10" s="21">
        <v>64.599999999999994</v>
      </c>
      <c r="U10" s="21">
        <v>26.5</v>
      </c>
    </row>
    <row r="11" spans="1:21" s="22" customFormat="1">
      <c r="A11" s="20" t="s">
        <v>50</v>
      </c>
      <c r="B11" s="21">
        <v>206.9</v>
      </c>
      <c r="C11" s="21">
        <v>206.9</v>
      </c>
      <c r="D11" s="21">
        <v>0</v>
      </c>
      <c r="E11" s="21">
        <v>28.7</v>
      </c>
      <c r="F11" s="21">
        <v>34.9</v>
      </c>
      <c r="G11" s="21">
        <v>-11.1</v>
      </c>
      <c r="H11" s="21">
        <v>63.9</v>
      </c>
      <c r="I11" s="21">
        <v>75</v>
      </c>
      <c r="J11" s="20" t="s">
        <v>50</v>
      </c>
      <c r="K11" s="21">
        <v>0</v>
      </c>
      <c r="L11" s="21">
        <v>0</v>
      </c>
      <c r="M11" s="21">
        <v>0</v>
      </c>
      <c r="N11" s="21">
        <v>0</v>
      </c>
      <c r="O11" s="21">
        <v>46</v>
      </c>
      <c r="P11" s="21">
        <v>6.2</v>
      </c>
      <c r="Q11" s="21">
        <v>235.6</v>
      </c>
      <c r="R11" s="21">
        <v>205.4</v>
      </c>
      <c r="S11" s="21">
        <v>142</v>
      </c>
      <c r="T11" s="21">
        <v>63.4</v>
      </c>
      <c r="U11" s="21">
        <v>30.2</v>
      </c>
    </row>
    <row r="12" spans="1:21" s="22" customFormat="1">
      <c r="A12" s="20" t="s">
        <v>51</v>
      </c>
      <c r="B12" s="21">
        <v>236.1</v>
      </c>
      <c r="C12" s="21">
        <v>236.1</v>
      </c>
      <c r="D12" s="21">
        <v>0</v>
      </c>
      <c r="E12" s="21">
        <v>43.6</v>
      </c>
      <c r="F12" s="21">
        <v>45.2</v>
      </c>
      <c r="G12" s="21">
        <v>-12.5</v>
      </c>
      <c r="H12" s="21">
        <v>77.3</v>
      </c>
      <c r="I12" s="21">
        <v>89.8</v>
      </c>
      <c r="J12" s="20" t="s">
        <v>51</v>
      </c>
      <c r="K12" s="21">
        <v>0</v>
      </c>
      <c r="L12" s="21">
        <v>0</v>
      </c>
      <c r="M12" s="21">
        <v>0</v>
      </c>
      <c r="N12" s="21">
        <v>0</v>
      </c>
      <c r="O12" s="21">
        <v>57.7</v>
      </c>
      <c r="P12" s="21">
        <v>1.6</v>
      </c>
      <c r="Q12" s="21">
        <v>279.7</v>
      </c>
      <c r="R12" s="21">
        <v>244.2</v>
      </c>
      <c r="S12" s="21">
        <v>156.19999999999999</v>
      </c>
      <c r="T12" s="21">
        <v>88</v>
      </c>
      <c r="U12" s="21">
        <v>35.5</v>
      </c>
    </row>
    <row r="13" spans="1:21" s="22" customFormat="1">
      <c r="A13" s="20" t="s">
        <v>52</v>
      </c>
      <c r="B13" s="21">
        <v>267.60000000000002</v>
      </c>
      <c r="C13" s="21">
        <v>267.60000000000002</v>
      </c>
      <c r="D13" s="21">
        <v>0</v>
      </c>
      <c r="E13" s="21">
        <v>36.5</v>
      </c>
      <c r="F13" s="21">
        <v>44.1</v>
      </c>
      <c r="G13" s="21">
        <v>-18.100000000000001</v>
      </c>
      <c r="H13" s="21">
        <v>84.3</v>
      </c>
      <c r="I13" s="21">
        <v>102.4</v>
      </c>
      <c r="J13" s="20" t="s">
        <v>52</v>
      </c>
      <c r="K13" s="21">
        <v>0</v>
      </c>
      <c r="L13" s="21">
        <v>0</v>
      </c>
      <c r="M13" s="21">
        <v>0</v>
      </c>
      <c r="N13" s="21">
        <v>0</v>
      </c>
      <c r="O13" s="21">
        <v>62.2</v>
      </c>
      <c r="P13" s="21">
        <v>7.6</v>
      </c>
      <c r="Q13" s="21">
        <v>304.10000000000002</v>
      </c>
      <c r="R13" s="21">
        <v>264.8</v>
      </c>
      <c r="S13" s="21">
        <v>161.69999999999999</v>
      </c>
      <c r="T13" s="21">
        <v>103.1</v>
      </c>
      <c r="U13" s="21">
        <v>39.299999999999997</v>
      </c>
    </row>
    <row r="14" spans="1:21" s="22" customFormat="1">
      <c r="A14" s="20" t="s">
        <v>53</v>
      </c>
      <c r="B14" s="21">
        <v>381.4</v>
      </c>
      <c r="C14" s="21">
        <v>381.4</v>
      </c>
      <c r="D14" s="21">
        <v>0</v>
      </c>
      <c r="E14" s="21">
        <v>23.9</v>
      </c>
      <c r="F14" s="21">
        <v>50.8</v>
      </c>
      <c r="G14" s="21">
        <v>-41</v>
      </c>
      <c r="H14" s="21">
        <v>67.5</v>
      </c>
      <c r="I14" s="21">
        <v>108.5</v>
      </c>
      <c r="J14" s="20" t="s">
        <v>53</v>
      </c>
      <c r="K14" s="21">
        <v>2</v>
      </c>
      <c r="L14" s="21">
        <v>2</v>
      </c>
      <c r="M14" s="21">
        <v>0</v>
      </c>
      <c r="N14" s="21">
        <v>0</v>
      </c>
      <c r="O14" s="21">
        <v>89.8</v>
      </c>
      <c r="P14" s="21">
        <v>26.9</v>
      </c>
      <c r="Q14" s="21">
        <v>405.3</v>
      </c>
      <c r="R14" s="21">
        <v>365.7</v>
      </c>
      <c r="S14" s="21">
        <v>235.3</v>
      </c>
      <c r="T14" s="21">
        <v>130.4</v>
      </c>
      <c r="U14" s="21">
        <v>39.6</v>
      </c>
    </row>
    <row r="15" spans="1:21" s="22" customFormat="1">
      <c r="A15" s="20" t="s">
        <v>54</v>
      </c>
      <c r="B15" s="21">
        <v>449.5</v>
      </c>
      <c r="C15" s="21">
        <v>449.5</v>
      </c>
      <c r="D15" s="21">
        <v>0</v>
      </c>
      <c r="E15" s="21">
        <v>40.200000000000003</v>
      </c>
      <c r="F15" s="21">
        <v>73.099999999999994</v>
      </c>
      <c r="G15" s="21">
        <v>-51.7</v>
      </c>
      <c r="H15" s="21">
        <v>73.3</v>
      </c>
      <c r="I15" s="21">
        <v>125</v>
      </c>
      <c r="J15" s="20" t="s">
        <v>54</v>
      </c>
      <c r="K15" s="21">
        <v>14.3</v>
      </c>
      <c r="L15" s="21">
        <v>1.4</v>
      </c>
      <c r="M15" s="21">
        <v>12.9</v>
      </c>
      <c r="N15" s="21">
        <v>0</v>
      </c>
      <c r="O15" s="21">
        <v>110.5</v>
      </c>
      <c r="P15" s="21">
        <v>32.9</v>
      </c>
      <c r="Q15" s="21">
        <v>489.7</v>
      </c>
      <c r="R15" s="21">
        <v>446.3</v>
      </c>
      <c r="S15" s="21">
        <v>296.3</v>
      </c>
      <c r="T15" s="21">
        <v>150</v>
      </c>
      <c r="U15" s="21">
        <v>43.4</v>
      </c>
    </row>
    <row r="16" spans="1:21" s="22" customFormat="1">
      <c r="A16" s="20" t="s">
        <v>55</v>
      </c>
      <c r="B16" s="21">
        <v>367.4</v>
      </c>
      <c r="C16" s="21">
        <v>367.4</v>
      </c>
      <c r="D16" s="21">
        <v>0</v>
      </c>
      <c r="E16" s="21">
        <v>135.30000000000001</v>
      </c>
      <c r="F16" s="21">
        <v>169.3</v>
      </c>
      <c r="G16" s="21">
        <v>-24.2</v>
      </c>
      <c r="H16" s="21">
        <v>85.5</v>
      </c>
      <c r="I16" s="21">
        <v>109.7</v>
      </c>
      <c r="J16" s="20" t="s">
        <v>55</v>
      </c>
      <c r="K16" s="21">
        <v>36.9</v>
      </c>
      <c r="L16" s="21">
        <v>4.5</v>
      </c>
      <c r="M16" s="21">
        <v>32.4</v>
      </c>
      <c r="N16" s="21">
        <v>0</v>
      </c>
      <c r="O16" s="21">
        <v>156.6</v>
      </c>
      <c r="P16" s="21">
        <v>34</v>
      </c>
      <c r="Q16" s="21">
        <v>570.70000000000005</v>
      </c>
      <c r="R16" s="21">
        <v>521.5</v>
      </c>
      <c r="S16" s="21">
        <v>345.8</v>
      </c>
      <c r="T16" s="21">
        <v>175.7</v>
      </c>
      <c r="U16" s="21">
        <v>49.2</v>
      </c>
    </row>
    <row r="17" spans="1:21" s="22" customFormat="1">
      <c r="A17" s="20" t="s">
        <v>56</v>
      </c>
      <c r="B17" s="21">
        <v>408.5</v>
      </c>
      <c r="C17" s="21">
        <v>408.5</v>
      </c>
      <c r="D17" s="21">
        <v>0</v>
      </c>
      <c r="E17" s="21">
        <v>127.1</v>
      </c>
      <c r="F17" s="21">
        <v>180</v>
      </c>
      <c r="G17" s="21">
        <v>5.8</v>
      </c>
      <c r="H17" s="21">
        <v>88.7</v>
      </c>
      <c r="I17" s="21">
        <v>82.9</v>
      </c>
      <c r="J17" s="20" t="s">
        <v>56</v>
      </c>
      <c r="K17" s="21">
        <v>38</v>
      </c>
      <c r="L17" s="21">
        <v>3.8</v>
      </c>
      <c r="M17" s="21">
        <v>34.200000000000003</v>
      </c>
      <c r="N17" s="21">
        <v>0</v>
      </c>
      <c r="O17" s="21">
        <v>136.19999999999999</v>
      </c>
      <c r="P17" s="21">
        <v>52.9</v>
      </c>
      <c r="Q17" s="21">
        <v>641.4</v>
      </c>
      <c r="R17" s="21">
        <v>568.29999999999995</v>
      </c>
      <c r="S17" s="21">
        <v>368.6</v>
      </c>
      <c r="T17" s="21">
        <v>199.7</v>
      </c>
      <c r="U17" s="21">
        <v>73.099999999999994</v>
      </c>
    </row>
    <row r="18" spans="1:21" s="22" customFormat="1">
      <c r="A18" s="20" t="s">
        <v>57</v>
      </c>
      <c r="B18" s="21">
        <v>660.6</v>
      </c>
      <c r="C18" s="21">
        <v>660.6</v>
      </c>
      <c r="D18" s="21">
        <v>0</v>
      </c>
      <c r="E18" s="21">
        <v>66.5</v>
      </c>
      <c r="F18" s="21">
        <v>140.30000000000001</v>
      </c>
      <c r="G18" s="21">
        <v>-88.9</v>
      </c>
      <c r="H18" s="21">
        <v>72.2</v>
      </c>
      <c r="I18" s="21">
        <v>161.1</v>
      </c>
      <c r="J18" s="20" t="s">
        <v>57</v>
      </c>
      <c r="K18" s="21">
        <v>35</v>
      </c>
      <c r="L18" s="21">
        <v>9.8000000000000007</v>
      </c>
      <c r="M18" s="21">
        <v>25.2</v>
      </c>
      <c r="N18" s="21">
        <v>0</v>
      </c>
      <c r="O18" s="21">
        <v>194.2</v>
      </c>
      <c r="P18" s="21">
        <v>73.8</v>
      </c>
      <c r="Q18" s="21">
        <v>727.1</v>
      </c>
      <c r="R18" s="21">
        <v>618.79999999999995</v>
      </c>
      <c r="S18" s="21">
        <v>419.1</v>
      </c>
      <c r="T18" s="21">
        <v>199.7</v>
      </c>
      <c r="U18" s="21">
        <v>108.3</v>
      </c>
    </row>
    <row r="19" spans="1:21" s="22" customFormat="1">
      <c r="A19" s="20" t="s">
        <v>58</v>
      </c>
      <c r="B19" s="21">
        <v>894.3</v>
      </c>
      <c r="C19" s="21">
        <v>905.9</v>
      </c>
      <c r="D19" s="21">
        <v>11.6</v>
      </c>
      <c r="E19" s="21">
        <v>-37.1</v>
      </c>
      <c r="F19" s="21">
        <v>32.200000000000003</v>
      </c>
      <c r="G19" s="21">
        <v>-201.6</v>
      </c>
      <c r="H19" s="21">
        <v>77.599999999999994</v>
      </c>
      <c r="I19" s="21">
        <v>279.2</v>
      </c>
      <c r="J19" s="20" t="s">
        <v>58</v>
      </c>
      <c r="K19" s="21">
        <v>39.5</v>
      </c>
      <c r="L19" s="21">
        <v>13.7</v>
      </c>
      <c r="M19" s="21">
        <v>25.8</v>
      </c>
      <c r="N19" s="21">
        <v>0</v>
      </c>
      <c r="O19" s="21">
        <v>194.3</v>
      </c>
      <c r="P19" s="21">
        <v>69.3</v>
      </c>
      <c r="Q19" s="21">
        <v>857.2</v>
      </c>
      <c r="R19" s="21">
        <v>700.4</v>
      </c>
      <c r="S19" s="21">
        <v>470.2</v>
      </c>
      <c r="T19" s="21">
        <v>230.2</v>
      </c>
      <c r="U19" s="21">
        <v>156.80000000000001</v>
      </c>
    </row>
    <row r="20" spans="1:21" s="22" customFormat="1">
      <c r="A20" s="20" t="s">
        <v>59</v>
      </c>
      <c r="B20" s="21">
        <v>1007.2</v>
      </c>
      <c r="C20" s="21">
        <v>1017</v>
      </c>
      <c r="D20" s="21">
        <v>9.8000000000000007</v>
      </c>
      <c r="E20" s="21">
        <v>-31.9</v>
      </c>
      <c r="F20" s="21">
        <v>96.8</v>
      </c>
      <c r="G20" s="21">
        <v>-201.2</v>
      </c>
      <c r="H20" s="21">
        <v>129.4</v>
      </c>
      <c r="I20" s="21">
        <v>330.6</v>
      </c>
      <c r="J20" s="20" t="s">
        <v>59</v>
      </c>
      <c r="K20" s="21">
        <v>39.1</v>
      </c>
      <c r="L20" s="21">
        <v>18.600000000000001</v>
      </c>
      <c r="M20" s="21">
        <v>20.5</v>
      </c>
      <c r="N20" s="21">
        <v>0</v>
      </c>
      <c r="O20" s="21">
        <v>258.89999999999998</v>
      </c>
      <c r="P20" s="21">
        <v>128.69999999999999</v>
      </c>
      <c r="Q20" s="21">
        <v>975.3</v>
      </c>
      <c r="R20" s="21">
        <v>763.3</v>
      </c>
      <c r="S20" s="21">
        <v>531.4</v>
      </c>
      <c r="T20" s="21">
        <v>231.9</v>
      </c>
      <c r="U20" s="21">
        <v>212</v>
      </c>
    </row>
    <row r="21" spans="1:21" s="22" customFormat="1">
      <c r="A21" s="20" t="s">
        <v>60</v>
      </c>
      <c r="B21" s="21">
        <v>1047.5999999999999</v>
      </c>
      <c r="C21" s="21">
        <v>1114.4000000000001</v>
      </c>
      <c r="D21" s="21">
        <v>66.8</v>
      </c>
      <c r="E21" s="21">
        <v>24.5</v>
      </c>
      <c r="F21" s="21">
        <v>212.8</v>
      </c>
      <c r="G21" s="21">
        <v>-145.30000000000001</v>
      </c>
      <c r="H21" s="21">
        <v>175.7</v>
      </c>
      <c r="I21" s="21">
        <v>321</v>
      </c>
      <c r="J21" s="20" t="s">
        <v>60</v>
      </c>
      <c r="K21" s="21">
        <v>37.299999999999997</v>
      </c>
      <c r="L21" s="21">
        <v>20.8</v>
      </c>
      <c r="M21" s="21">
        <v>16.5</v>
      </c>
      <c r="N21" s="21">
        <v>0</v>
      </c>
      <c r="O21" s="21">
        <v>320.8</v>
      </c>
      <c r="P21" s="21">
        <v>188.3</v>
      </c>
      <c r="Q21" s="21">
        <v>1072.0999999999999</v>
      </c>
      <c r="R21" s="21">
        <v>793.4</v>
      </c>
      <c r="S21" s="21">
        <v>576.1</v>
      </c>
      <c r="T21" s="21">
        <v>217.3</v>
      </c>
      <c r="U21" s="21">
        <v>278.7</v>
      </c>
    </row>
    <row r="22" spans="1:21" s="22" customFormat="1">
      <c r="A22" s="20" t="s">
        <v>61</v>
      </c>
      <c r="B22" s="21">
        <v>1179.0999999999999</v>
      </c>
      <c r="C22" s="21">
        <v>1238.4000000000001</v>
      </c>
      <c r="D22" s="21">
        <v>59.3</v>
      </c>
      <c r="E22" s="21">
        <v>82.7</v>
      </c>
      <c r="F22" s="21">
        <v>361.8</v>
      </c>
      <c r="G22" s="21">
        <v>-80.3</v>
      </c>
      <c r="H22" s="21">
        <v>249.3</v>
      </c>
      <c r="I22" s="21">
        <v>329.6</v>
      </c>
      <c r="J22" s="20" t="s">
        <v>61</v>
      </c>
      <c r="K22" s="21">
        <v>41.8</v>
      </c>
      <c r="L22" s="21">
        <v>41</v>
      </c>
      <c r="M22" s="21">
        <v>0.8</v>
      </c>
      <c r="N22" s="21">
        <v>0</v>
      </c>
      <c r="O22" s="21">
        <v>400.3</v>
      </c>
      <c r="P22" s="21">
        <v>279.10000000000002</v>
      </c>
      <c r="Q22" s="21">
        <v>1261.8</v>
      </c>
      <c r="R22" s="21">
        <v>857.7</v>
      </c>
      <c r="S22" s="21">
        <v>601.20000000000005</v>
      </c>
      <c r="T22" s="21">
        <v>256.5</v>
      </c>
      <c r="U22" s="21">
        <v>404.1</v>
      </c>
    </row>
    <row r="23" spans="1:21" s="22" customFormat="1">
      <c r="A23" s="20" t="s">
        <v>62</v>
      </c>
      <c r="B23" s="21">
        <v>1383</v>
      </c>
      <c r="C23" s="21">
        <v>1456.3</v>
      </c>
      <c r="D23" s="21">
        <v>73.3</v>
      </c>
      <c r="E23" s="21">
        <v>146.19999999999999</v>
      </c>
      <c r="F23" s="21">
        <v>597.29999999999995</v>
      </c>
      <c r="G23" s="21">
        <v>42.2</v>
      </c>
      <c r="H23" s="21">
        <v>318.8</v>
      </c>
      <c r="I23" s="21">
        <v>276.60000000000002</v>
      </c>
      <c r="J23" s="20" t="s">
        <v>62</v>
      </c>
      <c r="K23" s="21">
        <v>96.1</v>
      </c>
      <c r="L23" s="21">
        <v>63.1</v>
      </c>
      <c r="M23" s="21">
        <v>33</v>
      </c>
      <c r="N23" s="21">
        <v>0</v>
      </c>
      <c r="O23" s="21">
        <v>459</v>
      </c>
      <c r="P23" s="21">
        <v>451.1</v>
      </c>
      <c r="Q23" s="21">
        <v>1529.2</v>
      </c>
      <c r="R23" s="21">
        <v>1015.8</v>
      </c>
      <c r="S23" s="21">
        <v>694.7</v>
      </c>
      <c r="T23" s="21">
        <v>321.10000000000002</v>
      </c>
      <c r="U23" s="21">
        <v>513.4</v>
      </c>
    </row>
    <row r="24" spans="1:21" s="22" customFormat="1">
      <c r="A24" s="20" t="s">
        <v>63</v>
      </c>
      <c r="B24" s="21">
        <v>1451.5</v>
      </c>
      <c r="C24" s="21">
        <v>1577.3</v>
      </c>
      <c r="D24" s="21">
        <v>125.8</v>
      </c>
      <c r="E24" s="21">
        <v>459.5</v>
      </c>
      <c r="F24" s="21">
        <v>970.2</v>
      </c>
      <c r="G24" s="21">
        <v>139.9</v>
      </c>
      <c r="H24" s="21">
        <v>415.9</v>
      </c>
      <c r="I24" s="21">
        <v>276</v>
      </c>
      <c r="J24" s="20" t="s">
        <v>63</v>
      </c>
      <c r="K24" s="21">
        <v>128.6</v>
      </c>
      <c r="L24" s="21">
        <v>48.7</v>
      </c>
      <c r="M24" s="21">
        <v>79.900000000000006</v>
      </c>
      <c r="N24" s="21">
        <v>0</v>
      </c>
      <c r="O24" s="21">
        <v>701.7</v>
      </c>
      <c r="P24" s="21">
        <v>510.7</v>
      </c>
      <c r="Q24" s="21">
        <v>1911</v>
      </c>
      <c r="R24" s="21">
        <v>1281.0999999999999</v>
      </c>
      <c r="S24" s="21">
        <v>878.6</v>
      </c>
      <c r="T24" s="21">
        <v>402.5</v>
      </c>
      <c r="U24" s="21">
        <v>629.9</v>
      </c>
    </row>
    <row r="25" spans="1:21" s="22" customFormat="1">
      <c r="A25" s="20" t="s">
        <v>64</v>
      </c>
      <c r="B25" s="21">
        <v>1029.0999999999999</v>
      </c>
      <c r="C25" s="21">
        <v>1412</v>
      </c>
      <c r="D25" s="21">
        <v>382.9</v>
      </c>
      <c r="E25" s="21">
        <v>1035.3</v>
      </c>
      <c r="F25" s="21">
        <v>1637.8</v>
      </c>
      <c r="G25" s="21">
        <v>285.7</v>
      </c>
      <c r="H25" s="21">
        <v>532.4</v>
      </c>
      <c r="I25" s="21">
        <v>246.7</v>
      </c>
      <c r="J25" s="20" t="s">
        <v>64</v>
      </c>
      <c r="K25" s="21">
        <v>568.70000000000005</v>
      </c>
      <c r="L25" s="21">
        <v>137.1</v>
      </c>
      <c r="M25" s="21">
        <v>431.6</v>
      </c>
      <c r="N25" s="21">
        <v>0</v>
      </c>
      <c r="O25" s="21">
        <v>783.4</v>
      </c>
      <c r="P25" s="21">
        <v>602.5</v>
      </c>
      <c r="Q25" s="21">
        <v>2064.4</v>
      </c>
      <c r="R25" s="21">
        <v>1337.7</v>
      </c>
      <c r="S25" s="21">
        <v>916.5</v>
      </c>
      <c r="T25" s="21">
        <v>421.2</v>
      </c>
      <c r="U25" s="21">
        <v>726.7</v>
      </c>
    </row>
    <row r="26" spans="1:21" s="22" customFormat="1">
      <c r="A26" s="20" t="s">
        <v>65</v>
      </c>
      <c r="B26" s="21">
        <v>1575</v>
      </c>
      <c r="C26" s="21">
        <v>1870.7</v>
      </c>
      <c r="D26" s="21">
        <v>295.7</v>
      </c>
      <c r="E26" s="21">
        <v>949</v>
      </c>
      <c r="F26" s="21">
        <v>1763.3</v>
      </c>
      <c r="G26" s="21">
        <v>479.8</v>
      </c>
      <c r="H26" s="21">
        <v>653.1</v>
      </c>
      <c r="I26" s="21">
        <v>173.3</v>
      </c>
      <c r="J26" s="20" t="s">
        <v>65</v>
      </c>
      <c r="K26" s="21">
        <v>567.29999999999995</v>
      </c>
      <c r="L26" s="21">
        <v>115</v>
      </c>
      <c r="M26" s="21">
        <v>452.3</v>
      </c>
      <c r="N26" s="21">
        <v>0</v>
      </c>
      <c r="O26" s="21">
        <v>716.2</v>
      </c>
      <c r="P26" s="21">
        <v>814.3</v>
      </c>
      <c r="Q26" s="21">
        <v>2524</v>
      </c>
      <c r="R26" s="21">
        <v>1452.5</v>
      </c>
      <c r="S26" s="21">
        <v>963.5</v>
      </c>
      <c r="T26" s="21">
        <v>489</v>
      </c>
      <c r="U26" s="21">
        <v>1071.5</v>
      </c>
    </row>
    <row r="27" spans="1:21" s="22" customFormat="1">
      <c r="A27" s="20" t="s">
        <v>66</v>
      </c>
      <c r="B27" s="21">
        <v>1875.2</v>
      </c>
      <c r="C27" s="21">
        <v>2232.6999999999998</v>
      </c>
      <c r="D27" s="21">
        <v>357.5</v>
      </c>
      <c r="E27" s="21">
        <v>1347.8</v>
      </c>
      <c r="F27" s="21">
        <v>2125</v>
      </c>
      <c r="G27" s="21">
        <v>749.8</v>
      </c>
      <c r="H27" s="21">
        <v>917.6</v>
      </c>
      <c r="I27" s="21">
        <v>167.8</v>
      </c>
      <c r="J27" s="20" t="s">
        <v>66</v>
      </c>
      <c r="K27" s="21">
        <v>511</v>
      </c>
      <c r="L27" s="21">
        <v>177.5</v>
      </c>
      <c r="M27" s="21">
        <v>333.5</v>
      </c>
      <c r="N27" s="21">
        <v>0</v>
      </c>
      <c r="O27" s="21">
        <v>864.2</v>
      </c>
      <c r="P27" s="21">
        <v>777.2</v>
      </c>
      <c r="Q27" s="21">
        <v>3223</v>
      </c>
      <c r="R27" s="21">
        <v>1852.9</v>
      </c>
      <c r="S27" s="21">
        <v>1193.2</v>
      </c>
      <c r="T27" s="21">
        <v>659.7</v>
      </c>
      <c r="U27" s="21">
        <v>1370.1</v>
      </c>
    </row>
    <row r="28" spans="1:21" s="22" customFormat="1">
      <c r="A28" s="20" t="s">
        <v>67</v>
      </c>
      <c r="B28" s="21">
        <v>1783.3</v>
      </c>
      <c r="C28" s="21">
        <v>2129.8000000000002</v>
      </c>
      <c r="D28" s="21">
        <v>346.5</v>
      </c>
      <c r="E28" s="21">
        <v>1988.8</v>
      </c>
      <c r="F28" s="21">
        <v>2905.3</v>
      </c>
      <c r="G28" s="21">
        <v>965.5</v>
      </c>
      <c r="H28" s="21">
        <v>1144.2</v>
      </c>
      <c r="I28" s="21">
        <v>178.7</v>
      </c>
      <c r="J28" s="20" t="s">
        <v>67</v>
      </c>
      <c r="K28" s="21">
        <v>868.7</v>
      </c>
      <c r="L28" s="21">
        <v>292.39999999999998</v>
      </c>
      <c r="M28" s="21">
        <v>576.29999999999995</v>
      </c>
      <c r="N28" s="21">
        <v>0</v>
      </c>
      <c r="O28" s="21">
        <v>1071.0999999999999</v>
      </c>
      <c r="P28" s="21">
        <v>916.5</v>
      </c>
      <c r="Q28" s="21">
        <v>3772.1</v>
      </c>
      <c r="R28" s="21">
        <v>2060.6</v>
      </c>
      <c r="S28" s="21">
        <v>1351.9</v>
      </c>
      <c r="T28" s="21">
        <v>708.7</v>
      </c>
      <c r="U28" s="21">
        <v>1711.5</v>
      </c>
    </row>
    <row r="29" spans="1:21" s="22" customFormat="1">
      <c r="A29" s="20" t="s">
        <v>68</v>
      </c>
      <c r="B29" s="21">
        <v>2288</v>
      </c>
      <c r="C29" s="21">
        <v>2805.6</v>
      </c>
      <c r="D29" s="21">
        <v>517.6</v>
      </c>
      <c r="E29" s="21">
        <v>2223.4</v>
      </c>
      <c r="F29" s="21">
        <v>3540.8</v>
      </c>
      <c r="G29" s="21">
        <v>1129.3</v>
      </c>
      <c r="H29" s="21">
        <v>1313.1</v>
      </c>
      <c r="I29" s="21">
        <v>183.8</v>
      </c>
      <c r="J29" s="20" t="s">
        <v>68</v>
      </c>
      <c r="K29" s="21">
        <v>1079.9000000000001</v>
      </c>
      <c r="L29" s="21">
        <v>401.9</v>
      </c>
      <c r="M29" s="21">
        <v>678</v>
      </c>
      <c r="N29" s="21">
        <v>0</v>
      </c>
      <c r="O29" s="21">
        <v>1331.6</v>
      </c>
      <c r="P29" s="21">
        <v>1317.4</v>
      </c>
      <c r="Q29" s="21">
        <v>4511.3999999999996</v>
      </c>
      <c r="R29" s="21">
        <v>2504.9</v>
      </c>
      <c r="S29" s="21">
        <v>1615.2</v>
      </c>
      <c r="T29" s="21">
        <v>889.7</v>
      </c>
      <c r="U29" s="21">
        <v>2006.5</v>
      </c>
    </row>
    <row r="30" spans="1:21" s="22" customFormat="1">
      <c r="A30" s="20" t="s">
        <v>69</v>
      </c>
      <c r="B30" s="21">
        <v>2231.9</v>
      </c>
      <c r="C30" s="21">
        <v>2806</v>
      </c>
      <c r="D30" s="21">
        <v>574.1</v>
      </c>
      <c r="E30" s="21">
        <v>3053.4</v>
      </c>
      <c r="F30" s="21">
        <v>4305.8</v>
      </c>
      <c r="G30" s="21">
        <v>1258.3</v>
      </c>
      <c r="H30" s="21">
        <v>1421.3</v>
      </c>
      <c r="I30" s="21">
        <v>163</v>
      </c>
      <c r="J30" s="20" t="s">
        <v>69</v>
      </c>
      <c r="K30" s="21">
        <v>1131</v>
      </c>
      <c r="L30" s="21">
        <v>429.4</v>
      </c>
      <c r="M30" s="21">
        <v>701.6</v>
      </c>
      <c r="N30" s="21">
        <v>0</v>
      </c>
      <c r="O30" s="21">
        <v>1916.5</v>
      </c>
      <c r="P30" s="21">
        <v>1252.4000000000001</v>
      </c>
      <c r="Q30" s="21">
        <v>5285.3</v>
      </c>
      <c r="R30" s="21">
        <v>2830.4</v>
      </c>
      <c r="S30" s="21">
        <v>1799.3</v>
      </c>
      <c r="T30" s="21">
        <v>1031.0999999999999</v>
      </c>
      <c r="U30" s="21">
        <v>2454.9</v>
      </c>
    </row>
    <row r="31" spans="1:21" s="22" customFormat="1">
      <c r="A31" s="20" t="s">
        <v>70</v>
      </c>
      <c r="B31" s="21">
        <v>2414.5</v>
      </c>
      <c r="C31" s="21">
        <v>3134.9</v>
      </c>
      <c r="D31" s="21">
        <v>720.4</v>
      </c>
      <c r="E31" s="21">
        <v>3893.2</v>
      </c>
      <c r="F31" s="21">
        <v>5161.3999999999996</v>
      </c>
      <c r="G31" s="21">
        <v>1262.7</v>
      </c>
      <c r="H31" s="21">
        <v>1334.3</v>
      </c>
      <c r="I31" s="21">
        <v>71.599999999999994</v>
      </c>
      <c r="J31" s="20" t="s">
        <v>70</v>
      </c>
      <c r="K31" s="21">
        <v>1400.6</v>
      </c>
      <c r="L31" s="21">
        <v>454.2</v>
      </c>
      <c r="M31" s="21">
        <v>946.4</v>
      </c>
      <c r="N31" s="21">
        <v>0</v>
      </c>
      <c r="O31" s="21">
        <v>2498.1</v>
      </c>
      <c r="P31" s="21">
        <v>1268.2</v>
      </c>
      <c r="Q31" s="21">
        <v>6307.7</v>
      </c>
      <c r="R31" s="21">
        <v>3207.8</v>
      </c>
      <c r="S31" s="21">
        <v>2065.6999999999998</v>
      </c>
      <c r="T31" s="21">
        <v>1142.0999999999999</v>
      </c>
      <c r="U31" s="21">
        <v>3099.9</v>
      </c>
    </row>
    <row r="32" spans="1:21" s="22" customFormat="1">
      <c r="A32" s="20" t="s">
        <v>71</v>
      </c>
      <c r="B32" s="21">
        <v>3097.4</v>
      </c>
      <c r="C32" s="21">
        <v>3911.2</v>
      </c>
      <c r="D32" s="21">
        <v>813.8</v>
      </c>
      <c r="E32" s="21">
        <v>4360.6000000000004</v>
      </c>
      <c r="F32" s="21">
        <v>6043.1</v>
      </c>
      <c r="G32" s="21">
        <v>2061.5</v>
      </c>
      <c r="H32" s="21">
        <v>2061.5</v>
      </c>
      <c r="I32" s="21">
        <v>0</v>
      </c>
      <c r="J32" s="20" t="s">
        <v>71</v>
      </c>
      <c r="K32" s="21">
        <v>1343.4</v>
      </c>
      <c r="L32" s="21">
        <v>503.6</v>
      </c>
      <c r="M32" s="21">
        <v>839.8</v>
      </c>
      <c r="N32" s="21">
        <v>0</v>
      </c>
      <c r="O32" s="21">
        <v>2638.2</v>
      </c>
      <c r="P32" s="21">
        <v>1682.5</v>
      </c>
      <c r="Q32" s="21">
        <v>7458</v>
      </c>
      <c r="R32" s="21">
        <v>3611.5</v>
      </c>
      <c r="S32" s="21">
        <v>2436.6999999999998</v>
      </c>
      <c r="T32" s="21">
        <v>1174.8</v>
      </c>
      <c r="U32" s="21">
        <v>3846.5</v>
      </c>
    </row>
    <row r="33" spans="1:21" s="22" customFormat="1">
      <c r="A33" s="20" t="s">
        <v>72</v>
      </c>
      <c r="B33" s="21">
        <v>2611.4</v>
      </c>
      <c r="C33" s="21">
        <v>3251.7</v>
      </c>
      <c r="D33" s="21">
        <v>640.29999999999995</v>
      </c>
      <c r="E33" s="21">
        <v>6611</v>
      </c>
      <c r="F33" s="21">
        <v>8490.9</v>
      </c>
      <c r="G33" s="21">
        <v>4089.6</v>
      </c>
      <c r="H33" s="21">
        <v>4089.6</v>
      </c>
      <c r="I33" s="21">
        <v>0</v>
      </c>
      <c r="J33" s="20" t="s">
        <v>72</v>
      </c>
      <c r="K33" s="21">
        <v>1702.2</v>
      </c>
      <c r="L33" s="21">
        <v>565.29999999999995</v>
      </c>
      <c r="M33" s="21">
        <v>1136.9000000000001</v>
      </c>
      <c r="N33" s="21">
        <v>0</v>
      </c>
      <c r="O33" s="21">
        <v>2699.1</v>
      </c>
      <c r="P33" s="21">
        <v>1879.9</v>
      </c>
      <c r="Q33" s="21">
        <v>9222.4</v>
      </c>
      <c r="R33" s="21">
        <v>4348.8999999999996</v>
      </c>
      <c r="S33" s="21">
        <v>2752</v>
      </c>
      <c r="T33" s="21">
        <v>1596.9</v>
      </c>
      <c r="U33" s="21">
        <v>4873.5</v>
      </c>
    </row>
    <row r="34" spans="1:21" s="22" customFormat="1">
      <c r="A34" s="20" t="s">
        <v>73</v>
      </c>
      <c r="B34" s="21">
        <v>2539.8000000000002</v>
      </c>
      <c r="C34" s="21">
        <v>3213.6</v>
      </c>
      <c r="D34" s="21">
        <v>673.8</v>
      </c>
      <c r="E34" s="21">
        <v>7915.4</v>
      </c>
      <c r="F34" s="21">
        <v>9824.5</v>
      </c>
      <c r="G34" s="21">
        <v>5028.7</v>
      </c>
      <c r="H34" s="21">
        <v>5028.7</v>
      </c>
      <c r="I34" s="21">
        <v>0</v>
      </c>
      <c r="J34" s="20" t="s">
        <v>73</v>
      </c>
      <c r="K34" s="21">
        <v>1621.8</v>
      </c>
      <c r="L34" s="21">
        <v>668.4</v>
      </c>
      <c r="M34" s="21">
        <v>953.4</v>
      </c>
      <c r="N34" s="21">
        <v>0</v>
      </c>
      <c r="O34" s="21">
        <v>3174</v>
      </c>
      <c r="P34" s="21">
        <v>1909.1</v>
      </c>
      <c r="Q34" s="21">
        <v>10455.200000000001</v>
      </c>
      <c r="R34" s="21">
        <v>4931.5</v>
      </c>
      <c r="S34" s="21">
        <v>3273.4</v>
      </c>
      <c r="T34" s="21">
        <v>1658.1</v>
      </c>
      <c r="U34" s="21">
        <v>5523.7</v>
      </c>
    </row>
    <row r="35" spans="1:21" s="22" customFormat="1">
      <c r="A35" s="20" t="s">
        <v>74</v>
      </c>
      <c r="B35" s="21">
        <v>1897.6</v>
      </c>
      <c r="C35" s="21">
        <v>2600.1999999999998</v>
      </c>
      <c r="D35" s="21">
        <v>702.6</v>
      </c>
      <c r="E35" s="21">
        <v>10399</v>
      </c>
      <c r="F35" s="21">
        <v>12550.9</v>
      </c>
      <c r="G35" s="21">
        <v>6492.1</v>
      </c>
      <c r="H35" s="21">
        <v>6492.1</v>
      </c>
      <c r="I35" s="21">
        <v>0</v>
      </c>
      <c r="J35" s="20" t="s">
        <v>74</v>
      </c>
      <c r="K35" s="21">
        <v>2022.2</v>
      </c>
      <c r="L35" s="21">
        <v>858.8</v>
      </c>
      <c r="M35" s="21">
        <v>1163.4000000000001</v>
      </c>
      <c r="N35" s="21">
        <v>0</v>
      </c>
      <c r="O35" s="21">
        <v>4036.6</v>
      </c>
      <c r="P35" s="21">
        <v>2151.9</v>
      </c>
      <c r="Q35" s="21">
        <v>12296.6</v>
      </c>
      <c r="R35" s="21">
        <v>5480</v>
      </c>
      <c r="S35" s="21">
        <v>3737.3</v>
      </c>
      <c r="T35" s="21">
        <v>1742.7</v>
      </c>
      <c r="U35" s="21">
        <v>6816.6</v>
      </c>
    </row>
    <row r="36" spans="1:21" s="22" customFormat="1">
      <c r="A36" s="20" t="s">
        <v>75</v>
      </c>
      <c r="B36" s="21">
        <v>2600</v>
      </c>
      <c r="C36" s="21">
        <v>3743.3</v>
      </c>
      <c r="D36" s="21">
        <v>1143.3</v>
      </c>
      <c r="E36" s="21">
        <v>12559</v>
      </c>
      <c r="F36" s="21">
        <v>15322.9</v>
      </c>
      <c r="G36" s="21">
        <v>7495.7</v>
      </c>
      <c r="H36" s="21">
        <v>7495.7</v>
      </c>
      <c r="I36" s="21">
        <v>0</v>
      </c>
      <c r="J36" s="20" t="s">
        <v>75</v>
      </c>
      <c r="K36" s="21">
        <v>2659.3</v>
      </c>
      <c r="L36" s="21">
        <v>933.7</v>
      </c>
      <c r="M36" s="21">
        <v>1725.6</v>
      </c>
      <c r="N36" s="21">
        <v>0</v>
      </c>
      <c r="O36" s="21">
        <v>5167.8999999999996</v>
      </c>
      <c r="P36" s="21">
        <v>2763.9</v>
      </c>
      <c r="Q36" s="21">
        <v>15159</v>
      </c>
      <c r="R36" s="21">
        <v>7029.3</v>
      </c>
      <c r="S36" s="21">
        <v>4842.8999999999996</v>
      </c>
      <c r="T36" s="21">
        <v>2186.4</v>
      </c>
      <c r="U36" s="21">
        <v>8129.7</v>
      </c>
    </row>
    <row r="37" spans="1:21" s="22" customFormat="1">
      <c r="A37" s="20" t="s">
        <v>76</v>
      </c>
      <c r="B37" s="21">
        <v>3059.9</v>
      </c>
      <c r="C37" s="21">
        <v>4477.2</v>
      </c>
      <c r="D37" s="21">
        <v>1417.3</v>
      </c>
      <c r="E37" s="21">
        <v>14438.3</v>
      </c>
      <c r="F37" s="21">
        <v>17803.099999999999</v>
      </c>
      <c r="G37" s="21">
        <v>8712.2999999999993</v>
      </c>
      <c r="H37" s="21">
        <v>8712.2999999999993</v>
      </c>
      <c r="I37" s="21">
        <v>0</v>
      </c>
      <c r="J37" s="20" t="s">
        <v>76</v>
      </c>
      <c r="K37" s="21">
        <v>2958.3</v>
      </c>
      <c r="L37" s="21">
        <v>1102.3</v>
      </c>
      <c r="M37" s="21">
        <v>1856</v>
      </c>
      <c r="N37" s="21">
        <v>0</v>
      </c>
      <c r="O37" s="21">
        <v>6132.5</v>
      </c>
      <c r="P37" s="21">
        <v>3364.8</v>
      </c>
      <c r="Q37" s="21">
        <v>17498.2</v>
      </c>
      <c r="R37" s="21">
        <v>8120.2</v>
      </c>
      <c r="S37" s="21">
        <v>5746.1</v>
      </c>
      <c r="T37" s="21">
        <v>2374.1</v>
      </c>
      <c r="U37" s="21">
        <v>9378</v>
      </c>
    </row>
    <row r="38" spans="1:21" s="22" customFormat="1">
      <c r="A38" s="20" t="s">
        <v>77</v>
      </c>
      <c r="B38" s="21">
        <v>5573.6</v>
      </c>
      <c r="C38" s="21">
        <v>7395.4</v>
      </c>
      <c r="D38" s="21">
        <v>1821.8</v>
      </c>
      <c r="E38" s="21">
        <v>15849</v>
      </c>
      <c r="F38" s="21">
        <v>20469.3</v>
      </c>
      <c r="G38" s="21">
        <v>9259</v>
      </c>
      <c r="H38" s="21">
        <v>9525.9</v>
      </c>
      <c r="I38" s="21">
        <v>266.89999999999998</v>
      </c>
      <c r="J38" s="20" t="s">
        <v>77</v>
      </c>
      <c r="K38" s="21">
        <v>3263.2</v>
      </c>
      <c r="L38" s="21">
        <v>1297</v>
      </c>
      <c r="M38" s="21">
        <v>1966.2</v>
      </c>
      <c r="N38" s="21">
        <v>0</v>
      </c>
      <c r="O38" s="21">
        <v>7947.1</v>
      </c>
      <c r="P38" s="21">
        <v>4620.3</v>
      </c>
      <c r="Q38" s="21">
        <v>21422.6</v>
      </c>
      <c r="R38" s="21">
        <v>9596.6</v>
      </c>
      <c r="S38" s="21">
        <v>6374.6</v>
      </c>
      <c r="T38" s="21">
        <v>3222</v>
      </c>
      <c r="U38" s="21">
        <v>11826</v>
      </c>
    </row>
    <row r="39" spans="1:21" s="22" customFormat="1">
      <c r="A39" s="20" t="s">
        <v>78</v>
      </c>
      <c r="B39" s="21">
        <v>6203.5</v>
      </c>
      <c r="C39" s="21">
        <v>8691</v>
      </c>
      <c r="D39" s="21">
        <v>2487.5</v>
      </c>
      <c r="E39" s="21">
        <v>20401.599999999999</v>
      </c>
      <c r="F39" s="21">
        <v>26584.3</v>
      </c>
      <c r="G39" s="21">
        <v>12345.1</v>
      </c>
      <c r="H39" s="21">
        <v>12345.1</v>
      </c>
      <c r="I39" s="21">
        <v>0</v>
      </c>
      <c r="J39" s="20" t="s">
        <v>78</v>
      </c>
      <c r="K39" s="21">
        <v>3882.2</v>
      </c>
      <c r="L39" s="21">
        <v>1714.3</v>
      </c>
      <c r="M39" s="21">
        <v>2167.9</v>
      </c>
      <c r="N39" s="21">
        <v>0</v>
      </c>
      <c r="O39" s="21">
        <v>10357</v>
      </c>
      <c r="P39" s="21">
        <v>6182.7</v>
      </c>
      <c r="Q39" s="21">
        <v>26605.1</v>
      </c>
      <c r="R39" s="21">
        <v>11775.4</v>
      </c>
      <c r="S39" s="21">
        <v>7946.6</v>
      </c>
      <c r="T39" s="21">
        <v>3828.8</v>
      </c>
      <c r="U39" s="21">
        <v>14829.7</v>
      </c>
    </row>
    <row r="40" spans="1:21" s="22" customFormat="1">
      <c r="A40" s="20" t="s">
        <v>79</v>
      </c>
      <c r="B40" s="21">
        <v>9338.9</v>
      </c>
      <c r="C40" s="21">
        <v>12014.4</v>
      </c>
      <c r="D40" s="21">
        <v>2675.5</v>
      </c>
      <c r="E40" s="21">
        <v>22213.5</v>
      </c>
      <c r="F40" s="21">
        <v>29661.599999999999</v>
      </c>
      <c r="G40" s="21">
        <v>13940.2</v>
      </c>
      <c r="H40" s="21">
        <v>13940.2</v>
      </c>
      <c r="I40" s="21">
        <v>0</v>
      </c>
      <c r="J40" s="20" t="s">
        <v>79</v>
      </c>
      <c r="K40" s="21">
        <v>4033.8</v>
      </c>
      <c r="L40" s="21">
        <v>2005.4</v>
      </c>
      <c r="M40" s="21">
        <v>2028.4</v>
      </c>
      <c r="N40" s="21">
        <v>0</v>
      </c>
      <c r="O40" s="21">
        <v>11687.6</v>
      </c>
      <c r="P40" s="21">
        <v>7448.1</v>
      </c>
      <c r="Q40" s="21">
        <v>31552.400000000001</v>
      </c>
      <c r="R40" s="21">
        <v>14223</v>
      </c>
      <c r="S40" s="21">
        <v>9718.2000000000007</v>
      </c>
      <c r="T40" s="21">
        <v>4504.8</v>
      </c>
      <c r="U40" s="21">
        <v>17329.400000000001</v>
      </c>
    </row>
    <row r="41" spans="1:21" s="22" customFormat="1">
      <c r="A41" s="20" t="s">
        <v>80</v>
      </c>
      <c r="B41" s="21">
        <v>16151.7</v>
      </c>
      <c r="C41" s="21">
        <v>19270</v>
      </c>
      <c r="D41" s="21">
        <v>3118.3</v>
      </c>
      <c r="E41" s="21">
        <v>21560.799999999999</v>
      </c>
      <c r="F41" s="21">
        <v>34491.4</v>
      </c>
      <c r="G41" s="21">
        <v>16821.400000000001</v>
      </c>
      <c r="H41" s="21">
        <v>16922.599999999999</v>
      </c>
      <c r="I41" s="21">
        <v>101.2</v>
      </c>
      <c r="J41" s="20" t="s">
        <v>80</v>
      </c>
      <c r="K41" s="21">
        <v>3561.3</v>
      </c>
      <c r="L41" s="21">
        <v>2225.4</v>
      </c>
      <c r="M41" s="21">
        <v>1335.9</v>
      </c>
      <c r="N41" s="21">
        <v>0</v>
      </c>
      <c r="O41" s="21">
        <v>14108.7</v>
      </c>
      <c r="P41" s="21">
        <v>12930.6</v>
      </c>
      <c r="Q41" s="21">
        <v>37712.5</v>
      </c>
      <c r="R41" s="21">
        <v>16283.6</v>
      </c>
      <c r="S41" s="21">
        <v>11654.5</v>
      </c>
      <c r="T41" s="21">
        <v>4629.1000000000004</v>
      </c>
      <c r="U41" s="21">
        <v>21428.9</v>
      </c>
    </row>
    <row r="42" spans="1:21" s="22" customFormat="1">
      <c r="A42" s="20" t="s">
        <v>81</v>
      </c>
      <c r="B42" s="21">
        <v>20792.400000000001</v>
      </c>
      <c r="C42" s="21">
        <v>24882.3</v>
      </c>
      <c r="D42" s="21">
        <v>4089.9</v>
      </c>
      <c r="E42" s="21">
        <v>24878.1</v>
      </c>
      <c r="F42" s="21">
        <v>41609.1</v>
      </c>
      <c r="G42" s="21">
        <v>19001.599999999999</v>
      </c>
      <c r="H42" s="21">
        <v>19001.599999999999</v>
      </c>
      <c r="I42" s="21">
        <v>0</v>
      </c>
      <c r="J42" s="20" t="s">
        <v>81</v>
      </c>
      <c r="K42" s="21">
        <v>4827.3</v>
      </c>
      <c r="L42" s="21">
        <v>2788</v>
      </c>
      <c r="M42" s="21">
        <v>2039.3</v>
      </c>
      <c r="N42" s="21">
        <v>0</v>
      </c>
      <c r="O42" s="21">
        <v>17780.2</v>
      </c>
      <c r="P42" s="21">
        <v>16731</v>
      </c>
      <c r="Q42" s="21">
        <v>45670.5</v>
      </c>
      <c r="R42" s="21">
        <v>19457.7</v>
      </c>
      <c r="S42" s="21">
        <v>13639.7</v>
      </c>
      <c r="T42" s="21">
        <v>5818</v>
      </c>
      <c r="U42" s="21">
        <v>26212.799999999999</v>
      </c>
    </row>
    <row r="43" spans="1:21" s="22" customFormat="1">
      <c r="A43" s="20" t="s">
        <v>82</v>
      </c>
      <c r="B43" s="21">
        <v>29125</v>
      </c>
      <c r="C43" s="21">
        <v>34225</v>
      </c>
      <c r="D43" s="21">
        <v>5100</v>
      </c>
      <c r="E43" s="21">
        <v>29197.5</v>
      </c>
      <c r="F43" s="21">
        <v>49404.9</v>
      </c>
      <c r="G43" s="21">
        <v>23446.2</v>
      </c>
      <c r="H43" s="21">
        <v>23446.2</v>
      </c>
      <c r="I43" s="21">
        <v>0</v>
      </c>
      <c r="J43" s="20" t="s">
        <v>82</v>
      </c>
      <c r="K43" s="21">
        <v>4749.8</v>
      </c>
      <c r="L43" s="21">
        <v>3291.7</v>
      </c>
      <c r="M43" s="21">
        <v>1458.1</v>
      </c>
      <c r="N43" s="21">
        <v>0</v>
      </c>
      <c r="O43" s="21">
        <v>21208.9</v>
      </c>
      <c r="P43" s="21">
        <v>20207.400000000001</v>
      </c>
      <c r="Q43" s="21">
        <v>58322.5</v>
      </c>
      <c r="R43" s="21">
        <v>23833</v>
      </c>
      <c r="S43" s="21">
        <v>16313</v>
      </c>
      <c r="T43" s="21">
        <v>7520</v>
      </c>
      <c r="U43" s="21">
        <v>34489.5</v>
      </c>
    </row>
    <row r="44" spans="1:21" s="22" customFormat="1">
      <c r="A44" s="20" t="s">
        <v>83</v>
      </c>
      <c r="B44" s="21">
        <v>36218.1</v>
      </c>
      <c r="C44" s="21">
        <v>42748.3</v>
      </c>
      <c r="D44" s="21">
        <v>6530.2</v>
      </c>
      <c r="E44" s="21">
        <v>33559</v>
      </c>
      <c r="F44" s="21">
        <v>57828.1</v>
      </c>
      <c r="G44" s="21">
        <v>23482</v>
      </c>
      <c r="H44" s="21">
        <v>23482</v>
      </c>
      <c r="I44" s="21">
        <v>0</v>
      </c>
      <c r="J44" s="20" t="s">
        <v>83</v>
      </c>
      <c r="K44" s="21">
        <v>4739.2</v>
      </c>
      <c r="L44" s="21">
        <v>3227.2</v>
      </c>
      <c r="M44" s="21">
        <v>1512</v>
      </c>
      <c r="N44" s="21">
        <v>0</v>
      </c>
      <c r="O44" s="21">
        <v>29606.9</v>
      </c>
      <c r="P44" s="21">
        <v>24269.1</v>
      </c>
      <c r="Q44" s="21">
        <v>69777.100000000006</v>
      </c>
      <c r="R44" s="21">
        <v>28510.400000000001</v>
      </c>
      <c r="S44" s="21">
        <v>19659.7</v>
      </c>
      <c r="T44" s="21">
        <v>8850.7000000000007</v>
      </c>
      <c r="U44" s="21">
        <v>41266.699999999997</v>
      </c>
    </row>
    <row r="45" spans="1:21" s="22" customFormat="1">
      <c r="A45" s="20" t="s">
        <v>84</v>
      </c>
      <c r="B45" s="21">
        <v>37085.5</v>
      </c>
      <c r="C45" s="21">
        <v>43863.1</v>
      </c>
      <c r="D45" s="21">
        <v>6777.6</v>
      </c>
      <c r="E45" s="21">
        <v>43899.199999999997</v>
      </c>
      <c r="F45" s="21">
        <v>72184.7</v>
      </c>
      <c r="G45" s="21">
        <v>25191.200000000001</v>
      </c>
      <c r="H45" s="21">
        <v>25191.200000000001</v>
      </c>
      <c r="I45" s="21">
        <v>0</v>
      </c>
      <c r="J45" s="20" t="s">
        <v>84</v>
      </c>
      <c r="K45" s="21">
        <v>5050.3999999999996</v>
      </c>
      <c r="L45" s="21">
        <v>3821.5</v>
      </c>
      <c r="M45" s="21">
        <v>1228.9000000000001</v>
      </c>
      <c r="N45" s="21">
        <v>0</v>
      </c>
      <c r="O45" s="21">
        <v>41943.1</v>
      </c>
      <c r="P45" s="21">
        <v>28285.5</v>
      </c>
      <c r="Q45" s="21">
        <v>80984.7</v>
      </c>
      <c r="R45" s="21">
        <v>32985.4</v>
      </c>
      <c r="S45" s="21">
        <v>22493.9</v>
      </c>
      <c r="T45" s="21">
        <v>10491.5</v>
      </c>
      <c r="U45" s="21">
        <v>47999.3</v>
      </c>
    </row>
    <row r="46" spans="1:21" s="23" customFormat="1">
      <c r="A46" s="20" t="s">
        <v>85</v>
      </c>
      <c r="B46" s="21">
        <v>37703.599999999999</v>
      </c>
      <c r="C46" s="21">
        <v>45270.3</v>
      </c>
      <c r="D46" s="21">
        <v>7566.7</v>
      </c>
      <c r="E46" s="21">
        <v>54948.6</v>
      </c>
      <c r="F46" s="21">
        <v>89265.7</v>
      </c>
      <c r="G46" s="21">
        <v>27531.7</v>
      </c>
      <c r="H46" s="21">
        <v>27531.7</v>
      </c>
      <c r="I46" s="21">
        <v>0</v>
      </c>
      <c r="J46" s="20" t="s">
        <v>85</v>
      </c>
      <c r="K46" s="21">
        <v>6209.3</v>
      </c>
      <c r="L46" s="21">
        <v>4251</v>
      </c>
      <c r="M46" s="21">
        <v>1958.3</v>
      </c>
      <c r="N46" s="21">
        <v>0</v>
      </c>
      <c r="O46" s="21">
        <v>55524.7</v>
      </c>
      <c r="P46" s="21">
        <v>34317.1</v>
      </c>
      <c r="Q46" s="21">
        <v>92652.2</v>
      </c>
      <c r="R46" s="21">
        <v>36498</v>
      </c>
      <c r="S46" s="21">
        <v>25046.400000000001</v>
      </c>
      <c r="T46" s="21">
        <v>11451.6</v>
      </c>
      <c r="U46" s="21">
        <v>56154.2</v>
      </c>
    </row>
    <row r="47" spans="1:21" s="23" customFormat="1">
      <c r="A47" s="24" t="s">
        <v>86</v>
      </c>
      <c r="B47" s="21">
        <v>40191.1</v>
      </c>
      <c r="C47" s="21">
        <v>49366.5</v>
      </c>
      <c r="D47" s="21">
        <v>9175.4</v>
      </c>
      <c r="E47" s="21">
        <v>63529.5</v>
      </c>
      <c r="F47" s="21">
        <v>100916.7</v>
      </c>
      <c r="G47" s="21">
        <v>29229.4</v>
      </c>
      <c r="H47" s="21">
        <v>29229.4</v>
      </c>
      <c r="I47" s="21">
        <v>0</v>
      </c>
      <c r="J47" s="24" t="s">
        <v>86</v>
      </c>
      <c r="K47" s="21">
        <v>7028.6</v>
      </c>
      <c r="L47" s="21">
        <v>5431.6</v>
      </c>
      <c r="M47" s="21">
        <v>1597</v>
      </c>
      <c r="N47" s="21">
        <v>0</v>
      </c>
      <c r="O47" s="21">
        <v>64658.7</v>
      </c>
      <c r="P47" s="21">
        <v>37387.199999999997</v>
      </c>
      <c r="Q47" s="21">
        <v>103720.6</v>
      </c>
      <c r="R47" s="21">
        <v>38460.300000000003</v>
      </c>
      <c r="S47" s="21">
        <v>27333.7</v>
      </c>
      <c r="T47" s="21">
        <v>11126.6</v>
      </c>
      <c r="U47" s="21">
        <v>65260.3</v>
      </c>
    </row>
    <row r="48" spans="1:21" s="23" customFormat="1">
      <c r="A48" s="25" t="s">
        <v>87</v>
      </c>
      <c r="B48" s="21">
        <v>55572.800000000003</v>
      </c>
      <c r="C48" s="21">
        <v>66114</v>
      </c>
      <c r="D48" s="21">
        <v>10541.2</v>
      </c>
      <c r="E48" s="21">
        <v>70889.8</v>
      </c>
      <c r="F48" s="21">
        <v>115812.1</v>
      </c>
      <c r="G48" s="21">
        <v>31753.1</v>
      </c>
      <c r="H48" s="21">
        <v>31753.1</v>
      </c>
      <c r="I48" s="21">
        <v>0</v>
      </c>
      <c r="J48" s="25" t="s">
        <v>87</v>
      </c>
      <c r="K48" s="21">
        <v>7228.9</v>
      </c>
      <c r="L48" s="21">
        <v>6170.4</v>
      </c>
      <c r="M48" s="21">
        <v>1058.5</v>
      </c>
      <c r="N48" s="21">
        <v>0</v>
      </c>
      <c r="O48" s="21">
        <v>76830.100000000006</v>
      </c>
      <c r="P48" s="21">
        <v>44922.3</v>
      </c>
      <c r="Q48" s="21">
        <v>126462.6</v>
      </c>
      <c r="R48" s="21">
        <v>45163.8</v>
      </c>
      <c r="S48" s="21">
        <v>30893.200000000001</v>
      </c>
      <c r="T48" s="21">
        <v>14270.6</v>
      </c>
      <c r="U48" s="21">
        <v>81298.8</v>
      </c>
    </row>
    <row r="49" spans="1:22" s="23" customFormat="1">
      <c r="A49" s="25" t="s">
        <v>88</v>
      </c>
      <c r="B49" s="21">
        <v>65027.6</v>
      </c>
      <c r="C49" s="21">
        <v>77611</v>
      </c>
      <c r="D49" s="21">
        <v>12583.4</v>
      </c>
      <c r="E49" s="21">
        <v>87772.6</v>
      </c>
      <c r="F49" s="21">
        <v>134832.70000000001</v>
      </c>
      <c r="G49" s="21">
        <v>34918.199999999997</v>
      </c>
      <c r="H49" s="21">
        <v>34918.199999999997</v>
      </c>
      <c r="I49" s="21">
        <v>0</v>
      </c>
      <c r="J49" s="25" t="s">
        <v>88</v>
      </c>
      <c r="K49" s="21">
        <v>9114</v>
      </c>
      <c r="L49" s="21">
        <v>7547.3</v>
      </c>
      <c r="M49" s="21">
        <v>1566.7</v>
      </c>
      <c r="N49" s="21">
        <v>0</v>
      </c>
      <c r="O49" s="21">
        <v>90800.5</v>
      </c>
      <c r="P49" s="21">
        <v>47060.1</v>
      </c>
      <c r="Q49" s="21">
        <v>152800.20000000001</v>
      </c>
      <c r="R49" s="21">
        <v>51062.5</v>
      </c>
      <c r="S49" s="21">
        <v>34984.300000000003</v>
      </c>
      <c r="T49" s="21">
        <v>16078.1</v>
      </c>
      <c r="U49" s="21">
        <v>101737.7</v>
      </c>
    </row>
    <row r="50" spans="1:22" s="23" customFormat="1">
      <c r="A50" s="25" t="s">
        <v>89</v>
      </c>
      <c r="B50" s="21">
        <v>80467.5</v>
      </c>
      <c r="C50" s="21">
        <v>94855.8</v>
      </c>
      <c r="D50" s="21">
        <v>14388.3</v>
      </c>
      <c r="E50" s="21">
        <v>105653.3</v>
      </c>
      <c r="F50" s="21">
        <v>158001.1</v>
      </c>
      <c r="G50" s="21">
        <v>38242.6</v>
      </c>
      <c r="H50" s="21">
        <v>38242.6</v>
      </c>
      <c r="I50" s="21">
        <v>0</v>
      </c>
      <c r="J50" s="25" t="s">
        <v>89</v>
      </c>
      <c r="K50" s="21">
        <v>10310.9</v>
      </c>
      <c r="L50" s="21">
        <v>8502.7999999999993</v>
      </c>
      <c r="M50" s="21">
        <v>1808.1</v>
      </c>
      <c r="N50" s="21">
        <v>0</v>
      </c>
      <c r="O50" s="21">
        <v>109447.6</v>
      </c>
      <c r="P50" s="21">
        <v>52347.8</v>
      </c>
      <c r="Q50" s="21">
        <v>186120.8</v>
      </c>
      <c r="R50" s="21">
        <v>60979.7</v>
      </c>
      <c r="S50" s="21">
        <v>42143</v>
      </c>
      <c r="T50" s="21">
        <v>18836.8</v>
      </c>
      <c r="U50" s="21">
        <v>125141.1</v>
      </c>
    </row>
    <row r="51" spans="1:22" s="22" customFormat="1">
      <c r="A51" s="26" t="s">
        <v>90</v>
      </c>
      <c r="B51" s="21">
        <v>87798.1</v>
      </c>
      <c r="C51" s="21">
        <v>106190.7</v>
      </c>
      <c r="D51" s="21">
        <v>18392.599999999999</v>
      </c>
      <c r="E51" s="21">
        <v>126656.1</v>
      </c>
      <c r="F51" s="21">
        <v>187855.4</v>
      </c>
      <c r="G51" s="21">
        <v>49191.1</v>
      </c>
      <c r="H51" s="21">
        <v>49191.1</v>
      </c>
      <c r="I51" s="21">
        <v>0</v>
      </c>
      <c r="J51" s="26" t="s">
        <v>90</v>
      </c>
      <c r="K51" s="21">
        <v>11906.4</v>
      </c>
      <c r="L51" s="21">
        <v>9683.4</v>
      </c>
      <c r="M51" s="21">
        <v>2223</v>
      </c>
      <c r="N51" s="21">
        <v>0</v>
      </c>
      <c r="O51" s="21">
        <v>126757.9</v>
      </c>
      <c r="P51" s="21">
        <v>61199.3</v>
      </c>
      <c r="Q51" s="21">
        <v>214454.2</v>
      </c>
      <c r="R51" s="21">
        <v>70577</v>
      </c>
      <c r="S51" s="21">
        <v>48295.1</v>
      </c>
      <c r="T51" s="21">
        <v>22281.8</v>
      </c>
      <c r="U51" s="21">
        <v>143877.20000000001</v>
      </c>
    </row>
    <row r="52" spans="1:22" s="22" customFormat="1">
      <c r="A52" s="27" t="s">
        <v>91</v>
      </c>
      <c r="B52" s="21">
        <v>88419.1</v>
      </c>
      <c r="C52" s="21">
        <v>106996.2</v>
      </c>
      <c r="D52" s="21">
        <v>18577.099999999999</v>
      </c>
      <c r="E52" s="21">
        <v>135569.20000000001</v>
      </c>
      <c r="F52" s="21">
        <v>207323</v>
      </c>
      <c r="G52" s="21">
        <v>59576.6</v>
      </c>
      <c r="H52" s="21">
        <v>59576.6</v>
      </c>
      <c r="I52" s="21">
        <v>0</v>
      </c>
      <c r="J52" s="27" t="s">
        <v>91</v>
      </c>
      <c r="K52" s="21">
        <v>14431.1</v>
      </c>
      <c r="L52" s="21" t="s">
        <v>92</v>
      </c>
      <c r="M52" s="21">
        <v>3076</v>
      </c>
      <c r="N52" s="21">
        <v>0</v>
      </c>
      <c r="O52" s="21">
        <v>133315.29999999999</v>
      </c>
      <c r="P52" s="21">
        <v>71753.8</v>
      </c>
      <c r="Q52" s="21">
        <v>223988.3</v>
      </c>
      <c r="R52" s="21">
        <v>77156.2</v>
      </c>
      <c r="S52" s="21">
        <v>55658.3</v>
      </c>
      <c r="T52" s="21">
        <v>21497.599999999999</v>
      </c>
      <c r="U52" s="21">
        <v>146832.1</v>
      </c>
    </row>
    <row r="53" spans="1:22" s="29" customFormat="1">
      <c r="A53" s="28" t="s">
        <v>93</v>
      </c>
      <c r="B53" s="21">
        <v>91407</v>
      </c>
      <c r="C53" s="21">
        <v>109306.3</v>
      </c>
      <c r="D53" s="21">
        <v>17899.3</v>
      </c>
      <c r="E53" s="21">
        <v>154504.20000000001</v>
      </c>
      <c r="F53" s="21">
        <v>228443.8</v>
      </c>
      <c r="G53" s="21">
        <v>62825</v>
      </c>
      <c r="H53" s="21">
        <v>63286.7</v>
      </c>
      <c r="I53" s="21">
        <v>461.7</v>
      </c>
      <c r="J53" s="28" t="s">
        <v>93</v>
      </c>
      <c r="K53" s="21">
        <v>14661.9</v>
      </c>
      <c r="L53" s="21">
        <v>11828.7</v>
      </c>
      <c r="M53" s="21">
        <v>2833.2</v>
      </c>
      <c r="N53" s="21">
        <v>0</v>
      </c>
      <c r="O53" s="21">
        <v>150956.9</v>
      </c>
      <c r="P53" s="21">
        <v>73939.600000000006</v>
      </c>
      <c r="Q53" s="21">
        <v>245911.2</v>
      </c>
      <c r="R53" s="21">
        <v>83754.100000000006</v>
      </c>
      <c r="S53" s="21">
        <v>56885.215897999995</v>
      </c>
      <c r="T53" s="21">
        <v>26868.9</v>
      </c>
      <c r="U53" s="21">
        <v>162157.1</v>
      </c>
    </row>
    <row r="54" spans="1:22" s="30" customFormat="1">
      <c r="A54" s="26" t="s">
        <v>94</v>
      </c>
      <c r="B54" s="21">
        <v>108804.7</v>
      </c>
      <c r="C54" s="21">
        <v>131366</v>
      </c>
      <c r="D54" s="21">
        <v>22561.3</v>
      </c>
      <c r="E54" s="21">
        <v>168505.4</v>
      </c>
      <c r="F54" s="21">
        <v>251089.9</v>
      </c>
      <c r="G54" s="21">
        <v>62313.7</v>
      </c>
      <c r="H54" s="21">
        <v>63066.7</v>
      </c>
      <c r="I54" s="21">
        <v>753</v>
      </c>
      <c r="J54" s="26" t="s">
        <v>94</v>
      </c>
      <c r="K54" s="21">
        <v>16258.8</v>
      </c>
      <c r="L54" s="21">
        <v>13343.9</v>
      </c>
      <c r="M54" s="21">
        <v>2914.9</v>
      </c>
      <c r="N54" s="21">
        <v>0</v>
      </c>
      <c r="O54" s="21">
        <v>172517.4</v>
      </c>
      <c r="P54" s="21">
        <v>82584.5</v>
      </c>
      <c r="Q54" s="21">
        <v>277310.09999999998</v>
      </c>
      <c r="R54" s="21">
        <v>93973.7</v>
      </c>
      <c r="S54" s="21">
        <v>63218.9</v>
      </c>
      <c r="T54" s="21">
        <v>30750.7</v>
      </c>
      <c r="U54" s="21">
        <v>183336.4</v>
      </c>
    </row>
    <row r="55" spans="1:22" s="30" customFormat="1">
      <c r="A55" s="31" t="s">
        <v>95</v>
      </c>
      <c r="B55" s="32">
        <v>107742.1</v>
      </c>
      <c r="C55" s="32">
        <v>130916.8</v>
      </c>
      <c r="D55" s="33">
        <v>23174.7</v>
      </c>
      <c r="E55" s="32">
        <v>192697.9</v>
      </c>
      <c r="F55" s="32">
        <v>285157.5</v>
      </c>
      <c r="G55" s="32">
        <v>68811.600000000006</v>
      </c>
      <c r="H55" s="32">
        <v>68811.600000000006</v>
      </c>
      <c r="I55" s="32">
        <v>0</v>
      </c>
      <c r="J55" s="31" t="s">
        <v>95</v>
      </c>
      <c r="K55" s="32">
        <v>19329</v>
      </c>
      <c r="L55" s="32">
        <v>12762.8</v>
      </c>
      <c r="M55" s="32">
        <v>6566.2</v>
      </c>
      <c r="N55" s="21">
        <v>0</v>
      </c>
      <c r="O55" s="32">
        <v>197016.9</v>
      </c>
      <c r="P55" s="32">
        <v>92459.6</v>
      </c>
      <c r="Q55" s="32">
        <v>300440</v>
      </c>
      <c r="R55" s="32">
        <v>100205.8</v>
      </c>
      <c r="S55" s="32">
        <v>68784.100000000006</v>
      </c>
      <c r="T55" s="32">
        <v>31421.599999999999</v>
      </c>
      <c r="U55" s="32">
        <v>200234.2</v>
      </c>
    </row>
    <row r="56" spans="1:22" s="30" customFormat="1">
      <c r="A56" s="34" t="s">
        <v>96</v>
      </c>
      <c r="B56" s="32">
        <v>139439.1</v>
      </c>
      <c r="C56" s="32">
        <v>166101.6</v>
      </c>
      <c r="D56" s="33">
        <v>26662.5</v>
      </c>
      <c r="E56" s="32">
        <v>207982.7</v>
      </c>
      <c r="F56" s="32">
        <v>307020.59999999998</v>
      </c>
      <c r="G56" s="32">
        <v>75518.600000000006</v>
      </c>
      <c r="H56" s="32">
        <v>75518.600000000006</v>
      </c>
      <c r="I56" s="32">
        <v>0</v>
      </c>
      <c r="J56" s="34" t="s">
        <v>96</v>
      </c>
      <c r="K56" s="32">
        <v>17180.7</v>
      </c>
      <c r="L56" s="32">
        <v>12719.8</v>
      </c>
      <c r="M56" s="32">
        <v>4460.8999999999996</v>
      </c>
      <c r="N56" s="21">
        <v>0</v>
      </c>
      <c r="O56" s="32">
        <v>214321.3</v>
      </c>
      <c r="P56" s="32">
        <v>99037.9</v>
      </c>
      <c r="Q56" s="32">
        <v>347421.8</v>
      </c>
      <c r="R56" s="32">
        <v>114388.8</v>
      </c>
      <c r="S56" s="32">
        <v>77926.3</v>
      </c>
      <c r="T56" s="32">
        <v>36462.300000000003</v>
      </c>
      <c r="U56" s="32">
        <v>233033</v>
      </c>
    </row>
    <row r="57" spans="1:22" s="23" customFormat="1">
      <c r="A57" s="34" t="s">
        <v>97</v>
      </c>
      <c r="B57" s="32">
        <v>139439.20000000001</v>
      </c>
      <c r="C57" s="32">
        <v>166101.70000000001</v>
      </c>
      <c r="D57" s="33">
        <v>26662.5</v>
      </c>
      <c r="E57" s="32">
        <v>207384.9</v>
      </c>
      <c r="F57" s="32">
        <v>327634.40000000002</v>
      </c>
      <c r="G57" s="32">
        <v>75921.2</v>
      </c>
      <c r="H57" s="32">
        <v>75921.2</v>
      </c>
      <c r="I57" s="32">
        <v>0</v>
      </c>
      <c r="J57" s="34" t="s">
        <v>97</v>
      </c>
      <c r="K57" s="32">
        <v>6369.2</v>
      </c>
      <c r="L57" s="32">
        <v>1808.3</v>
      </c>
      <c r="M57" s="32">
        <v>4560.8999999999996</v>
      </c>
      <c r="N57" s="32">
        <v>1773.6</v>
      </c>
      <c r="O57" s="32">
        <v>243570.4</v>
      </c>
      <c r="P57" s="32">
        <v>120249.5</v>
      </c>
      <c r="Q57" s="32">
        <v>346824.1</v>
      </c>
      <c r="R57" s="32">
        <v>113060.8</v>
      </c>
      <c r="S57" s="32">
        <v>77780.399999999994</v>
      </c>
      <c r="T57" s="32">
        <v>35280.300000000003</v>
      </c>
      <c r="U57" s="32">
        <v>233763.3</v>
      </c>
    </row>
    <row r="58" spans="1:22" s="37" customFormat="1" ht="12.75">
      <c r="A58" s="35" t="s">
        <v>98</v>
      </c>
      <c r="B58" s="32">
        <v>131909.5</v>
      </c>
      <c r="C58" s="32">
        <v>165713.5</v>
      </c>
      <c r="D58" s="33">
        <v>33804</v>
      </c>
      <c r="E58" s="32">
        <v>263608.71999999997</v>
      </c>
      <c r="F58" s="32">
        <v>365225.12</v>
      </c>
      <c r="G58" s="32">
        <v>83010.63</v>
      </c>
      <c r="H58" s="32">
        <v>86133.17</v>
      </c>
      <c r="I58" s="32">
        <v>3122.54</v>
      </c>
      <c r="J58" s="35" t="s">
        <v>98</v>
      </c>
      <c r="K58" s="32">
        <v>6827.84</v>
      </c>
      <c r="L58" s="32">
        <v>1712.97</v>
      </c>
      <c r="M58" s="32">
        <v>5114.87</v>
      </c>
      <c r="N58" s="32">
        <v>1909.25</v>
      </c>
      <c r="O58" s="32">
        <v>273477.40000000002</v>
      </c>
      <c r="P58" s="32">
        <v>101616.4</v>
      </c>
      <c r="Q58" s="32">
        <v>395518.22</v>
      </c>
      <c r="R58" s="32">
        <v>126887.99</v>
      </c>
      <c r="S58" s="32">
        <v>83553.3</v>
      </c>
      <c r="T58" s="32">
        <v>43334.400000000001</v>
      </c>
      <c r="U58" s="32">
        <v>268630.23</v>
      </c>
      <c r="V58" s="36"/>
    </row>
    <row r="59" spans="1:22" s="40" customFormat="1" ht="12.75">
      <c r="A59" s="38" t="s">
        <v>99</v>
      </c>
      <c r="B59" s="32">
        <v>171455.4</v>
      </c>
      <c r="C59" s="32">
        <v>213254.1</v>
      </c>
      <c r="D59" s="33">
        <v>41798.699999999997</v>
      </c>
      <c r="E59" s="32">
        <v>323921.7</v>
      </c>
      <c r="F59" s="33">
        <v>442282.3</v>
      </c>
      <c r="G59" s="33">
        <v>92092</v>
      </c>
      <c r="H59" s="32">
        <v>96021.2</v>
      </c>
      <c r="I59" s="32">
        <v>3929.2</v>
      </c>
      <c r="J59" s="38" t="s">
        <v>99</v>
      </c>
      <c r="K59" s="32">
        <v>7317</v>
      </c>
      <c r="L59" s="33">
        <v>1670.5</v>
      </c>
      <c r="M59" s="33">
        <v>5646.5</v>
      </c>
      <c r="N59" s="33">
        <v>3039.1</v>
      </c>
      <c r="O59" s="33">
        <v>339834.2</v>
      </c>
      <c r="P59" s="32">
        <v>118360.6</v>
      </c>
      <c r="Q59" s="32">
        <v>495377.1</v>
      </c>
      <c r="R59" s="32">
        <v>154343.9</v>
      </c>
      <c r="S59" s="32">
        <v>100175.2</v>
      </c>
      <c r="T59" s="32">
        <v>54168.7</v>
      </c>
      <c r="U59" s="33">
        <v>341033.2</v>
      </c>
      <c r="V59" s="39"/>
    </row>
    <row r="60" spans="1:22" s="43" customFormat="1" ht="12.75">
      <c r="A60" s="41" t="s">
        <v>100</v>
      </c>
      <c r="B60" s="32">
        <v>227666.41648954002</v>
      </c>
      <c r="C60" s="32">
        <v>290194.92736872</v>
      </c>
      <c r="D60" s="33">
        <v>62528.510879179994</v>
      </c>
      <c r="E60" s="32">
        <v>402854.75106655993</v>
      </c>
      <c r="F60" s="32">
        <v>560670.69604045991</v>
      </c>
      <c r="G60" s="32">
        <v>109862.8953186</v>
      </c>
      <c r="H60" s="32">
        <v>109862.8953186</v>
      </c>
      <c r="I60" s="32">
        <v>0</v>
      </c>
      <c r="J60" s="41" t="s">
        <v>100</v>
      </c>
      <c r="K60" s="32">
        <v>6468.4738737099997</v>
      </c>
      <c r="L60" s="32">
        <v>1376.08987871</v>
      </c>
      <c r="M60" s="32">
        <v>5092.3839949999992</v>
      </c>
      <c r="N60" s="32">
        <v>5984.9679999999998</v>
      </c>
      <c r="O60" s="32">
        <v>438354.35884814995</v>
      </c>
      <c r="P60" s="32">
        <v>157815.94497390001</v>
      </c>
      <c r="Q60" s="32">
        <v>630521.16755610006</v>
      </c>
      <c r="R60" s="32">
        <v>196459.3765561</v>
      </c>
      <c r="S60" s="32">
        <v>125758.48538</v>
      </c>
      <c r="T60" s="32">
        <v>70700.826175370006</v>
      </c>
      <c r="U60" s="32">
        <v>434061.79100000003</v>
      </c>
      <c r="V60" s="42"/>
    </row>
    <row r="61" spans="1:22" s="43" customFormat="1" ht="12.75">
      <c r="A61" s="41" t="s">
        <v>101</v>
      </c>
      <c r="B61" s="32">
        <v>216355.91906833931</v>
      </c>
      <c r="C61" s="32">
        <v>278541.92427130503</v>
      </c>
      <c r="D61" s="33">
        <v>62186.005202965716</v>
      </c>
      <c r="E61" s="32">
        <v>503243.19976594718</v>
      </c>
      <c r="F61" s="32">
        <v>654666.40063278715</v>
      </c>
      <c r="G61" s="32">
        <v>136812.8004032</v>
      </c>
      <c r="H61" s="32">
        <v>136812.8004032</v>
      </c>
      <c r="I61" s="32">
        <v>0</v>
      </c>
      <c r="J61" s="41" t="s">
        <v>101</v>
      </c>
      <c r="K61" s="32">
        <v>7958.5745021799994</v>
      </c>
      <c r="L61" s="32">
        <v>2515.4310071800001</v>
      </c>
      <c r="M61" s="32">
        <v>5443.1434949999993</v>
      </c>
      <c r="N61" s="32">
        <v>9244.4690580499991</v>
      </c>
      <c r="O61" s="32">
        <v>500650.55666935712</v>
      </c>
      <c r="P61" s="32">
        <v>151423.20086683999</v>
      </c>
      <c r="Q61" s="32">
        <v>719599.11883428646</v>
      </c>
      <c r="R61" s="32">
        <v>218159.01777419643</v>
      </c>
      <c r="S61" s="32">
        <v>142114.54343735002</v>
      </c>
      <c r="T61" s="32">
        <v>76044.811426579399</v>
      </c>
      <c r="U61" s="32">
        <v>501440.10106009</v>
      </c>
      <c r="V61" s="42"/>
    </row>
    <row r="62" spans="1:22" s="43" customFormat="1" ht="12.75">
      <c r="A62" s="41" t="s">
        <v>102</v>
      </c>
      <c r="B62" s="32">
        <v>221265.59724532042</v>
      </c>
      <c r="C62" s="32">
        <v>284110.19724532042</v>
      </c>
      <c r="D62" s="33">
        <v>62844.6</v>
      </c>
      <c r="E62" s="32">
        <v>700054.54106609512</v>
      </c>
      <c r="F62" s="32">
        <v>910224.85896628164</v>
      </c>
      <c r="G62" s="32">
        <v>163439.36997209</v>
      </c>
      <c r="H62" s="32">
        <v>163439.36997209</v>
      </c>
      <c r="I62" s="32">
        <v>0</v>
      </c>
      <c r="J62" s="41" t="s">
        <v>102</v>
      </c>
      <c r="K62" s="32">
        <v>8602.693868710001</v>
      </c>
      <c r="L62" s="32">
        <v>2226.2833687100001</v>
      </c>
      <c r="M62" s="32">
        <v>6376.4105</v>
      </c>
      <c r="N62" s="32">
        <v>10860.395125481617</v>
      </c>
      <c r="O62" s="32">
        <v>727322.4</v>
      </c>
      <c r="P62" s="32">
        <v>210170.31790018652</v>
      </c>
      <c r="Q62" s="32">
        <v>921320.13831141556</v>
      </c>
      <c r="R62" s="32">
        <v>222351.33831141551</v>
      </c>
      <c r="S62" s="32">
        <v>141931.5</v>
      </c>
      <c r="T62" s="32">
        <v>80419.861962069248</v>
      </c>
      <c r="U62" s="32">
        <v>698968.8</v>
      </c>
      <c r="V62" s="42"/>
    </row>
    <row r="63" spans="1:22" s="43" customFormat="1" ht="12.75">
      <c r="A63" s="41" t="s">
        <v>103</v>
      </c>
      <c r="B63" s="32">
        <v>383772.14143254783</v>
      </c>
      <c r="C63" s="32">
        <v>455976.81648912374</v>
      </c>
      <c r="D63" s="33">
        <v>72204.675056575885</v>
      </c>
      <c r="E63" s="32">
        <v>746530.15104266326</v>
      </c>
      <c r="F63" s="32">
        <v>994691.47032589104</v>
      </c>
      <c r="G63" s="32">
        <v>162882.05210624001</v>
      </c>
      <c r="H63" s="32">
        <v>165254.84826483999</v>
      </c>
      <c r="I63" s="32">
        <v>2372.7961585999947</v>
      </c>
      <c r="J63" s="41" t="s">
        <v>103</v>
      </c>
      <c r="K63" s="32">
        <v>11375.399666629999</v>
      </c>
      <c r="L63" s="32">
        <v>1275.9833687099999</v>
      </c>
      <c r="M63" s="32">
        <v>10099.416297919999</v>
      </c>
      <c r="N63" s="32">
        <v>10608.169154773675</v>
      </c>
      <c r="O63" s="32">
        <v>809825.84939824732</v>
      </c>
      <c r="P63" s="32">
        <v>248161.31928322784</v>
      </c>
      <c r="Q63" s="32">
        <v>1130302.292475211</v>
      </c>
      <c r="R63" s="32">
        <v>263705.70088052825</v>
      </c>
      <c r="S63" s="32">
        <v>170491.68687533401</v>
      </c>
      <c r="T63" s="32">
        <v>93214.01257146569</v>
      </c>
      <c r="U63" s="32">
        <v>866596.59159468277</v>
      </c>
      <c r="V63" s="42"/>
    </row>
    <row r="64" spans="1:22" s="43" customFormat="1" ht="12.75">
      <c r="A64" s="41" t="s">
        <v>104</v>
      </c>
      <c r="B64" s="32">
        <v>468237.99679589493</v>
      </c>
      <c r="C64" s="32">
        <v>554093.54786075</v>
      </c>
      <c r="D64" s="33">
        <v>85855.551064855084</v>
      </c>
      <c r="E64" s="32">
        <v>847138.27993464575</v>
      </c>
      <c r="F64" s="32">
        <v>1165866.2782705703</v>
      </c>
      <c r="G64" s="32">
        <v>167788.25927550002</v>
      </c>
      <c r="H64" s="32">
        <v>167972.77448819001</v>
      </c>
      <c r="I64" s="32">
        <v>184.51521268998874</v>
      </c>
      <c r="J64" s="41" t="s">
        <v>104</v>
      </c>
      <c r="K64" s="32">
        <v>12706.483859978094</v>
      </c>
      <c r="L64" s="32">
        <v>1317.38533904</v>
      </c>
      <c r="M64" s="32">
        <v>11389.098520938094</v>
      </c>
      <c r="N64" s="32">
        <v>12345.456814118774</v>
      </c>
      <c r="O64" s="32">
        <v>973026.07832097355</v>
      </c>
      <c r="P64" s="32">
        <v>318727.99833592458</v>
      </c>
      <c r="Q64" s="32">
        <v>1315376.2767305411</v>
      </c>
      <c r="R64" s="32">
        <v>301590.19350571884</v>
      </c>
      <c r="S64" s="32">
        <v>195874.23590396799</v>
      </c>
      <c r="T64" s="32">
        <v>105715.9438046306</v>
      </c>
      <c r="U64" s="32">
        <v>1013786.0832248222</v>
      </c>
      <c r="V64" s="42"/>
    </row>
    <row r="65" spans="1:22" s="43" customFormat="1" ht="12.75">
      <c r="A65" s="41" t="s">
        <v>105</v>
      </c>
      <c r="B65" s="32">
        <v>599219.71172619925</v>
      </c>
      <c r="C65" s="32">
        <v>686759.01778831251</v>
      </c>
      <c r="D65" s="33">
        <v>87539.306062113275</v>
      </c>
      <c r="E65" s="32">
        <v>966747.44678638061</v>
      </c>
      <c r="F65" s="32">
        <v>1314304.9647224669</v>
      </c>
      <c r="G65" s="32">
        <v>141989.49496771995</v>
      </c>
      <c r="H65" s="32">
        <v>165490.34271409997</v>
      </c>
      <c r="I65" s="32">
        <v>23500.847746380023</v>
      </c>
      <c r="J65" s="41" t="s">
        <v>105</v>
      </c>
      <c r="K65" s="32">
        <v>11904.952900390001</v>
      </c>
      <c r="L65" s="32">
        <v>1487.62224685</v>
      </c>
      <c r="M65" s="32">
        <v>10417.330653540001</v>
      </c>
      <c r="N65" s="32">
        <v>9585.907462245701</v>
      </c>
      <c r="O65" s="32">
        <v>1150824.6093921112</v>
      </c>
      <c r="P65" s="32">
        <v>347557.51793608628</v>
      </c>
      <c r="Q65" s="32">
        <v>1565967.1585125797</v>
      </c>
      <c r="R65" s="32">
        <v>354830.02748561837</v>
      </c>
      <c r="S65" s="32">
        <v>227537.39173336106</v>
      </c>
      <c r="T65" s="32">
        <v>127292.64643086921</v>
      </c>
      <c r="U65" s="32">
        <v>1211137.1310269614</v>
      </c>
      <c r="V65" s="42"/>
    </row>
    <row r="66" spans="1:22" s="43" customFormat="1" ht="12.75">
      <c r="A66" s="41" t="s">
        <v>106</v>
      </c>
      <c r="B66" s="32">
        <v>747287.41371337068</v>
      </c>
      <c r="C66" s="32">
        <v>847679.00459057325</v>
      </c>
      <c r="D66" s="33">
        <v>100391.5908772026</v>
      </c>
      <c r="E66" s="32">
        <v>1130514.1191695295</v>
      </c>
      <c r="F66" s="32">
        <v>1527345.6162738341</v>
      </c>
      <c r="G66" s="32">
        <v>127211.42502261003</v>
      </c>
      <c r="H66" s="32">
        <v>161024.52447424998</v>
      </c>
      <c r="I66" s="32">
        <v>33813.099451639944</v>
      </c>
      <c r="J66" s="41" t="s">
        <v>106</v>
      </c>
      <c r="K66" s="32">
        <v>13361.451055444501</v>
      </c>
      <c r="L66" s="32">
        <v>3260.6839702900006</v>
      </c>
      <c r="M66" s="32">
        <v>10100.767085154501</v>
      </c>
      <c r="N66" s="32">
        <v>12827.869842771519</v>
      </c>
      <c r="O66" s="32">
        <v>1373944.8703530082</v>
      </c>
      <c r="P66" s="32">
        <v>396831.49710430455</v>
      </c>
      <c r="Q66" s="32">
        <v>1877801.5328829002</v>
      </c>
      <c r="R66" s="32">
        <v>424744.63430879061</v>
      </c>
      <c r="S66" s="32">
        <v>270080.36128978006</v>
      </c>
      <c r="T66" s="32">
        <v>154664.23425830094</v>
      </c>
      <c r="U66" s="32">
        <v>1453056.8985741097</v>
      </c>
      <c r="V66" s="42"/>
    </row>
    <row r="67" spans="1:22" s="43" customFormat="1" ht="12.75">
      <c r="A67" s="41" t="s">
        <v>107</v>
      </c>
      <c r="B67" s="32">
        <v>955980.88294919219</v>
      </c>
      <c r="C67" s="32">
        <v>1069789.5377942338</v>
      </c>
      <c r="D67" s="33">
        <v>113808.65484504159</v>
      </c>
      <c r="E67" s="32">
        <v>1288597.6894285779</v>
      </c>
      <c r="F67" s="32">
        <v>1805735.9748320361</v>
      </c>
      <c r="G67" s="32">
        <v>87759.355625270109</v>
      </c>
      <c r="H67" s="32">
        <v>202777.81187425001</v>
      </c>
      <c r="I67" s="32">
        <v>115018.4562489799</v>
      </c>
      <c r="J67" s="41" t="s">
        <v>107</v>
      </c>
      <c r="K67" s="32">
        <v>11641.294545051654</v>
      </c>
      <c r="L67" s="32">
        <v>3414.3295247600004</v>
      </c>
      <c r="M67" s="32">
        <v>8226.9650202916546</v>
      </c>
      <c r="N67" s="32">
        <v>14029.256382406509</v>
      </c>
      <c r="O67" s="32">
        <v>1692306.0682793078</v>
      </c>
      <c r="P67" s="32">
        <v>517138.28540345817</v>
      </c>
      <c r="Q67" s="32">
        <v>2244578.5723777702</v>
      </c>
      <c r="R67" s="32">
        <v>503287.11484016501</v>
      </c>
      <c r="S67" s="32">
        <v>327482.67803007999</v>
      </c>
      <c r="T67" s="32">
        <v>175804.43157376483</v>
      </c>
      <c r="U67" s="32">
        <v>1741291.457537605</v>
      </c>
      <c r="V67" s="42"/>
    </row>
    <row r="68" spans="1:22" s="43" customFormat="1" ht="12.75">
      <c r="A68" s="41" t="s">
        <v>108</v>
      </c>
      <c r="B68" s="32">
        <v>1014634.8957572373</v>
      </c>
      <c r="C68" s="32">
        <v>1107823.503036466</v>
      </c>
      <c r="D68" s="33">
        <v>93188.607279228629</v>
      </c>
      <c r="E68" s="32">
        <v>1577067.0988121682</v>
      </c>
      <c r="F68" s="32">
        <v>2177792.0340676117</v>
      </c>
      <c r="G68" s="32">
        <v>149489.00276416997</v>
      </c>
      <c r="H68" s="32">
        <v>255761.09999525</v>
      </c>
      <c r="I68" s="32">
        <v>106272.09723108003</v>
      </c>
      <c r="J68" s="41" t="s">
        <v>108</v>
      </c>
      <c r="K68" s="32">
        <v>13512.111348890001</v>
      </c>
      <c r="L68" s="32">
        <v>4286.2288242900004</v>
      </c>
      <c r="M68" s="32">
        <v>9225.8825246000015</v>
      </c>
      <c r="N68" s="32">
        <v>17630.920521987082</v>
      </c>
      <c r="O68" s="32">
        <v>1997159.9994325647</v>
      </c>
      <c r="P68" s="32">
        <v>600724.93525544344</v>
      </c>
      <c r="Q68" s="32">
        <v>2591701.9945694059</v>
      </c>
      <c r="R68" s="32">
        <v>569402.38672684203</v>
      </c>
      <c r="S68" s="32">
        <v>361745.91183872998</v>
      </c>
      <c r="T68" s="32">
        <v>207656.43750904762</v>
      </c>
      <c r="U68" s="32">
        <v>2022299.6078425637</v>
      </c>
      <c r="V68" s="42"/>
    </row>
    <row r="69" spans="1:22" s="43" customFormat="1" ht="12.75">
      <c r="A69" s="41" t="s">
        <v>109</v>
      </c>
      <c r="B69" s="32">
        <v>1054291.6968571884</v>
      </c>
      <c r="C69" s="32">
        <v>1133295.2157678199</v>
      </c>
      <c r="D69" s="33">
        <v>79003.518910631596</v>
      </c>
      <c r="E69" s="32">
        <v>2040174.9428964828</v>
      </c>
      <c r="F69" s="32">
        <v>2755893.0441511483</v>
      </c>
      <c r="G69" s="32">
        <v>272630.30384988018</v>
      </c>
      <c r="H69" s="32">
        <v>362128.10588888003</v>
      </c>
      <c r="I69" s="32">
        <v>89497.802038999842</v>
      </c>
      <c r="J69" s="41" t="s">
        <v>109</v>
      </c>
      <c r="K69" s="32">
        <v>13861.481473064001</v>
      </c>
      <c r="L69" s="32">
        <v>3827.1691194100003</v>
      </c>
      <c r="M69" s="32">
        <v>10034.312353654001</v>
      </c>
      <c r="N69" s="32">
        <v>26617.265660912348</v>
      </c>
      <c r="O69" s="32">
        <v>2442783.9931672919</v>
      </c>
      <c r="P69" s="32">
        <v>715718.10125466553</v>
      </c>
      <c r="Q69" s="32">
        <v>3094466.6397536714</v>
      </c>
      <c r="R69" s="32">
        <v>669394.95134934015</v>
      </c>
      <c r="S69" s="32">
        <v>415985.43141382997</v>
      </c>
      <c r="T69" s="32">
        <v>253409.51741769715</v>
      </c>
      <c r="U69" s="32">
        <v>2425071.688404331</v>
      </c>
      <c r="V69" s="42"/>
    </row>
    <row r="70" spans="1:22" s="43" customFormat="1" ht="12.75">
      <c r="A70" s="41" t="s">
        <v>110</v>
      </c>
      <c r="B70" s="32">
        <v>984783.10750740638</v>
      </c>
      <c r="C70" s="32">
        <v>1073526.5512332013</v>
      </c>
      <c r="D70" s="33">
        <v>88743.443725794947</v>
      </c>
      <c r="E70" s="32">
        <v>2597354.5437567974</v>
      </c>
      <c r="F70" s="32">
        <v>3338509.8238163725</v>
      </c>
      <c r="G70" s="32">
        <v>375545.80544650072</v>
      </c>
      <c r="H70" s="32">
        <v>441199.50541387993</v>
      </c>
      <c r="I70" s="32">
        <v>65653.699967379231</v>
      </c>
      <c r="J70" s="41" t="s">
        <v>110</v>
      </c>
      <c r="K70" s="32">
        <v>11300.366861893999</v>
      </c>
      <c r="L70" s="32">
        <v>1607.2304751699999</v>
      </c>
      <c r="M70" s="32">
        <v>9693.1363867239997</v>
      </c>
      <c r="N70" s="32">
        <v>41387.708215387764</v>
      </c>
      <c r="O70" s="32">
        <v>2910275.9432925903</v>
      </c>
      <c r="P70" s="32">
        <v>741155.2800595751</v>
      </c>
      <c r="Q70" s="32">
        <v>3582137.6512642046</v>
      </c>
      <c r="R70" s="32">
        <v>726642.75895137805</v>
      </c>
      <c r="S70" s="32">
        <v>423204.34043245297</v>
      </c>
      <c r="T70" s="32">
        <v>303438.42404282617</v>
      </c>
      <c r="U70" s="32">
        <v>2855494.8923128266</v>
      </c>
      <c r="V70" s="42"/>
    </row>
    <row r="71" spans="1:22" s="153" customFormat="1" ht="12.75">
      <c r="A71" s="157" t="s">
        <v>198</v>
      </c>
      <c r="B71" s="32">
        <v>1328349.0403455403</v>
      </c>
      <c r="C71" s="32">
        <v>1449927.6130827277</v>
      </c>
      <c r="D71" s="32">
        <v>121578.57273718748</v>
      </c>
      <c r="E71" s="32">
        <v>2902620.7446291503</v>
      </c>
      <c r="F71" s="32">
        <v>3897268.0721150148</v>
      </c>
      <c r="G71" s="32">
        <v>461044.29963920015</v>
      </c>
      <c r="H71" s="32">
        <v>602216.10000588011</v>
      </c>
      <c r="I71" s="32">
        <v>141171.80036667996</v>
      </c>
      <c r="J71" s="151" t="s">
        <v>198</v>
      </c>
      <c r="K71" s="32">
        <v>10263.050257929999</v>
      </c>
      <c r="L71" s="32">
        <v>1560.4230420600002</v>
      </c>
      <c r="M71" s="32">
        <v>8702.6272158699994</v>
      </c>
      <c r="N71" s="32">
        <v>149068.72906406168</v>
      </c>
      <c r="O71" s="32">
        <v>3276891.9931538226</v>
      </c>
      <c r="P71" s="32">
        <v>994647.32748586463</v>
      </c>
      <c r="Q71" s="32">
        <v>4230969.7849746896</v>
      </c>
      <c r="R71" s="32">
        <v>856260.84605545027</v>
      </c>
      <c r="S71" s="32">
        <v>490396.40995969303</v>
      </c>
      <c r="T71" s="32">
        <v>365864.43060273584</v>
      </c>
      <c r="U71" s="32">
        <v>3374708.9389192397</v>
      </c>
      <c r="V71" s="152"/>
    </row>
    <row r="72" spans="1:22" s="43" customFormat="1" ht="12.75">
      <c r="A72" s="158"/>
      <c r="B72" s="32"/>
      <c r="C72" s="32"/>
      <c r="D72" s="33"/>
      <c r="E72" s="32"/>
      <c r="F72" s="33"/>
      <c r="G72" s="33"/>
      <c r="H72" s="32"/>
      <c r="I72" s="32"/>
      <c r="J72" s="158"/>
      <c r="K72" s="32"/>
      <c r="L72" s="33"/>
      <c r="M72" s="33"/>
      <c r="N72" s="33"/>
      <c r="O72" s="33"/>
      <c r="P72" s="32"/>
      <c r="Q72" s="32"/>
      <c r="R72" s="32"/>
      <c r="S72" s="32"/>
      <c r="T72" s="32"/>
      <c r="U72" s="33"/>
      <c r="V72" s="42"/>
    </row>
    <row r="73" spans="1:22" s="43" customFormat="1" ht="12.75">
      <c r="A73" s="158"/>
      <c r="B73" s="32"/>
      <c r="C73" s="32"/>
      <c r="D73" s="33"/>
      <c r="E73" s="32"/>
      <c r="F73" s="33"/>
      <c r="G73" s="33"/>
      <c r="H73" s="32"/>
      <c r="I73" s="32"/>
      <c r="J73" s="158"/>
      <c r="K73" s="32"/>
      <c r="L73" s="33"/>
      <c r="M73" s="33"/>
      <c r="N73" s="33"/>
      <c r="O73" s="33"/>
      <c r="P73" s="32"/>
      <c r="Q73" s="32"/>
      <c r="R73" s="32"/>
      <c r="S73" s="32"/>
      <c r="T73" s="32"/>
      <c r="U73" s="33"/>
      <c r="V73" s="42"/>
    </row>
    <row r="74" spans="1:22" s="43" customFormat="1" ht="12.75">
      <c r="A74" s="161"/>
      <c r="B74" s="162"/>
      <c r="C74" s="162"/>
      <c r="D74" s="163"/>
      <c r="E74" s="162"/>
      <c r="F74" s="163"/>
      <c r="G74" s="163"/>
      <c r="H74" s="162"/>
      <c r="I74" s="162"/>
      <c r="J74" s="164"/>
      <c r="K74" s="162"/>
      <c r="L74" s="163"/>
      <c r="M74" s="163"/>
      <c r="N74" s="163"/>
      <c r="O74" s="163"/>
      <c r="P74" s="162"/>
      <c r="Q74" s="162"/>
      <c r="R74" s="162"/>
      <c r="S74" s="162"/>
      <c r="T74" s="162"/>
      <c r="U74" s="163"/>
      <c r="V74" s="42"/>
    </row>
    <row r="75" spans="1:22" s="48" customFormat="1" ht="12.75">
      <c r="A75" s="44"/>
      <c r="B75" s="45"/>
      <c r="C75" s="45"/>
      <c r="D75" s="46"/>
      <c r="E75" s="45"/>
      <c r="F75" s="45"/>
      <c r="G75" s="45"/>
      <c r="H75" s="45"/>
      <c r="I75" s="45"/>
      <c r="J75" s="44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7"/>
    </row>
    <row r="76" spans="1:22" s="49" customFormat="1">
      <c r="A76" s="48" t="s">
        <v>111</v>
      </c>
      <c r="J76" s="48"/>
    </row>
    <row r="77" spans="1:22" s="49" customFormat="1">
      <c r="A77" s="48" t="s">
        <v>112</v>
      </c>
      <c r="J77" s="50" t="s">
        <v>113</v>
      </c>
    </row>
    <row r="78" spans="1:22" s="51" customFormat="1">
      <c r="A78" s="51" t="s">
        <v>114</v>
      </c>
      <c r="G78" s="52"/>
      <c r="I78" s="52"/>
      <c r="K78" s="52"/>
      <c r="N78" s="53"/>
    </row>
    <row r="79" spans="1:22" s="56" customFormat="1">
      <c r="A79" s="51" t="s">
        <v>115</v>
      </c>
      <c r="B79" s="51"/>
      <c r="C79" s="51"/>
      <c r="D79" s="51"/>
      <c r="E79" s="51"/>
      <c r="F79" s="51"/>
      <c r="G79" s="52"/>
      <c r="H79" s="54"/>
      <c r="I79" s="55"/>
      <c r="J79" s="51"/>
      <c r="K79" s="52"/>
      <c r="L79" s="51"/>
      <c r="M79" s="54"/>
      <c r="N79" s="53"/>
      <c r="O79" s="54"/>
      <c r="Q79" s="51"/>
      <c r="V79" s="51"/>
    </row>
    <row r="80" spans="1:22" s="56" customFormat="1">
      <c r="A80" s="57" t="s">
        <v>116</v>
      </c>
      <c r="B80" s="51"/>
      <c r="C80" s="51"/>
      <c r="D80" s="51"/>
      <c r="E80" s="51"/>
      <c r="F80" s="51"/>
      <c r="G80" s="51"/>
      <c r="H80" s="54"/>
      <c r="I80" s="55"/>
      <c r="J80" s="51"/>
      <c r="K80" s="51"/>
      <c r="L80" s="51"/>
      <c r="M80" s="54"/>
      <c r="N80" s="53"/>
      <c r="O80" s="54"/>
      <c r="Q80" s="51"/>
      <c r="V80" s="51"/>
    </row>
    <row r="81" spans="1:22" s="56" customFormat="1">
      <c r="A81" s="51" t="s">
        <v>117</v>
      </c>
      <c r="B81" s="51"/>
      <c r="C81" s="51"/>
      <c r="D81" s="51"/>
      <c r="E81" s="51"/>
      <c r="F81" s="51"/>
      <c r="G81" s="51"/>
      <c r="H81" s="54"/>
      <c r="I81" s="54"/>
      <c r="J81" s="51"/>
      <c r="K81" s="51"/>
      <c r="L81" s="51"/>
      <c r="M81" s="54"/>
      <c r="N81" s="53"/>
      <c r="O81" s="54"/>
      <c r="Q81" s="51"/>
      <c r="V81" s="51"/>
    </row>
    <row r="82" spans="1:22" s="56" customFormat="1">
      <c r="A82" s="51"/>
      <c r="B82" s="51"/>
      <c r="C82" s="51"/>
      <c r="D82" s="51"/>
      <c r="E82" s="51"/>
      <c r="F82" s="51"/>
      <c r="G82" s="51"/>
      <c r="H82" s="54"/>
      <c r="I82" s="54"/>
      <c r="J82" s="51"/>
      <c r="K82" s="51"/>
      <c r="L82" s="51"/>
      <c r="M82" s="54"/>
      <c r="N82" s="53"/>
      <c r="O82" s="54"/>
      <c r="Q82" s="51"/>
      <c r="V82" s="51"/>
    </row>
    <row r="83" spans="1:22" s="59" customFormat="1">
      <c r="A83" s="58"/>
      <c r="B83" s="51"/>
      <c r="C83" s="51"/>
      <c r="D83" s="51"/>
      <c r="E83" s="51"/>
      <c r="F83" s="51"/>
      <c r="G83" s="51"/>
      <c r="H83" s="51"/>
      <c r="I83" s="51"/>
      <c r="J83" s="58"/>
      <c r="K83" s="51"/>
      <c r="L83" s="51"/>
      <c r="M83" s="51"/>
      <c r="N83" s="53"/>
      <c r="O83" s="51"/>
      <c r="P83" s="51"/>
      <c r="Q83" s="51"/>
      <c r="R83" s="51"/>
      <c r="S83" s="51"/>
      <c r="T83" s="51"/>
      <c r="U83" s="51"/>
    </row>
    <row r="84" spans="1:22" s="64" customFormat="1">
      <c r="A84" s="60"/>
      <c r="B84" s="61"/>
      <c r="C84" s="62"/>
      <c r="D84" s="63"/>
      <c r="E84" s="61"/>
      <c r="F84" s="61"/>
      <c r="G84" s="61"/>
      <c r="H84" s="62"/>
      <c r="I84" s="62"/>
      <c r="J84" s="60"/>
      <c r="K84" s="61"/>
      <c r="L84" s="62"/>
      <c r="M84" s="62"/>
      <c r="N84" s="62"/>
      <c r="O84" s="62"/>
      <c r="P84" s="62"/>
      <c r="Q84" s="62"/>
      <c r="R84" s="61"/>
      <c r="S84" s="61"/>
      <c r="T84" s="61"/>
      <c r="U84" s="62"/>
    </row>
    <row r="85" spans="1:22" s="64" customFormat="1">
      <c r="A85" s="60"/>
      <c r="B85" s="61"/>
      <c r="C85" s="62"/>
      <c r="D85" s="63"/>
      <c r="E85" s="61"/>
      <c r="F85" s="61"/>
      <c r="G85" s="61"/>
      <c r="H85" s="62"/>
      <c r="I85" s="62"/>
      <c r="J85" s="60"/>
      <c r="K85" s="61"/>
      <c r="L85" s="62"/>
      <c r="M85" s="62"/>
      <c r="N85" s="62"/>
      <c r="O85" s="62"/>
      <c r="P85" s="62"/>
      <c r="Q85" s="62"/>
      <c r="R85" s="61"/>
      <c r="S85" s="61"/>
      <c r="T85" s="61"/>
      <c r="U85" s="62"/>
    </row>
    <row r="86" spans="1:22" s="64" customFormat="1">
      <c r="A86" s="60"/>
      <c r="B86" s="61"/>
      <c r="C86" s="62"/>
      <c r="D86" s="63"/>
      <c r="E86" s="61"/>
      <c r="F86" s="61"/>
      <c r="G86" s="61"/>
      <c r="H86" s="62"/>
      <c r="I86" s="62"/>
      <c r="J86" s="60"/>
      <c r="K86" s="61"/>
      <c r="L86" s="62"/>
      <c r="M86" s="62"/>
      <c r="N86" s="62"/>
      <c r="O86" s="62"/>
      <c r="P86" s="62"/>
      <c r="Q86" s="62"/>
      <c r="R86" s="61"/>
      <c r="S86" s="61"/>
      <c r="T86" s="61"/>
      <c r="U86" s="62"/>
    </row>
    <row r="87" spans="1:22" s="64" customFormat="1">
      <c r="A87" s="60"/>
      <c r="B87" s="61"/>
      <c r="C87" s="62"/>
      <c r="D87" s="63"/>
      <c r="E87" s="61"/>
      <c r="F87" s="61"/>
      <c r="G87" s="61"/>
      <c r="H87" s="62"/>
      <c r="I87" s="62"/>
      <c r="J87" s="60"/>
      <c r="K87" s="61"/>
      <c r="L87" s="62"/>
      <c r="M87" s="62"/>
      <c r="N87" s="62"/>
      <c r="O87" s="62"/>
      <c r="P87" s="62"/>
      <c r="Q87" s="62"/>
      <c r="R87" s="61"/>
      <c r="S87" s="61"/>
      <c r="T87" s="61"/>
      <c r="U87" s="62"/>
    </row>
    <row r="88" spans="1:22" s="64" customFormat="1">
      <c r="A88" s="60"/>
      <c r="B88" s="61"/>
      <c r="C88" s="62"/>
      <c r="D88" s="63"/>
      <c r="E88" s="61"/>
      <c r="F88" s="61"/>
      <c r="G88" s="61"/>
      <c r="H88" s="62"/>
      <c r="I88" s="62"/>
      <c r="J88" s="60"/>
      <c r="K88" s="61"/>
      <c r="L88" s="62"/>
      <c r="M88" s="62"/>
      <c r="N88" s="62"/>
      <c r="O88" s="62"/>
      <c r="P88" s="62"/>
      <c r="Q88" s="62"/>
      <c r="R88" s="61"/>
      <c r="S88" s="61"/>
      <c r="T88" s="61"/>
      <c r="U88" s="62"/>
    </row>
    <row r="89" spans="1:22" s="64" customFormat="1">
      <c r="A89" s="60"/>
      <c r="B89" s="61"/>
      <c r="C89" s="62"/>
      <c r="D89" s="63"/>
      <c r="E89" s="61"/>
      <c r="F89" s="61"/>
      <c r="G89" s="61"/>
      <c r="H89" s="62"/>
      <c r="I89" s="62"/>
      <c r="J89" s="60"/>
      <c r="K89" s="61"/>
      <c r="L89" s="62"/>
      <c r="M89" s="62"/>
      <c r="N89" s="62"/>
      <c r="O89" s="62"/>
      <c r="P89" s="62"/>
      <c r="Q89" s="62"/>
      <c r="R89" s="61"/>
      <c r="S89" s="61"/>
      <c r="T89" s="61"/>
      <c r="U89" s="62"/>
    </row>
    <row r="90" spans="1:22" s="64" customFormat="1">
      <c r="A90" s="65"/>
      <c r="B90" s="61"/>
      <c r="C90" s="62"/>
      <c r="D90" s="63"/>
      <c r="E90" s="61"/>
      <c r="F90" s="61"/>
      <c r="G90" s="61"/>
      <c r="H90" s="62"/>
      <c r="I90" s="62"/>
      <c r="J90" s="65"/>
      <c r="K90" s="61"/>
      <c r="L90" s="62"/>
      <c r="M90" s="62"/>
      <c r="N90" s="62"/>
      <c r="O90" s="62"/>
      <c r="P90" s="62"/>
      <c r="Q90" s="62"/>
      <c r="R90" s="61"/>
      <c r="S90" s="61"/>
      <c r="T90" s="61"/>
      <c r="U90" s="62"/>
    </row>
    <row r="91" spans="1:22" s="64" customFormat="1">
      <c r="B91" s="66"/>
      <c r="C91" s="67"/>
      <c r="D91" s="63"/>
      <c r="E91" s="66"/>
      <c r="F91" s="66"/>
      <c r="G91" s="66"/>
      <c r="H91" s="67"/>
      <c r="I91" s="67"/>
      <c r="K91" s="66"/>
      <c r="L91" s="67"/>
      <c r="M91" s="67"/>
      <c r="N91" s="67"/>
      <c r="O91" s="67"/>
      <c r="P91" s="67"/>
      <c r="Q91" s="67"/>
      <c r="R91" s="66"/>
      <c r="S91" s="66"/>
      <c r="T91" s="66"/>
      <c r="U91" s="67"/>
    </row>
    <row r="92" spans="1:22" s="68" customFormat="1">
      <c r="A92" s="64"/>
      <c r="B92" s="61"/>
      <c r="C92" s="62"/>
      <c r="D92" s="63"/>
      <c r="E92" s="61"/>
      <c r="F92" s="61"/>
      <c r="G92" s="61"/>
      <c r="H92" s="62"/>
      <c r="I92" s="62"/>
      <c r="K92" s="61"/>
      <c r="L92" s="62"/>
      <c r="M92" s="62"/>
      <c r="N92" s="62"/>
      <c r="O92" s="62"/>
      <c r="P92" s="62"/>
      <c r="Q92" s="62"/>
      <c r="R92" s="61"/>
      <c r="S92" s="61"/>
      <c r="T92" s="61"/>
      <c r="U92" s="62"/>
    </row>
    <row r="93" spans="1:22" s="68" customFormat="1">
      <c r="A93" s="69"/>
      <c r="B93" s="64"/>
      <c r="C93" s="64"/>
      <c r="D93" s="64"/>
      <c r="E93" s="64"/>
      <c r="F93" s="64"/>
      <c r="G93" s="64"/>
      <c r="H93" s="64"/>
      <c r="I93" s="64"/>
      <c r="J93" s="69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</row>
    <row r="94" spans="1:22">
      <c r="B94" s="61"/>
      <c r="C94" s="61"/>
      <c r="D94" s="70"/>
      <c r="E94" s="61"/>
      <c r="F94" s="61"/>
      <c r="G94" s="61"/>
      <c r="H94" s="61"/>
      <c r="I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</row>
    <row r="95" spans="1:22">
      <c r="B95" s="68"/>
      <c r="C95" s="68"/>
      <c r="D95" s="68"/>
      <c r="E95" s="68"/>
      <c r="F95" s="68"/>
      <c r="G95" s="68"/>
      <c r="H95" s="68"/>
      <c r="I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</row>
    <row r="96" spans="1:22">
      <c r="B96" s="68"/>
      <c r="C96" s="68"/>
      <c r="D96" s="68"/>
      <c r="E96" s="68"/>
      <c r="F96" s="68"/>
      <c r="G96" s="68"/>
      <c r="H96" s="68"/>
      <c r="I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</sheetData>
  <mergeCells count="4">
    <mergeCell ref="A5:A9"/>
    <mergeCell ref="J5:J9"/>
    <mergeCell ref="K5:M5"/>
    <mergeCell ref="K6:M6"/>
  </mergeCells>
  <printOptions horizontalCentered="1"/>
  <pageMargins left="0.51181102362204722" right="0.51181102362204722" top="0.59055118110236227" bottom="0" header="0.51181102362204722" footer="0.19685039370078741"/>
  <pageSetup paperSize="9" scale="96" pageOrder="overThenDown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B1AF3-95DF-435B-986E-A54B0EE8F7E5}">
  <sheetPr>
    <tabColor rgb="FF00B050"/>
  </sheetPr>
  <dimension ref="A1:W37"/>
  <sheetViews>
    <sheetView showWhiteSpace="0" zoomScale="130" zoomScaleNormal="130" zoomScaleSheetLayoutView="115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N18" sqref="N18"/>
    </sheetView>
  </sheetViews>
  <sheetFormatPr defaultColWidth="12.83203125" defaultRowHeight="9"/>
  <cols>
    <col min="1" max="1" width="11.33203125" style="69" customWidth="1"/>
    <col min="2" max="2" width="15" style="71" customWidth="1"/>
    <col min="3" max="3" width="14.33203125" style="71" customWidth="1"/>
    <col min="4" max="4" width="15" style="71" customWidth="1"/>
    <col min="5" max="6" width="14.1640625" style="71" customWidth="1"/>
    <col min="7" max="7" width="14.6640625" style="71" customWidth="1"/>
    <col min="8" max="8" width="13.1640625" style="71" customWidth="1"/>
    <col min="9" max="9" width="12.83203125" style="71" customWidth="1"/>
    <col min="10" max="10" width="11.83203125" style="69" customWidth="1"/>
    <col min="11" max="11" width="9.1640625" style="71" customWidth="1"/>
    <col min="12" max="13" width="9" style="71" customWidth="1"/>
    <col min="14" max="14" width="9.5" style="71" customWidth="1"/>
    <col min="15" max="15" width="12" style="71" customWidth="1"/>
    <col min="16" max="16" width="10.6640625" style="71" customWidth="1"/>
    <col min="17" max="17" width="10.83203125" style="72" customWidth="1"/>
    <col min="18" max="23" width="10.6640625" style="71" customWidth="1"/>
    <col min="24" max="16384" width="12.83203125" style="71"/>
  </cols>
  <sheetData>
    <row r="1" spans="1:23" s="2" customFormat="1" ht="12.75">
      <c r="A1" s="1" t="s">
        <v>193</v>
      </c>
      <c r="I1" s="3"/>
      <c r="J1" s="1" t="s">
        <v>0</v>
      </c>
      <c r="V1" s="3"/>
      <c r="W1" s="3"/>
    </row>
    <row r="2" spans="1:23" s="5" customFormat="1" ht="12.75">
      <c r="A2" s="4"/>
      <c r="I2" s="6"/>
      <c r="J2" s="4"/>
      <c r="R2" s="7"/>
      <c r="S2" s="7"/>
      <c r="T2" s="7"/>
      <c r="U2" s="7"/>
      <c r="V2" s="6"/>
      <c r="W2" s="6"/>
    </row>
    <row r="3" spans="1:23" s="5" customFormat="1" ht="12.75">
      <c r="A3" s="4"/>
      <c r="I3" s="6"/>
      <c r="J3" s="4"/>
      <c r="R3" s="7"/>
      <c r="S3" s="7"/>
      <c r="T3" s="7"/>
      <c r="U3" s="7"/>
      <c r="V3" s="6"/>
      <c r="W3" s="6"/>
    </row>
    <row r="4" spans="1:23" s="9" customFormat="1" ht="12.75">
      <c r="A4" s="8" t="s">
        <v>1</v>
      </c>
      <c r="I4" s="10"/>
      <c r="J4" s="8"/>
      <c r="V4" s="10"/>
      <c r="W4" s="10"/>
    </row>
    <row r="5" spans="1:23" s="13" customFormat="1" ht="9" customHeight="1">
      <c r="A5" s="165" t="s">
        <v>2</v>
      </c>
      <c r="B5" s="11" t="s">
        <v>3</v>
      </c>
      <c r="C5" s="11"/>
      <c r="D5" s="11"/>
      <c r="E5" s="12" t="s">
        <v>4</v>
      </c>
      <c r="G5" s="11" t="s">
        <v>5</v>
      </c>
      <c r="H5" s="11"/>
      <c r="I5" s="11"/>
      <c r="J5" s="165" t="s">
        <v>2</v>
      </c>
      <c r="K5" s="168" t="s">
        <v>6</v>
      </c>
      <c r="L5" s="169"/>
      <c r="M5" s="170"/>
      <c r="N5" s="14" t="s">
        <v>7</v>
      </c>
      <c r="O5" s="11"/>
      <c r="P5" s="11"/>
      <c r="Q5" s="12" t="s">
        <v>8</v>
      </c>
      <c r="R5" s="12" t="s">
        <v>9</v>
      </c>
      <c r="S5" s="11"/>
      <c r="T5" s="11" t="s">
        <v>30</v>
      </c>
      <c r="U5" s="11" t="s">
        <v>30</v>
      </c>
      <c r="V5" s="11" t="s">
        <v>31</v>
      </c>
      <c r="W5" s="11" t="s">
        <v>31</v>
      </c>
    </row>
    <row r="6" spans="1:23" s="13" customFormat="1">
      <c r="A6" s="166"/>
      <c r="B6" s="12" t="s">
        <v>10</v>
      </c>
      <c r="C6" s="12"/>
      <c r="D6" s="12"/>
      <c r="E6" s="12" t="s">
        <v>11</v>
      </c>
      <c r="F6" s="12" t="s">
        <v>12</v>
      </c>
      <c r="G6" s="12" t="s">
        <v>13</v>
      </c>
      <c r="H6" s="12"/>
      <c r="I6" s="12" t="s">
        <v>13</v>
      </c>
      <c r="J6" s="166"/>
      <c r="K6" s="171" t="s">
        <v>14</v>
      </c>
      <c r="L6" s="172"/>
      <c r="M6" s="173"/>
      <c r="N6" s="14" t="s">
        <v>15</v>
      </c>
      <c r="O6" s="12" t="s">
        <v>5</v>
      </c>
      <c r="P6" s="12" t="s">
        <v>16</v>
      </c>
      <c r="Q6" s="12" t="s">
        <v>9</v>
      </c>
      <c r="R6" s="12" t="s">
        <v>17</v>
      </c>
      <c r="S6" s="12"/>
      <c r="T6" s="12" t="s">
        <v>39</v>
      </c>
      <c r="U6" s="12" t="s">
        <v>39</v>
      </c>
      <c r="V6" s="12" t="s">
        <v>206</v>
      </c>
      <c r="W6" s="12" t="s">
        <v>206</v>
      </c>
    </row>
    <row r="7" spans="1:23" s="13" customFormat="1">
      <c r="A7" s="166"/>
      <c r="B7" s="12" t="s">
        <v>18</v>
      </c>
      <c r="C7" s="12" t="s">
        <v>3</v>
      </c>
      <c r="D7" s="12" t="s">
        <v>3</v>
      </c>
      <c r="E7" s="12" t="s">
        <v>19</v>
      </c>
      <c r="F7" s="12" t="s">
        <v>20</v>
      </c>
      <c r="G7" s="12" t="s">
        <v>21</v>
      </c>
      <c r="H7" s="12" t="s">
        <v>5</v>
      </c>
      <c r="I7" s="12" t="s">
        <v>22</v>
      </c>
      <c r="J7" s="166"/>
      <c r="K7" s="12" t="s">
        <v>23</v>
      </c>
      <c r="L7" s="12"/>
      <c r="M7" s="12" t="s">
        <v>24</v>
      </c>
      <c r="N7" s="14" t="s">
        <v>25</v>
      </c>
      <c r="O7" s="12" t="s">
        <v>26</v>
      </c>
      <c r="P7" s="12" t="s">
        <v>27</v>
      </c>
      <c r="Q7" s="12" t="s">
        <v>28</v>
      </c>
      <c r="R7" s="12" t="s">
        <v>29</v>
      </c>
      <c r="S7" s="12"/>
      <c r="T7" s="12" t="s">
        <v>207</v>
      </c>
      <c r="U7" s="12" t="s">
        <v>205</v>
      </c>
      <c r="V7" s="12" t="s">
        <v>207</v>
      </c>
      <c r="W7" s="12" t="s">
        <v>205</v>
      </c>
    </row>
    <row r="8" spans="1:23" s="13" customFormat="1">
      <c r="A8" s="166"/>
      <c r="B8" s="12" t="s">
        <v>32</v>
      </c>
      <c r="C8" s="12" t="s">
        <v>33</v>
      </c>
      <c r="D8" s="12" t="s">
        <v>34</v>
      </c>
      <c r="E8" s="15" t="s">
        <v>35</v>
      </c>
      <c r="F8" s="13" t="s">
        <v>36</v>
      </c>
      <c r="G8" s="12" t="s">
        <v>37</v>
      </c>
      <c r="H8" s="12" t="s">
        <v>38</v>
      </c>
      <c r="I8" s="12" t="s">
        <v>39</v>
      </c>
      <c r="J8" s="166"/>
      <c r="K8" s="12" t="s">
        <v>40</v>
      </c>
      <c r="L8" s="12" t="s">
        <v>25</v>
      </c>
      <c r="M8" s="12" t="s">
        <v>41</v>
      </c>
      <c r="N8" s="16" t="s">
        <v>42</v>
      </c>
      <c r="O8" s="12" t="s">
        <v>43</v>
      </c>
      <c r="P8" s="12" t="s">
        <v>44</v>
      </c>
      <c r="Q8" s="15" t="s">
        <v>45</v>
      </c>
      <c r="R8" s="13" t="s">
        <v>46</v>
      </c>
      <c r="S8" s="12" t="s">
        <v>47</v>
      </c>
      <c r="T8" s="12"/>
      <c r="U8" s="12"/>
      <c r="V8" s="12"/>
      <c r="W8" s="12"/>
    </row>
    <row r="9" spans="1:23" s="19" customFormat="1">
      <c r="A9" s="167"/>
      <c r="B9" s="17">
        <v>1</v>
      </c>
      <c r="C9" s="17">
        <v>2</v>
      </c>
      <c r="D9" s="17">
        <v>3</v>
      </c>
      <c r="E9" s="17">
        <v>4</v>
      </c>
      <c r="F9" s="17">
        <v>5</v>
      </c>
      <c r="G9" s="17">
        <v>6</v>
      </c>
      <c r="H9" s="17">
        <v>7</v>
      </c>
      <c r="I9" s="17">
        <v>8</v>
      </c>
      <c r="J9" s="167"/>
      <c r="K9" s="17">
        <v>9</v>
      </c>
      <c r="L9" s="17">
        <v>10</v>
      </c>
      <c r="M9" s="17">
        <v>11</v>
      </c>
      <c r="N9" s="18">
        <v>12</v>
      </c>
      <c r="O9" s="17">
        <v>13</v>
      </c>
      <c r="P9" s="17">
        <v>14</v>
      </c>
      <c r="Q9" s="17">
        <v>15</v>
      </c>
      <c r="R9" s="17">
        <v>16</v>
      </c>
      <c r="S9" s="17">
        <v>17</v>
      </c>
      <c r="T9" s="17">
        <v>18</v>
      </c>
      <c r="U9" s="17">
        <v>18</v>
      </c>
      <c r="V9" s="17">
        <v>19</v>
      </c>
      <c r="W9" s="17">
        <v>19</v>
      </c>
    </row>
    <row r="10" spans="1:23" s="153" customFormat="1">
      <c r="A10" s="157" t="s">
        <v>201</v>
      </c>
      <c r="B10" s="32">
        <v>1371695.6921985087</v>
      </c>
      <c r="C10" s="32">
        <v>1453294.9031834553</v>
      </c>
      <c r="D10" s="32">
        <v>81599.210984946694</v>
      </c>
      <c r="E10" s="32">
        <v>3819233.0769306011</v>
      </c>
      <c r="F10" s="32">
        <v>4955476.5157426633</v>
      </c>
      <c r="G10" s="32">
        <v>588866.21482360968</v>
      </c>
      <c r="H10" s="32">
        <v>787627.51738267008</v>
      </c>
      <c r="I10" s="32">
        <v>198761.30255906042</v>
      </c>
      <c r="J10" s="157" t="s">
        <v>201</v>
      </c>
      <c r="K10" s="32">
        <v>9128.3206861708077</v>
      </c>
      <c r="L10" s="32">
        <v>1615.68720288081</v>
      </c>
      <c r="M10" s="32">
        <v>7512.6334832899984</v>
      </c>
      <c r="N10" s="32">
        <v>217926.58317571014</v>
      </c>
      <c r="O10" s="32">
        <v>4139555.3970571724</v>
      </c>
      <c r="P10" s="32">
        <v>1136243.4388120624</v>
      </c>
      <c r="Q10" s="32">
        <v>5190928.7691291096</v>
      </c>
      <c r="R10" s="32">
        <v>1051668.4066357098</v>
      </c>
      <c r="S10" s="32">
        <v>571971.76198110427</v>
      </c>
      <c r="T10" s="32">
        <v>479696.63690876326</v>
      </c>
      <c r="U10" s="32">
        <v>477438.40868539072</v>
      </c>
      <c r="V10" s="32">
        <v>4139260.3624933995</v>
      </c>
      <c r="W10" s="32">
        <v>4105442.984854362</v>
      </c>
    </row>
    <row r="11" spans="1:23" s="43" customFormat="1">
      <c r="A11" s="158" t="s">
        <v>202</v>
      </c>
      <c r="B11" s="32">
        <v>1151335.5320309985</v>
      </c>
      <c r="C11" s="32">
        <v>1304086.8363298033</v>
      </c>
      <c r="D11" s="33">
        <v>152751.30429880481</v>
      </c>
      <c r="E11" s="32">
        <v>4393037.2018694347</v>
      </c>
      <c r="F11" s="33">
        <v>5674954.2791991923</v>
      </c>
      <c r="G11" s="33">
        <v>747170.66226090025</v>
      </c>
      <c r="H11" s="32">
        <v>971587.75226090022</v>
      </c>
      <c r="I11" s="32">
        <v>224417.08999999997</v>
      </c>
      <c r="J11" s="158" t="s">
        <v>202</v>
      </c>
      <c r="K11" s="32">
        <v>5348.4038541108112</v>
      </c>
      <c r="L11" s="33">
        <v>1564.4720644108102</v>
      </c>
      <c r="M11" s="33">
        <v>3783.9317897000005</v>
      </c>
      <c r="N11" s="33">
        <v>233436.26705591628</v>
      </c>
      <c r="O11" s="33">
        <v>4688998.9460282642</v>
      </c>
      <c r="P11" s="32">
        <v>1281917.0773297576</v>
      </c>
      <c r="Q11" s="32">
        <v>5544372.7339004325</v>
      </c>
      <c r="R11" s="32">
        <v>953853.9391411934</v>
      </c>
      <c r="S11" s="32">
        <v>505902.88640760048</v>
      </c>
      <c r="T11" s="32">
        <v>447951.04976906412</v>
      </c>
      <c r="U11" s="32">
        <v>442210.4858836928</v>
      </c>
      <c r="V11" s="33">
        <v>4590518.7947592391</v>
      </c>
      <c r="W11" s="33">
        <v>4557287.4325826745</v>
      </c>
    </row>
    <row r="12" spans="1:23" s="43" customFormat="1">
      <c r="A12" s="158" t="s">
        <v>200</v>
      </c>
      <c r="B12" s="32">
        <v>1457557.2148803605</v>
      </c>
      <c r="C12" s="32">
        <v>1633729.1467744266</v>
      </c>
      <c r="D12" s="33">
        <v>176171.93189406607</v>
      </c>
      <c r="E12" s="32">
        <v>4721498.0982112978</v>
      </c>
      <c r="F12" s="33">
        <v>6182656.6461064275</v>
      </c>
      <c r="G12" s="33">
        <v>1019065.1274260902</v>
      </c>
      <c r="H12" s="32">
        <v>1077292.7774260901</v>
      </c>
      <c r="I12" s="32">
        <v>58227.649999999907</v>
      </c>
      <c r="J12" s="158" t="s">
        <v>200</v>
      </c>
      <c r="K12" s="32">
        <v>4693.4078846783095</v>
      </c>
      <c r="L12" s="33">
        <v>1045.47930321081</v>
      </c>
      <c r="M12" s="33">
        <v>3647.9285814674995</v>
      </c>
      <c r="N12" s="33">
        <v>255549.30238383284</v>
      </c>
      <c r="O12" s="33">
        <v>4903348.8084118264</v>
      </c>
      <c r="P12" s="32">
        <v>1461158.5478951298</v>
      </c>
      <c r="Q12" s="32">
        <v>6179055.3130916581</v>
      </c>
      <c r="R12" s="32">
        <v>965162.43449400645</v>
      </c>
      <c r="S12" s="32">
        <v>528695.7455993176</v>
      </c>
      <c r="T12" s="32">
        <v>436466.68902220944</v>
      </c>
      <c r="U12" s="32">
        <v>432578.76017990767</v>
      </c>
      <c r="V12" s="33">
        <v>5213892.8785976516</v>
      </c>
      <c r="W12" s="33">
        <v>5183501.0022013728</v>
      </c>
    </row>
    <row r="13" spans="1:23" s="43" customFormat="1">
      <c r="A13" s="158" t="s">
        <v>203</v>
      </c>
      <c r="B13" s="32">
        <v>1989278.5277688396</v>
      </c>
      <c r="C13" s="32">
        <v>2150244.2547579492</v>
      </c>
      <c r="D13" s="33">
        <v>160965.72698910965</v>
      </c>
      <c r="E13" s="32">
        <v>4984785.3269300982</v>
      </c>
      <c r="F13" s="33">
        <v>6558038.2158186324</v>
      </c>
      <c r="G13" s="33">
        <v>1057446.9294580002</v>
      </c>
      <c r="H13" s="32">
        <v>1151402.3999999999</v>
      </c>
      <c r="I13" s="32">
        <v>93955.470541999792</v>
      </c>
      <c r="J13" s="158" t="s">
        <v>203</v>
      </c>
      <c r="K13" s="32">
        <v>7182.7580045108098</v>
      </c>
      <c r="L13" s="33">
        <v>1262.13430321081</v>
      </c>
      <c r="M13" s="33">
        <v>5920.6237013</v>
      </c>
      <c r="N13" s="33">
        <v>290913.80991094606</v>
      </c>
      <c r="O13" s="33">
        <v>5202494.7184451753</v>
      </c>
      <c r="P13" s="32">
        <v>1573252.8888885342</v>
      </c>
      <c r="Q13" s="32">
        <v>6974063.8546989374</v>
      </c>
      <c r="R13" s="32">
        <v>948807.28032533266</v>
      </c>
      <c r="S13" s="32">
        <v>581729.07789725135</v>
      </c>
      <c r="T13" s="32">
        <v>367078.19453528494</v>
      </c>
      <c r="U13" s="32">
        <v>362432.37909421365</v>
      </c>
      <c r="V13" s="33">
        <v>6025256.5743736047</v>
      </c>
      <c r="W13" s="33">
        <v>5985789.087133294</v>
      </c>
    </row>
    <row r="14" spans="1:23" s="43" customFormat="1">
      <c r="A14" s="158" t="s">
        <v>204</v>
      </c>
      <c r="B14" s="32">
        <v>2664942.9049089849</v>
      </c>
      <c r="C14" s="32">
        <v>2821959.3083363408</v>
      </c>
      <c r="D14" s="33">
        <v>157016.4034273561</v>
      </c>
      <c r="E14" s="32">
        <v>5180662.6214240761</v>
      </c>
      <c r="F14" s="33">
        <v>6963109.0134201432</v>
      </c>
      <c r="G14" s="33">
        <v>1021408.0603374797</v>
      </c>
      <c r="H14" s="32">
        <v>1152138.8999999997</v>
      </c>
      <c r="I14" s="32">
        <v>130730.83966251995</v>
      </c>
      <c r="J14" s="158" t="s">
        <v>204</v>
      </c>
      <c r="K14" s="32">
        <v>6367.416944929998</v>
      </c>
      <c r="L14" s="33">
        <v>1311.96958552</v>
      </c>
      <c r="M14" s="33">
        <v>5055.4473594099982</v>
      </c>
      <c r="N14" s="33">
        <v>310643.67162267282</v>
      </c>
      <c r="O14" s="33">
        <v>5624689.8645150606</v>
      </c>
      <c r="P14" s="32">
        <v>1782446.3919960673</v>
      </c>
      <c r="Q14" s="32">
        <v>7845605.5263330601</v>
      </c>
      <c r="R14" s="32">
        <v>1157186.0587115714</v>
      </c>
      <c r="S14" s="32">
        <v>655249.84029168682</v>
      </c>
      <c r="T14" s="32">
        <v>501936.2191181063</v>
      </c>
      <c r="U14" s="32">
        <v>495813.78053487471</v>
      </c>
      <c r="V14" s="33">
        <v>6688419.4676214885</v>
      </c>
      <c r="W14" s="33">
        <v>6617249.58163705</v>
      </c>
    </row>
    <row r="15" spans="1:23" s="43" customFormat="1">
      <c r="A15" s="161"/>
      <c r="B15" s="162"/>
      <c r="C15" s="162"/>
      <c r="D15" s="163"/>
      <c r="E15" s="162"/>
      <c r="F15" s="163"/>
      <c r="G15" s="163"/>
      <c r="H15" s="162"/>
      <c r="I15" s="162"/>
      <c r="J15" s="164"/>
      <c r="K15" s="162"/>
      <c r="L15" s="163"/>
      <c r="M15" s="163"/>
      <c r="N15" s="163"/>
      <c r="O15" s="163"/>
      <c r="P15" s="162"/>
      <c r="Q15" s="162"/>
      <c r="R15" s="162"/>
      <c r="S15" s="162"/>
      <c r="T15" s="162"/>
      <c r="U15" s="162"/>
      <c r="V15" s="163"/>
      <c r="W15" s="163"/>
    </row>
    <row r="16" spans="1:23" s="48" customFormat="1">
      <c r="A16" s="44"/>
      <c r="B16" s="45"/>
      <c r="C16" s="45"/>
      <c r="D16" s="46"/>
      <c r="E16" s="45"/>
      <c r="F16" s="45"/>
      <c r="G16" s="45"/>
      <c r="H16" s="45"/>
      <c r="I16" s="45"/>
      <c r="J16" s="44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</row>
    <row r="17" spans="1:23" s="49" customFormat="1">
      <c r="A17" s="48" t="s">
        <v>111</v>
      </c>
      <c r="J17" s="48"/>
    </row>
    <row r="18" spans="1:23" s="49" customFormat="1">
      <c r="A18" s="48" t="s">
        <v>112</v>
      </c>
      <c r="J18" s="50" t="s">
        <v>113</v>
      </c>
    </row>
    <row r="19" spans="1:23" s="51" customFormat="1">
      <c r="A19" s="51" t="s">
        <v>114</v>
      </c>
      <c r="G19" s="52"/>
      <c r="I19" s="52"/>
      <c r="K19" s="52"/>
      <c r="N19" s="53"/>
    </row>
    <row r="20" spans="1:23" s="56" customFormat="1">
      <c r="A20" s="51" t="s">
        <v>115</v>
      </c>
      <c r="B20" s="51"/>
      <c r="C20" s="51"/>
      <c r="D20" s="51"/>
      <c r="E20" s="51"/>
      <c r="F20" s="51"/>
      <c r="G20" s="52"/>
      <c r="H20" s="54"/>
      <c r="I20" s="55"/>
      <c r="J20" s="51"/>
      <c r="K20" s="52"/>
      <c r="L20" s="51"/>
      <c r="M20" s="54"/>
      <c r="N20" s="53"/>
      <c r="O20" s="54"/>
      <c r="Q20" s="51"/>
    </row>
    <row r="21" spans="1:23" s="56" customFormat="1">
      <c r="A21" s="57" t="s">
        <v>116</v>
      </c>
      <c r="B21" s="51"/>
      <c r="C21" s="51"/>
      <c r="D21" s="51"/>
      <c r="E21" s="51"/>
      <c r="F21" s="51"/>
      <c r="G21" s="51"/>
      <c r="H21" s="54"/>
      <c r="I21" s="55"/>
      <c r="J21" s="51"/>
      <c r="K21" s="51"/>
      <c r="L21" s="51"/>
      <c r="M21" s="54"/>
      <c r="N21" s="53"/>
      <c r="O21" s="54"/>
      <c r="Q21" s="51"/>
    </row>
    <row r="22" spans="1:23" s="56" customFormat="1">
      <c r="A22" s="51" t="s">
        <v>117</v>
      </c>
      <c r="B22" s="51"/>
      <c r="C22" s="51"/>
      <c r="D22" s="51"/>
      <c r="E22" s="51"/>
      <c r="F22" s="51"/>
      <c r="G22" s="51"/>
      <c r="H22" s="54"/>
      <c r="I22" s="54"/>
      <c r="J22" s="51"/>
      <c r="K22" s="51"/>
      <c r="L22" s="51"/>
      <c r="M22" s="54"/>
      <c r="N22" s="53"/>
      <c r="O22" s="54"/>
      <c r="Q22" s="51"/>
    </row>
    <row r="23" spans="1:23" s="56" customFormat="1">
      <c r="A23" s="51"/>
      <c r="B23" s="51"/>
      <c r="C23" s="51"/>
      <c r="D23" s="51"/>
      <c r="E23" s="51"/>
      <c r="F23" s="51"/>
      <c r="G23" s="51"/>
      <c r="H23" s="54"/>
      <c r="I23" s="54"/>
      <c r="J23" s="51"/>
      <c r="K23" s="51"/>
      <c r="L23" s="51"/>
      <c r="M23" s="54"/>
      <c r="N23" s="53"/>
      <c r="O23" s="54"/>
      <c r="Q23" s="51"/>
    </row>
    <row r="24" spans="1:23" s="59" customFormat="1">
      <c r="A24" s="58"/>
      <c r="B24" s="51"/>
      <c r="C24" s="51"/>
      <c r="D24" s="51"/>
      <c r="E24" s="51"/>
      <c r="F24" s="51"/>
      <c r="G24" s="51"/>
      <c r="H24" s="51"/>
      <c r="I24" s="51"/>
      <c r="J24" s="58"/>
      <c r="K24" s="51"/>
      <c r="L24" s="51"/>
      <c r="M24" s="51"/>
      <c r="N24" s="53"/>
      <c r="O24" s="51"/>
      <c r="P24" s="51"/>
      <c r="Q24" s="51"/>
      <c r="R24" s="51"/>
      <c r="S24" s="51"/>
      <c r="T24" s="51"/>
      <c r="U24" s="51"/>
      <c r="V24" s="51"/>
      <c r="W24" s="51"/>
    </row>
    <row r="25" spans="1:23" s="64" customFormat="1">
      <c r="A25" s="60"/>
      <c r="B25" s="61"/>
      <c r="C25" s="62"/>
      <c r="D25" s="63"/>
      <c r="E25" s="61"/>
      <c r="F25" s="61"/>
      <c r="G25" s="61"/>
      <c r="H25" s="62"/>
      <c r="I25" s="62"/>
      <c r="J25" s="60"/>
      <c r="K25" s="61"/>
      <c r="L25" s="62"/>
      <c r="M25" s="62"/>
      <c r="N25" s="62"/>
      <c r="O25" s="62"/>
      <c r="P25" s="62"/>
      <c r="Q25" s="62"/>
      <c r="R25" s="61"/>
      <c r="S25" s="61"/>
      <c r="T25" s="61"/>
      <c r="U25" s="61"/>
      <c r="V25" s="62"/>
      <c r="W25" s="62"/>
    </row>
    <row r="26" spans="1:23" s="64" customFormat="1">
      <c r="A26" s="60"/>
      <c r="B26" s="61"/>
      <c r="C26" s="62"/>
      <c r="D26" s="63"/>
      <c r="E26" s="61"/>
      <c r="F26" s="61"/>
      <c r="G26" s="61"/>
      <c r="H26" s="62"/>
      <c r="I26" s="62"/>
      <c r="J26" s="60"/>
      <c r="K26" s="61"/>
      <c r="L26" s="62"/>
      <c r="M26" s="62"/>
      <c r="N26" s="62"/>
      <c r="O26" s="62"/>
      <c r="P26" s="62"/>
      <c r="Q26" s="62"/>
      <c r="R26" s="61"/>
      <c r="S26" s="61"/>
      <c r="T26" s="61"/>
      <c r="U26" s="61"/>
      <c r="V26" s="62"/>
      <c r="W26" s="62"/>
    </row>
    <row r="27" spans="1:23" s="64" customFormat="1">
      <c r="A27" s="60"/>
      <c r="B27" s="61"/>
      <c r="C27" s="62"/>
      <c r="D27" s="63"/>
      <c r="E27" s="61"/>
      <c r="F27" s="61"/>
      <c r="G27" s="61"/>
      <c r="H27" s="62"/>
      <c r="I27" s="62"/>
      <c r="J27" s="60"/>
      <c r="K27" s="61"/>
      <c r="L27" s="62"/>
      <c r="M27" s="62"/>
      <c r="N27" s="62"/>
      <c r="O27" s="62"/>
      <c r="P27" s="62"/>
      <c r="Q27" s="62"/>
      <c r="R27" s="61"/>
      <c r="S27" s="61"/>
      <c r="T27" s="61"/>
      <c r="U27" s="61"/>
      <c r="V27" s="62"/>
      <c r="W27" s="62"/>
    </row>
    <row r="28" spans="1:23" s="64" customFormat="1">
      <c r="A28" s="60"/>
      <c r="B28" s="61"/>
      <c r="C28" s="62"/>
      <c r="D28" s="63"/>
      <c r="E28" s="61"/>
      <c r="F28" s="61"/>
      <c r="G28" s="61"/>
      <c r="H28" s="62"/>
      <c r="I28" s="62"/>
      <c r="J28" s="60"/>
      <c r="K28" s="61"/>
      <c r="L28" s="62"/>
      <c r="M28" s="62"/>
      <c r="N28" s="62"/>
      <c r="O28" s="62"/>
      <c r="P28" s="62"/>
      <c r="Q28" s="62"/>
      <c r="R28" s="61"/>
      <c r="S28" s="61"/>
      <c r="T28" s="61"/>
      <c r="U28" s="61"/>
      <c r="V28" s="62"/>
      <c r="W28" s="62"/>
    </row>
    <row r="29" spans="1:23" s="64" customFormat="1">
      <c r="A29" s="60"/>
      <c r="B29" s="61"/>
      <c r="C29" s="62"/>
      <c r="D29" s="63"/>
      <c r="E29" s="61"/>
      <c r="F29" s="61"/>
      <c r="G29" s="61"/>
      <c r="H29" s="62"/>
      <c r="I29" s="62"/>
      <c r="J29" s="60"/>
      <c r="K29" s="61"/>
      <c r="L29" s="62"/>
      <c r="M29" s="62"/>
      <c r="N29" s="62"/>
      <c r="O29" s="62"/>
      <c r="P29" s="62"/>
      <c r="Q29" s="62"/>
      <c r="R29" s="61"/>
      <c r="S29" s="61"/>
      <c r="T29" s="61"/>
      <c r="U29" s="61"/>
      <c r="V29" s="62"/>
      <c r="W29" s="62"/>
    </row>
    <row r="30" spans="1:23" s="64" customFormat="1">
      <c r="A30" s="60"/>
      <c r="B30" s="61"/>
      <c r="C30" s="62"/>
      <c r="D30" s="63"/>
      <c r="E30" s="61"/>
      <c r="F30" s="61"/>
      <c r="G30" s="61"/>
      <c r="H30" s="62"/>
      <c r="I30" s="62"/>
      <c r="J30" s="60"/>
      <c r="K30" s="61"/>
      <c r="L30" s="62"/>
      <c r="M30" s="62"/>
      <c r="N30" s="62"/>
      <c r="O30" s="62"/>
      <c r="P30" s="62"/>
      <c r="Q30" s="62"/>
      <c r="R30" s="61"/>
      <c r="S30" s="61"/>
      <c r="T30" s="61"/>
      <c r="U30" s="61"/>
      <c r="V30" s="62"/>
      <c r="W30" s="62"/>
    </row>
    <row r="31" spans="1:23" s="64" customFormat="1">
      <c r="A31" s="65"/>
      <c r="B31" s="61"/>
      <c r="C31" s="62"/>
      <c r="D31" s="63"/>
      <c r="E31" s="61"/>
      <c r="F31" s="61"/>
      <c r="G31" s="61"/>
      <c r="H31" s="62"/>
      <c r="I31" s="62"/>
      <c r="J31" s="65"/>
      <c r="K31" s="61"/>
      <c r="L31" s="62"/>
      <c r="M31" s="62"/>
      <c r="N31" s="62"/>
      <c r="O31" s="62"/>
      <c r="P31" s="62"/>
      <c r="Q31" s="62"/>
      <c r="R31" s="61"/>
      <c r="S31" s="61"/>
      <c r="T31" s="61"/>
      <c r="U31" s="61"/>
      <c r="V31" s="62"/>
      <c r="W31" s="62"/>
    </row>
    <row r="32" spans="1:23" s="64" customFormat="1">
      <c r="B32" s="66"/>
      <c r="C32" s="67"/>
      <c r="D32" s="63"/>
      <c r="E32" s="66"/>
      <c r="F32" s="66"/>
      <c r="G32" s="66"/>
      <c r="H32" s="67"/>
      <c r="I32" s="67"/>
      <c r="K32" s="66"/>
      <c r="L32" s="67"/>
      <c r="M32" s="67"/>
      <c r="N32" s="67"/>
      <c r="O32" s="67"/>
      <c r="P32" s="67"/>
      <c r="Q32" s="67"/>
      <c r="R32" s="66"/>
      <c r="S32" s="66"/>
      <c r="T32" s="66"/>
      <c r="U32" s="66"/>
      <c r="V32" s="67"/>
      <c r="W32" s="67"/>
    </row>
    <row r="33" spans="1:23" s="68" customFormat="1">
      <c r="A33" s="64"/>
      <c r="B33" s="61"/>
      <c r="C33" s="62"/>
      <c r="D33" s="63"/>
      <c r="E33" s="61"/>
      <c r="F33" s="61"/>
      <c r="G33" s="61"/>
      <c r="H33" s="62"/>
      <c r="I33" s="62"/>
      <c r="K33" s="61"/>
      <c r="L33" s="62"/>
      <c r="M33" s="62"/>
      <c r="N33" s="62"/>
      <c r="O33" s="62"/>
      <c r="P33" s="62"/>
      <c r="Q33" s="62"/>
      <c r="R33" s="61"/>
      <c r="S33" s="61"/>
      <c r="T33" s="61"/>
      <c r="U33" s="61"/>
      <c r="V33" s="62"/>
      <c r="W33" s="62"/>
    </row>
    <row r="34" spans="1:23" s="68" customFormat="1">
      <c r="A34" s="69"/>
      <c r="B34" s="64"/>
      <c r="C34" s="64"/>
      <c r="D34" s="64"/>
      <c r="E34" s="64"/>
      <c r="F34" s="64"/>
      <c r="G34" s="64"/>
      <c r="H34" s="64"/>
      <c r="I34" s="64"/>
      <c r="J34" s="69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</row>
    <row r="35" spans="1:23">
      <c r="B35" s="61"/>
      <c r="C35" s="61"/>
      <c r="D35" s="70"/>
      <c r="E35" s="61"/>
      <c r="F35" s="61"/>
      <c r="G35" s="61"/>
      <c r="H35" s="61"/>
      <c r="I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</row>
    <row r="36" spans="1:23">
      <c r="B36" s="68"/>
      <c r="C36" s="68"/>
      <c r="D36" s="68"/>
      <c r="E36" s="68"/>
      <c r="F36" s="68"/>
      <c r="G36" s="68"/>
      <c r="H36" s="68"/>
      <c r="I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</row>
    <row r="37" spans="1:23">
      <c r="B37" s="68"/>
      <c r="C37" s="68"/>
      <c r="D37" s="68"/>
      <c r="E37" s="68"/>
      <c r="F37" s="68"/>
      <c r="G37" s="68"/>
      <c r="H37" s="68"/>
      <c r="I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</row>
  </sheetData>
  <mergeCells count="4">
    <mergeCell ref="A5:A9"/>
    <mergeCell ref="J5:J9"/>
    <mergeCell ref="K5:M5"/>
    <mergeCell ref="K6:M6"/>
  </mergeCells>
  <printOptions horizontalCentered="1"/>
  <pageMargins left="0.51181102362204722" right="0.51181102362204722" top="0.59055118110236227" bottom="0" header="0.51181102362204722" footer="0.19685039370078741"/>
  <pageSetup paperSize="9" scale="96" pageOrder="overThenDown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</sheetPr>
  <dimension ref="A1:K84"/>
  <sheetViews>
    <sheetView zoomScale="118" zoomScaleNormal="118" zoomScaleSheetLayoutView="140" workbookViewId="0">
      <pane xSplit="1" ySplit="9" topLeftCell="B67" activePane="bottomRight" state="frozen"/>
      <selection pane="topRight" activeCell="B1" sqref="B1"/>
      <selection pane="bottomLeft" activeCell="A10" sqref="A10"/>
      <selection pane="bottomRight" activeCell="I87" sqref="I87"/>
    </sheetView>
  </sheetViews>
  <sheetFormatPr defaultRowHeight="11.25"/>
  <cols>
    <col min="1" max="6" width="11.33203125" customWidth="1"/>
    <col min="7" max="7" width="10.83203125" customWidth="1"/>
    <col min="8" max="9" width="11.33203125" customWidth="1"/>
    <col min="10" max="11" width="10.83203125" customWidth="1"/>
  </cols>
  <sheetData>
    <row r="1" spans="1:11" s="76" customFormat="1" ht="14.25">
      <c r="A1" s="73" t="s">
        <v>194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s="76" customFormat="1" ht="12.75">
      <c r="A2" s="77"/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1" s="76" customFormat="1" ht="12.75">
      <c r="A3" s="77"/>
      <c r="B3" s="78"/>
      <c r="C3" s="78"/>
      <c r="D3" s="78"/>
      <c r="E3" s="78"/>
      <c r="F3" s="78"/>
      <c r="G3" s="78"/>
      <c r="H3" s="78"/>
      <c r="I3" s="78"/>
      <c r="J3" s="78"/>
      <c r="K3" s="79"/>
    </row>
    <row r="4" spans="1:11" s="76" customFormat="1" ht="12.75">
      <c r="A4" s="80" t="s">
        <v>1</v>
      </c>
      <c r="B4" s="81"/>
      <c r="C4" s="81"/>
      <c r="D4" s="81"/>
      <c r="E4" s="81"/>
      <c r="F4" s="81"/>
      <c r="G4" s="81"/>
      <c r="H4" s="81"/>
      <c r="I4" s="81"/>
      <c r="J4" s="81"/>
      <c r="K4" s="82"/>
    </row>
    <row r="5" spans="1:11" s="85" customFormat="1">
      <c r="A5" s="165" t="s">
        <v>2</v>
      </c>
      <c r="B5" s="83" t="s">
        <v>47</v>
      </c>
      <c r="C5" s="83"/>
      <c r="D5" s="83"/>
      <c r="E5" s="83"/>
      <c r="F5" s="83" t="s">
        <v>118</v>
      </c>
      <c r="G5" s="83"/>
      <c r="H5" s="83"/>
      <c r="I5" s="83"/>
      <c r="J5" s="84"/>
      <c r="K5" s="84"/>
    </row>
    <row r="6" spans="1:11" s="85" customFormat="1">
      <c r="A6" s="166"/>
      <c r="B6" s="84"/>
      <c r="C6" s="84"/>
      <c r="D6" s="84"/>
      <c r="E6" s="84" t="s">
        <v>119</v>
      </c>
      <c r="F6" s="84"/>
      <c r="G6" s="84"/>
      <c r="H6" s="84"/>
      <c r="I6" s="84" t="s">
        <v>119</v>
      </c>
      <c r="J6" s="84" t="s">
        <v>9</v>
      </c>
      <c r="K6" s="84"/>
    </row>
    <row r="7" spans="1:11" s="85" customFormat="1">
      <c r="A7" s="166"/>
      <c r="B7" s="84"/>
      <c r="C7" s="84" t="s">
        <v>120</v>
      </c>
      <c r="D7" s="84" t="s">
        <v>119</v>
      </c>
      <c r="E7" s="84" t="s">
        <v>121</v>
      </c>
      <c r="F7" s="84"/>
      <c r="G7" s="84" t="s">
        <v>119</v>
      </c>
      <c r="H7" s="84" t="s">
        <v>119</v>
      </c>
      <c r="I7" s="84" t="s">
        <v>121</v>
      </c>
      <c r="J7" s="84" t="s">
        <v>17</v>
      </c>
      <c r="K7" s="84" t="s">
        <v>122</v>
      </c>
    </row>
    <row r="8" spans="1:11" s="85" customFormat="1">
      <c r="A8" s="166"/>
      <c r="B8" s="84" t="s">
        <v>23</v>
      </c>
      <c r="C8" s="84" t="s">
        <v>123</v>
      </c>
      <c r="D8" s="84" t="s">
        <v>124</v>
      </c>
      <c r="E8" s="86" t="s">
        <v>125</v>
      </c>
      <c r="F8" s="84" t="s">
        <v>23</v>
      </c>
      <c r="G8" s="84" t="s">
        <v>123</v>
      </c>
      <c r="H8" s="84" t="s">
        <v>126</v>
      </c>
      <c r="I8" s="84" t="s">
        <v>127</v>
      </c>
      <c r="J8" s="84" t="s">
        <v>128</v>
      </c>
      <c r="K8" s="84" t="s">
        <v>129</v>
      </c>
    </row>
    <row r="9" spans="1:11" s="85" customFormat="1">
      <c r="A9" s="167"/>
      <c r="B9" s="87">
        <v>1</v>
      </c>
      <c r="C9" s="87">
        <v>2</v>
      </c>
      <c r="D9" s="87">
        <v>3</v>
      </c>
      <c r="E9" s="87">
        <v>4</v>
      </c>
      <c r="F9" s="87">
        <v>5</v>
      </c>
      <c r="G9" s="87">
        <v>6</v>
      </c>
      <c r="H9" s="87">
        <v>7</v>
      </c>
      <c r="I9" s="87">
        <v>8</v>
      </c>
      <c r="J9" s="87">
        <v>9</v>
      </c>
      <c r="K9" s="87">
        <v>10</v>
      </c>
    </row>
    <row r="10" spans="1:11">
      <c r="A10" s="88" t="s">
        <v>49</v>
      </c>
      <c r="B10" s="89">
        <v>120.3</v>
      </c>
      <c r="C10" s="89">
        <v>5.6</v>
      </c>
      <c r="D10" s="89">
        <v>5.2</v>
      </c>
      <c r="E10" s="89">
        <f t="shared" ref="E10:E45" si="0">(B10-C10-D10)</f>
        <v>109.5</v>
      </c>
      <c r="F10" s="89">
        <v>137</v>
      </c>
      <c r="G10" s="89">
        <v>61.5</v>
      </c>
      <c r="H10" s="89">
        <v>10.9</v>
      </c>
      <c r="I10" s="89">
        <f t="shared" ref="I10:I45" si="1">(F10-G10-H10)</f>
        <v>64.599999999999994</v>
      </c>
      <c r="J10" s="89">
        <v>174.1</v>
      </c>
      <c r="K10" s="89">
        <f t="shared" ref="K10:K45" si="2">(E10/J10)*100</f>
        <v>62.894887995404943</v>
      </c>
    </row>
    <row r="11" spans="1:11">
      <c r="A11" s="90" t="s">
        <v>50</v>
      </c>
      <c r="B11" s="91">
        <v>152.19999999999999</v>
      </c>
      <c r="C11" s="91">
        <v>4.4000000000000004</v>
      </c>
      <c r="D11" s="91">
        <v>5.8</v>
      </c>
      <c r="E11" s="91">
        <f t="shared" si="0"/>
        <v>141.99999999999997</v>
      </c>
      <c r="F11" s="91">
        <v>149.30000000000001</v>
      </c>
      <c r="G11" s="91">
        <v>70.599999999999994</v>
      </c>
      <c r="H11" s="91">
        <v>15.3</v>
      </c>
      <c r="I11" s="91">
        <f t="shared" si="1"/>
        <v>63.40000000000002</v>
      </c>
      <c r="J11" s="91">
        <v>205.4</v>
      </c>
      <c r="K11" s="91">
        <f t="shared" si="2"/>
        <v>69.13339824732229</v>
      </c>
    </row>
    <row r="12" spans="1:11">
      <c r="A12" s="90" t="s">
        <v>51</v>
      </c>
      <c r="B12" s="91">
        <v>165.1</v>
      </c>
      <c r="C12" s="91">
        <v>3.3</v>
      </c>
      <c r="D12" s="91">
        <v>5.6</v>
      </c>
      <c r="E12" s="91">
        <f t="shared" si="0"/>
        <v>156.19999999999999</v>
      </c>
      <c r="F12" s="91">
        <v>179.3</v>
      </c>
      <c r="G12" s="91">
        <v>86.5</v>
      </c>
      <c r="H12" s="91">
        <v>4.8</v>
      </c>
      <c r="I12" s="91">
        <f t="shared" si="1"/>
        <v>88.000000000000014</v>
      </c>
      <c r="J12" s="91">
        <v>244.2</v>
      </c>
      <c r="K12" s="91">
        <f t="shared" si="2"/>
        <v>63.963963963963963</v>
      </c>
    </row>
    <row r="13" spans="1:11">
      <c r="A13" s="90" t="s">
        <v>52</v>
      </c>
      <c r="B13" s="91">
        <v>178.2</v>
      </c>
      <c r="C13" s="91">
        <v>7.1</v>
      </c>
      <c r="D13" s="91">
        <v>9.4</v>
      </c>
      <c r="E13" s="91">
        <f t="shared" si="0"/>
        <v>161.69999999999999</v>
      </c>
      <c r="F13" s="91">
        <v>209.1</v>
      </c>
      <c r="G13" s="91">
        <v>95.2</v>
      </c>
      <c r="H13" s="91">
        <v>10.8</v>
      </c>
      <c r="I13" s="91">
        <f t="shared" si="1"/>
        <v>103.1</v>
      </c>
      <c r="J13" s="91">
        <v>264.8</v>
      </c>
      <c r="K13" s="91">
        <f t="shared" si="2"/>
        <v>61.064954682779451</v>
      </c>
    </row>
    <row r="14" spans="1:11">
      <c r="A14" s="90" t="s">
        <v>53</v>
      </c>
      <c r="B14" s="91">
        <v>258.2</v>
      </c>
      <c r="C14" s="91">
        <v>10</v>
      </c>
      <c r="D14" s="91">
        <v>12.9</v>
      </c>
      <c r="E14" s="91">
        <f t="shared" si="0"/>
        <v>235.29999999999998</v>
      </c>
      <c r="F14" s="91">
        <v>241.1</v>
      </c>
      <c r="G14" s="91">
        <v>98.6</v>
      </c>
      <c r="H14" s="91">
        <v>12.1</v>
      </c>
      <c r="I14" s="91">
        <f t="shared" si="1"/>
        <v>130.4</v>
      </c>
      <c r="J14" s="91">
        <v>365.7</v>
      </c>
      <c r="K14" s="91">
        <f t="shared" si="2"/>
        <v>64.342357123325115</v>
      </c>
    </row>
    <row r="15" spans="1:11">
      <c r="A15" s="90" t="s">
        <v>54</v>
      </c>
      <c r="B15" s="91">
        <v>315.60000000000002</v>
      </c>
      <c r="C15" s="91">
        <v>7.3</v>
      </c>
      <c r="D15" s="91">
        <v>12</v>
      </c>
      <c r="E15" s="91">
        <f t="shared" si="0"/>
        <v>296.3</v>
      </c>
      <c r="F15" s="91">
        <v>278.39999999999998</v>
      </c>
      <c r="G15" s="91">
        <v>117.7</v>
      </c>
      <c r="H15" s="91">
        <v>10.7</v>
      </c>
      <c r="I15" s="91">
        <f t="shared" si="1"/>
        <v>150</v>
      </c>
      <c r="J15" s="91">
        <v>446.3</v>
      </c>
      <c r="K15" s="91">
        <f t="shared" si="2"/>
        <v>66.39032041227874</v>
      </c>
    </row>
    <row r="16" spans="1:11">
      <c r="A16" s="90" t="s">
        <v>55</v>
      </c>
      <c r="B16" s="91">
        <v>367.2</v>
      </c>
      <c r="C16" s="91">
        <v>9.9</v>
      </c>
      <c r="D16" s="91">
        <v>11.5</v>
      </c>
      <c r="E16" s="91">
        <f t="shared" si="0"/>
        <v>345.8</v>
      </c>
      <c r="F16" s="91">
        <v>280.8</v>
      </c>
      <c r="G16" s="91">
        <v>99.8</v>
      </c>
      <c r="H16" s="91">
        <v>5.3</v>
      </c>
      <c r="I16" s="91">
        <f t="shared" si="1"/>
        <v>175.7</v>
      </c>
      <c r="J16" s="91">
        <v>521.5</v>
      </c>
      <c r="K16" s="91">
        <f t="shared" si="2"/>
        <v>66.308724832214779</v>
      </c>
    </row>
    <row r="17" spans="1:11">
      <c r="A17" s="90" t="s">
        <v>56</v>
      </c>
      <c r="B17" s="91">
        <v>391</v>
      </c>
      <c r="C17" s="91">
        <v>8.6</v>
      </c>
      <c r="D17" s="91">
        <v>13.8</v>
      </c>
      <c r="E17" s="91">
        <f t="shared" si="0"/>
        <v>368.59999999999997</v>
      </c>
      <c r="F17" s="91">
        <v>288.10000000000002</v>
      </c>
      <c r="G17" s="91">
        <v>74.3</v>
      </c>
      <c r="H17" s="91">
        <v>14.1</v>
      </c>
      <c r="I17" s="91">
        <f t="shared" si="1"/>
        <v>199.70000000000002</v>
      </c>
      <c r="J17" s="91">
        <v>568.29999999999995</v>
      </c>
      <c r="K17" s="91">
        <f t="shared" si="2"/>
        <v>64.860109097307756</v>
      </c>
    </row>
    <row r="18" spans="1:11">
      <c r="A18" s="90" t="s">
        <v>57</v>
      </c>
      <c r="B18" s="91">
        <v>449.3</v>
      </c>
      <c r="C18" s="91">
        <v>14.3</v>
      </c>
      <c r="D18" s="91">
        <v>15.9</v>
      </c>
      <c r="E18" s="91">
        <f t="shared" si="0"/>
        <v>419.1</v>
      </c>
      <c r="F18" s="91">
        <v>378.4</v>
      </c>
      <c r="G18" s="91">
        <v>146.80000000000001</v>
      </c>
      <c r="H18" s="91">
        <v>31.9</v>
      </c>
      <c r="I18" s="91">
        <f t="shared" si="1"/>
        <v>199.69999999999996</v>
      </c>
      <c r="J18" s="91">
        <v>618.79999999999995</v>
      </c>
      <c r="K18" s="91">
        <f t="shared" si="2"/>
        <v>67.727860374919203</v>
      </c>
    </row>
    <row r="19" spans="1:11">
      <c r="A19" s="90" t="s">
        <v>58</v>
      </c>
      <c r="B19" s="91">
        <v>509.5</v>
      </c>
      <c r="C19" s="91">
        <v>18.7</v>
      </c>
      <c r="D19" s="91">
        <v>20.6</v>
      </c>
      <c r="E19" s="91">
        <f t="shared" si="0"/>
        <v>470.2</v>
      </c>
      <c r="F19" s="91">
        <v>537.79999999999995</v>
      </c>
      <c r="G19" s="91">
        <v>260.5</v>
      </c>
      <c r="H19" s="91">
        <v>47.1</v>
      </c>
      <c r="I19" s="91">
        <f t="shared" si="1"/>
        <v>230.19999999999996</v>
      </c>
      <c r="J19" s="91">
        <v>700.4</v>
      </c>
      <c r="K19" s="91">
        <f t="shared" si="2"/>
        <v>67.1330668189606</v>
      </c>
    </row>
    <row r="20" spans="1:11">
      <c r="A20" s="90" t="s">
        <v>59</v>
      </c>
      <c r="B20" s="91">
        <v>568.70000000000005</v>
      </c>
      <c r="C20" s="91">
        <v>16.600000000000001</v>
      </c>
      <c r="D20" s="91">
        <v>20.7</v>
      </c>
      <c r="E20" s="91">
        <f t="shared" si="0"/>
        <v>531.4</v>
      </c>
      <c r="F20" s="91">
        <v>615.9</v>
      </c>
      <c r="G20" s="91">
        <v>314</v>
      </c>
      <c r="H20" s="91">
        <v>70</v>
      </c>
      <c r="I20" s="91">
        <f t="shared" si="1"/>
        <v>231.89999999999998</v>
      </c>
      <c r="J20" s="91">
        <v>763.3</v>
      </c>
      <c r="K20" s="91">
        <f t="shared" si="2"/>
        <v>69.618760644569633</v>
      </c>
    </row>
    <row r="21" spans="1:11">
      <c r="A21" s="90" t="s">
        <v>60</v>
      </c>
      <c r="B21" s="91">
        <v>612.1</v>
      </c>
      <c r="C21" s="91">
        <v>9.1</v>
      </c>
      <c r="D21" s="91">
        <v>26.9</v>
      </c>
      <c r="E21" s="91">
        <f t="shared" si="0"/>
        <v>576.1</v>
      </c>
      <c r="F21" s="91">
        <v>578.79999999999995</v>
      </c>
      <c r="G21" s="91">
        <v>311.89999999999998</v>
      </c>
      <c r="H21" s="91">
        <v>49.6</v>
      </c>
      <c r="I21" s="91">
        <f t="shared" si="1"/>
        <v>217.29999999999998</v>
      </c>
      <c r="J21" s="91">
        <v>793.4</v>
      </c>
      <c r="K21" s="91">
        <f t="shared" si="2"/>
        <v>72.611545248298469</v>
      </c>
    </row>
    <row r="22" spans="1:11">
      <c r="A22" s="90" t="s">
        <v>61</v>
      </c>
      <c r="B22" s="91">
        <v>642.6</v>
      </c>
      <c r="C22" s="91">
        <v>11.2</v>
      </c>
      <c r="D22" s="91">
        <v>30.2</v>
      </c>
      <c r="E22" s="91">
        <f t="shared" si="0"/>
        <v>601.19999999999993</v>
      </c>
      <c r="F22" s="91">
        <v>621.5</v>
      </c>
      <c r="G22" s="91">
        <v>318.3</v>
      </c>
      <c r="H22" s="91">
        <v>46.7</v>
      </c>
      <c r="I22" s="91">
        <f t="shared" si="1"/>
        <v>256.5</v>
      </c>
      <c r="J22" s="91">
        <v>857.7</v>
      </c>
      <c r="K22" s="91">
        <f t="shared" si="2"/>
        <v>70.094438614900298</v>
      </c>
    </row>
    <row r="23" spans="1:11">
      <c r="A23" s="90" t="s">
        <v>62</v>
      </c>
      <c r="B23" s="91">
        <v>740.4</v>
      </c>
      <c r="C23" s="91">
        <v>13.2</v>
      </c>
      <c r="D23" s="91">
        <v>32.5</v>
      </c>
      <c r="E23" s="91">
        <f t="shared" si="0"/>
        <v>694.69999999999993</v>
      </c>
      <c r="F23" s="91">
        <v>660.9</v>
      </c>
      <c r="G23" s="91">
        <v>263.39999999999998</v>
      </c>
      <c r="H23" s="91">
        <v>76.400000000000006</v>
      </c>
      <c r="I23" s="91">
        <f t="shared" si="1"/>
        <v>321.10000000000002</v>
      </c>
      <c r="J23" s="91">
        <v>1015.8</v>
      </c>
      <c r="K23" s="91">
        <f t="shared" si="2"/>
        <v>68.389446741484534</v>
      </c>
    </row>
    <row r="24" spans="1:11">
      <c r="A24" s="90" t="s">
        <v>63</v>
      </c>
      <c r="B24" s="91">
        <v>927.1</v>
      </c>
      <c r="C24" s="91">
        <v>10.5</v>
      </c>
      <c r="D24" s="91">
        <v>38</v>
      </c>
      <c r="E24" s="91">
        <f t="shared" si="0"/>
        <v>878.6</v>
      </c>
      <c r="F24" s="91">
        <v>760.8</v>
      </c>
      <c r="G24" s="91">
        <v>265.5</v>
      </c>
      <c r="H24" s="91">
        <v>92.8</v>
      </c>
      <c r="I24" s="91">
        <f t="shared" si="1"/>
        <v>402.49999999999994</v>
      </c>
      <c r="J24" s="91">
        <v>1281.0999999999999</v>
      </c>
      <c r="K24" s="91">
        <f t="shared" si="2"/>
        <v>68.58168761220827</v>
      </c>
    </row>
    <row r="25" spans="1:11">
      <c r="A25" s="90" t="s">
        <v>64</v>
      </c>
      <c r="B25" s="91">
        <v>971.2</v>
      </c>
      <c r="C25" s="91">
        <v>6.7</v>
      </c>
      <c r="D25" s="91">
        <v>48</v>
      </c>
      <c r="E25" s="91">
        <f t="shared" si="0"/>
        <v>916.5</v>
      </c>
      <c r="F25" s="91">
        <v>802.7</v>
      </c>
      <c r="G25" s="91">
        <v>240</v>
      </c>
      <c r="H25" s="91">
        <v>141.5</v>
      </c>
      <c r="I25" s="91">
        <f t="shared" si="1"/>
        <v>421.20000000000005</v>
      </c>
      <c r="J25" s="91">
        <v>1337.7</v>
      </c>
      <c r="K25" s="91">
        <f t="shared" si="2"/>
        <v>68.5131195335277</v>
      </c>
    </row>
    <row r="26" spans="1:11">
      <c r="A26" s="90" t="s">
        <v>65</v>
      </c>
      <c r="B26" s="91">
        <v>1024.0999999999999</v>
      </c>
      <c r="C26" s="91">
        <v>8.6</v>
      </c>
      <c r="D26" s="91">
        <v>52</v>
      </c>
      <c r="E26" s="91">
        <f t="shared" si="0"/>
        <v>963.49999999999989</v>
      </c>
      <c r="F26" s="91">
        <v>819.8</v>
      </c>
      <c r="G26" s="91">
        <v>164.7</v>
      </c>
      <c r="H26" s="91">
        <v>166.1</v>
      </c>
      <c r="I26" s="91">
        <f t="shared" si="1"/>
        <v>488.99999999999989</v>
      </c>
      <c r="J26" s="91">
        <v>1452.5</v>
      </c>
      <c r="K26" s="91">
        <f t="shared" si="2"/>
        <v>66.333907056798608</v>
      </c>
    </row>
    <row r="27" spans="1:11">
      <c r="A27" s="90" t="s">
        <v>66</v>
      </c>
      <c r="B27" s="91">
        <v>1256.4000000000001</v>
      </c>
      <c r="C27" s="91">
        <v>4.4000000000000004</v>
      </c>
      <c r="D27" s="91">
        <v>58.8</v>
      </c>
      <c r="E27" s="91">
        <f t="shared" si="0"/>
        <v>1193.2</v>
      </c>
      <c r="F27" s="91">
        <v>1039.9000000000001</v>
      </c>
      <c r="G27" s="91">
        <v>163.4</v>
      </c>
      <c r="H27" s="91">
        <v>216.8</v>
      </c>
      <c r="I27" s="91">
        <f t="shared" si="1"/>
        <v>659.7</v>
      </c>
      <c r="J27" s="91">
        <v>1852.9</v>
      </c>
      <c r="K27" s="91">
        <f t="shared" si="2"/>
        <v>64.396351664957635</v>
      </c>
    </row>
    <row r="28" spans="1:11">
      <c r="A28" s="90" t="s">
        <v>67</v>
      </c>
      <c r="B28" s="91">
        <v>1426.8</v>
      </c>
      <c r="C28" s="91">
        <v>0</v>
      </c>
      <c r="D28" s="91">
        <v>74.900000000000006</v>
      </c>
      <c r="E28" s="91">
        <f t="shared" si="0"/>
        <v>1351.8999999999999</v>
      </c>
      <c r="F28" s="91">
        <v>1189.5</v>
      </c>
      <c r="G28" s="91">
        <v>178.7</v>
      </c>
      <c r="H28" s="91">
        <v>302.10000000000002</v>
      </c>
      <c r="I28" s="91">
        <f t="shared" si="1"/>
        <v>708.69999999999993</v>
      </c>
      <c r="J28" s="91">
        <v>2060.6</v>
      </c>
      <c r="K28" s="91">
        <f t="shared" si="2"/>
        <v>65.607104726778616</v>
      </c>
    </row>
    <row r="29" spans="1:11">
      <c r="A29" s="90" t="s">
        <v>68</v>
      </c>
      <c r="B29" s="91">
        <v>1712.2</v>
      </c>
      <c r="C29" s="91">
        <v>0</v>
      </c>
      <c r="D29" s="91">
        <v>97</v>
      </c>
      <c r="E29" s="91">
        <f t="shared" si="0"/>
        <v>1615.2</v>
      </c>
      <c r="F29" s="91">
        <v>1333.3</v>
      </c>
      <c r="G29" s="91">
        <v>183.8</v>
      </c>
      <c r="H29" s="91">
        <v>259.8</v>
      </c>
      <c r="I29" s="91">
        <f t="shared" si="1"/>
        <v>889.7</v>
      </c>
      <c r="J29" s="91">
        <v>2504.9</v>
      </c>
      <c r="K29" s="91">
        <f t="shared" si="2"/>
        <v>64.481616032576156</v>
      </c>
    </row>
    <row r="30" spans="1:11">
      <c r="A30" s="90" t="s">
        <v>69</v>
      </c>
      <c r="B30" s="91">
        <v>1908.7</v>
      </c>
      <c r="C30" s="91">
        <v>0</v>
      </c>
      <c r="D30" s="91">
        <v>109.4</v>
      </c>
      <c r="E30" s="91">
        <f t="shared" si="0"/>
        <v>1799.3</v>
      </c>
      <c r="F30" s="91">
        <v>1522.6</v>
      </c>
      <c r="G30" s="91">
        <v>163</v>
      </c>
      <c r="H30" s="91">
        <v>328.5</v>
      </c>
      <c r="I30" s="91">
        <f t="shared" si="1"/>
        <v>1031.0999999999999</v>
      </c>
      <c r="J30" s="91">
        <v>2830.4</v>
      </c>
      <c r="K30" s="91">
        <f t="shared" si="2"/>
        <v>63.570520067834934</v>
      </c>
    </row>
    <row r="31" spans="1:11">
      <c r="A31" s="90" t="s">
        <v>70</v>
      </c>
      <c r="B31" s="91">
        <v>2213.9</v>
      </c>
      <c r="C31" s="91">
        <v>0</v>
      </c>
      <c r="D31" s="91">
        <v>148.19999999999999</v>
      </c>
      <c r="E31" s="91">
        <f t="shared" si="0"/>
        <v>2065.7000000000003</v>
      </c>
      <c r="F31" s="91">
        <v>1512.2</v>
      </c>
      <c r="G31" s="91">
        <v>71.599999999999994</v>
      </c>
      <c r="H31" s="91">
        <v>298.5</v>
      </c>
      <c r="I31" s="91">
        <f t="shared" si="1"/>
        <v>1142.1000000000001</v>
      </c>
      <c r="J31" s="91">
        <v>3207.8</v>
      </c>
      <c r="K31" s="91">
        <f t="shared" si="2"/>
        <v>64.396159361556215</v>
      </c>
    </row>
    <row r="32" spans="1:11">
      <c r="A32" s="90" t="s">
        <v>71</v>
      </c>
      <c r="B32" s="91">
        <v>2617.5</v>
      </c>
      <c r="C32" s="91">
        <v>0</v>
      </c>
      <c r="D32" s="91">
        <v>180.8</v>
      </c>
      <c r="E32" s="91">
        <f t="shared" si="0"/>
        <v>2436.6999999999998</v>
      </c>
      <c r="F32" s="91">
        <v>1736.3</v>
      </c>
      <c r="G32" s="91">
        <v>0</v>
      </c>
      <c r="H32" s="91">
        <v>561.5</v>
      </c>
      <c r="I32" s="91">
        <f t="shared" si="1"/>
        <v>1174.8</v>
      </c>
      <c r="J32" s="91">
        <v>3611.5</v>
      </c>
      <c r="K32" s="91">
        <f t="shared" si="2"/>
        <v>67.470580091374771</v>
      </c>
    </row>
    <row r="33" spans="1:11">
      <c r="A33" s="90" t="s">
        <v>72</v>
      </c>
      <c r="B33" s="91">
        <v>2963.2</v>
      </c>
      <c r="C33" s="91">
        <v>0</v>
      </c>
      <c r="D33" s="91">
        <v>211.2</v>
      </c>
      <c r="E33" s="91">
        <f t="shared" si="0"/>
        <v>2752</v>
      </c>
      <c r="F33" s="91">
        <v>2324.4</v>
      </c>
      <c r="G33" s="91">
        <v>0</v>
      </c>
      <c r="H33" s="91">
        <v>727.5</v>
      </c>
      <c r="I33" s="91">
        <f t="shared" si="1"/>
        <v>1596.9</v>
      </c>
      <c r="J33" s="91">
        <v>4348.8999999999996</v>
      </c>
      <c r="K33" s="91">
        <f t="shared" si="2"/>
        <v>63.280369748672086</v>
      </c>
    </row>
    <row r="34" spans="1:11">
      <c r="A34" s="90" t="s">
        <v>73</v>
      </c>
      <c r="B34" s="91">
        <v>3554.3</v>
      </c>
      <c r="C34" s="91">
        <v>0</v>
      </c>
      <c r="D34" s="91">
        <v>280.89999999999998</v>
      </c>
      <c r="E34" s="91">
        <f t="shared" si="0"/>
        <v>3273.4</v>
      </c>
      <c r="F34" s="91">
        <v>2427</v>
      </c>
      <c r="G34" s="91">
        <v>0</v>
      </c>
      <c r="H34" s="91">
        <v>768.9</v>
      </c>
      <c r="I34" s="91">
        <f t="shared" si="1"/>
        <v>1658.1</v>
      </c>
      <c r="J34" s="91">
        <v>4931.5</v>
      </c>
      <c r="K34" s="91">
        <f t="shared" si="2"/>
        <v>66.377369968569397</v>
      </c>
    </row>
    <row r="35" spans="1:11">
      <c r="A35" s="90" t="s">
        <v>74</v>
      </c>
      <c r="B35" s="91">
        <v>4035.6</v>
      </c>
      <c r="C35" s="91">
        <v>0</v>
      </c>
      <c r="D35" s="91">
        <v>298.3</v>
      </c>
      <c r="E35" s="91">
        <f t="shared" si="0"/>
        <v>3737.2999999999997</v>
      </c>
      <c r="F35" s="91">
        <v>2600.4</v>
      </c>
      <c r="G35" s="91">
        <v>0</v>
      </c>
      <c r="H35" s="91">
        <v>857.7</v>
      </c>
      <c r="I35" s="91">
        <f t="shared" si="1"/>
        <v>1742.7</v>
      </c>
      <c r="J35" s="91">
        <v>5480</v>
      </c>
      <c r="K35" s="91">
        <f t="shared" si="2"/>
        <v>68.198905109489047</v>
      </c>
    </row>
    <row r="36" spans="1:11">
      <c r="A36" s="90" t="s">
        <v>75</v>
      </c>
      <c r="B36" s="91">
        <v>5234.5</v>
      </c>
      <c r="C36" s="91">
        <v>0</v>
      </c>
      <c r="D36" s="91">
        <v>391.6</v>
      </c>
      <c r="E36" s="91">
        <f t="shared" si="0"/>
        <v>4842.8999999999996</v>
      </c>
      <c r="F36" s="91">
        <v>3184.2</v>
      </c>
      <c r="G36" s="91">
        <v>0</v>
      </c>
      <c r="H36" s="91">
        <v>997.8</v>
      </c>
      <c r="I36" s="91">
        <f t="shared" si="1"/>
        <v>2186.3999999999996</v>
      </c>
      <c r="J36" s="91">
        <v>7029.3</v>
      </c>
      <c r="K36" s="91">
        <f t="shared" si="2"/>
        <v>68.895907131577815</v>
      </c>
    </row>
    <row r="37" spans="1:11">
      <c r="A37" s="90" t="s">
        <v>76</v>
      </c>
      <c r="B37" s="91">
        <v>6183.8</v>
      </c>
      <c r="C37" s="91">
        <v>0</v>
      </c>
      <c r="D37" s="91">
        <v>437.7</v>
      </c>
      <c r="E37" s="91">
        <f t="shared" si="0"/>
        <v>5746.1</v>
      </c>
      <c r="F37" s="91">
        <v>3466.5</v>
      </c>
      <c r="G37" s="91">
        <v>0</v>
      </c>
      <c r="H37" s="91">
        <v>1092.4000000000001</v>
      </c>
      <c r="I37" s="91">
        <f t="shared" si="1"/>
        <v>2374.1</v>
      </c>
      <c r="J37" s="91">
        <v>8120.2</v>
      </c>
      <c r="K37" s="91">
        <f t="shared" si="2"/>
        <v>70.763035393216924</v>
      </c>
    </row>
    <row r="38" spans="1:11">
      <c r="A38" s="90" t="s">
        <v>77</v>
      </c>
      <c r="B38" s="91">
        <v>6962.1</v>
      </c>
      <c r="C38" s="91">
        <v>0</v>
      </c>
      <c r="D38" s="91">
        <v>587.5</v>
      </c>
      <c r="E38" s="91">
        <f t="shared" si="0"/>
        <v>6374.6</v>
      </c>
      <c r="F38" s="91">
        <v>4897.5</v>
      </c>
      <c r="G38" s="91">
        <v>266.89999999999998</v>
      </c>
      <c r="H38" s="91">
        <v>1408.6</v>
      </c>
      <c r="I38" s="91">
        <f t="shared" si="1"/>
        <v>3222.0000000000005</v>
      </c>
      <c r="J38" s="91">
        <v>9596.6</v>
      </c>
      <c r="K38" s="91">
        <f t="shared" si="2"/>
        <v>66.425609069878917</v>
      </c>
    </row>
    <row r="39" spans="1:11">
      <c r="A39" s="90" t="s">
        <v>130</v>
      </c>
      <c r="B39" s="91">
        <v>8707.9</v>
      </c>
      <c r="C39" s="91">
        <v>0</v>
      </c>
      <c r="D39" s="91">
        <v>761.3</v>
      </c>
      <c r="E39" s="91">
        <f t="shared" si="0"/>
        <v>7946.5999999999995</v>
      </c>
      <c r="F39" s="91">
        <v>5915.7</v>
      </c>
      <c r="G39" s="91">
        <v>0</v>
      </c>
      <c r="H39" s="91">
        <v>2086.9</v>
      </c>
      <c r="I39" s="91">
        <f t="shared" si="1"/>
        <v>3828.7999999999997</v>
      </c>
      <c r="J39" s="91">
        <v>11775.4</v>
      </c>
      <c r="K39" s="91">
        <f t="shared" si="2"/>
        <v>67.484756356471962</v>
      </c>
    </row>
    <row r="40" spans="1:11">
      <c r="A40" s="90" t="s">
        <v>79</v>
      </c>
      <c r="B40" s="91">
        <v>10526.4</v>
      </c>
      <c r="C40" s="91">
        <v>0</v>
      </c>
      <c r="D40" s="91">
        <v>808.2</v>
      </c>
      <c r="E40" s="91">
        <f t="shared" si="0"/>
        <v>9718.1999999999989</v>
      </c>
      <c r="F40" s="91">
        <v>7084.4</v>
      </c>
      <c r="G40" s="91">
        <v>0</v>
      </c>
      <c r="H40" s="91">
        <v>2579.6</v>
      </c>
      <c r="I40" s="91">
        <f t="shared" si="1"/>
        <v>4504.7999999999993</v>
      </c>
      <c r="J40" s="91">
        <v>14223</v>
      </c>
      <c r="K40" s="91">
        <f t="shared" si="2"/>
        <v>68.327357097658719</v>
      </c>
    </row>
    <row r="41" spans="1:11">
      <c r="A41" s="90" t="s">
        <v>80</v>
      </c>
      <c r="B41" s="91">
        <v>12608.4</v>
      </c>
      <c r="C41" s="91">
        <v>0</v>
      </c>
      <c r="D41" s="91">
        <v>953.9</v>
      </c>
      <c r="E41" s="91">
        <f t="shared" si="0"/>
        <v>11654.5</v>
      </c>
      <c r="F41" s="91">
        <v>8376.4</v>
      </c>
      <c r="G41" s="91">
        <v>101.2</v>
      </c>
      <c r="H41" s="91">
        <v>3646.1</v>
      </c>
      <c r="I41" s="91">
        <f t="shared" si="1"/>
        <v>4629.0999999999985</v>
      </c>
      <c r="J41" s="91">
        <v>16283.6</v>
      </c>
      <c r="K41" s="91">
        <f t="shared" si="2"/>
        <v>71.572011103195848</v>
      </c>
    </row>
    <row r="42" spans="1:11">
      <c r="A42" s="90" t="s">
        <v>81</v>
      </c>
      <c r="B42" s="91">
        <v>14786.7</v>
      </c>
      <c r="C42" s="91">
        <v>0</v>
      </c>
      <c r="D42" s="91">
        <v>1147</v>
      </c>
      <c r="E42" s="91">
        <f t="shared" si="0"/>
        <v>13639.7</v>
      </c>
      <c r="F42" s="91">
        <v>9314.9</v>
      </c>
      <c r="G42" s="91">
        <v>0</v>
      </c>
      <c r="H42" s="91">
        <v>3496.9</v>
      </c>
      <c r="I42" s="91">
        <f t="shared" si="1"/>
        <v>5818</v>
      </c>
      <c r="J42" s="91">
        <v>19457.7</v>
      </c>
      <c r="K42" s="91">
        <f t="shared" si="2"/>
        <v>70.099240917477402</v>
      </c>
    </row>
    <row r="43" spans="1:11">
      <c r="A43" s="90" t="s">
        <v>82</v>
      </c>
      <c r="B43" s="91">
        <v>17673.099999999999</v>
      </c>
      <c r="C43" s="91">
        <v>0</v>
      </c>
      <c r="D43" s="91">
        <v>1360.1</v>
      </c>
      <c r="E43" s="91">
        <f t="shared" si="0"/>
        <v>16312.999999999998</v>
      </c>
      <c r="F43" s="91">
        <v>13223.9</v>
      </c>
      <c r="G43" s="91">
        <v>0</v>
      </c>
      <c r="H43" s="91">
        <v>5703.9</v>
      </c>
      <c r="I43" s="91">
        <f t="shared" si="1"/>
        <v>7520</v>
      </c>
      <c r="J43" s="91">
        <v>23833</v>
      </c>
      <c r="K43" s="91">
        <f t="shared" si="2"/>
        <v>68.447111148407657</v>
      </c>
    </row>
    <row r="44" spans="1:11">
      <c r="A44" s="90" t="s">
        <v>83</v>
      </c>
      <c r="B44" s="91">
        <v>21519.1</v>
      </c>
      <c r="C44" s="91">
        <v>0</v>
      </c>
      <c r="D44" s="91">
        <v>1859.4</v>
      </c>
      <c r="E44" s="91">
        <f t="shared" si="0"/>
        <v>19659.699999999997</v>
      </c>
      <c r="F44" s="91">
        <v>14552.4</v>
      </c>
      <c r="G44" s="91">
        <v>0</v>
      </c>
      <c r="H44" s="91">
        <v>5701.7</v>
      </c>
      <c r="I44" s="91">
        <f t="shared" si="1"/>
        <v>8850.7000000000007</v>
      </c>
      <c r="J44" s="91">
        <v>28510.400000000001</v>
      </c>
      <c r="K44" s="91">
        <f t="shared" si="2"/>
        <v>68.956240529771577</v>
      </c>
    </row>
    <row r="45" spans="1:11">
      <c r="A45" s="90" t="s">
        <v>84</v>
      </c>
      <c r="B45" s="91">
        <v>24531.5</v>
      </c>
      <c r="C45" s="91">
        <v>0</v>
      </c>
      <c r="D45" s="91">
        <v>2037.6</v>
      </c>
      <c r="E45" s="91">
        <f t="shared" si="0"/>
        <v>22493.9</v>
      </c>
      <c r="F45" s="91">
        <v>17626.599999999999</v>
      </c>
      <c r="G45" s="91">
        <v>0</v>
      </c>
      <c r="H45" s="91">
        <v>7135.1</v>
      </c>
      <c r="I45" s="91">
        <f t="shared" si="1"/>
        <v>10491.499999999998</v>
      </c>
      <c r="J45" s="91">
        <v>32985.4</v>
      </c>
      <c r="K45" s="91">
        <f t="shared" si="2"/>
        <v>68.193503792587023</v>
      </c>
    </row>
    <row r="46" spans="1:11">
      <c r="A46" s="92" t="s">
        <v>85</v>
      </c>
      <c r="B46" s="91">
        <v>27492.799999999999</v>
      </c>
      <c r="C46" s="91">
        <v>0</v>
      </c>
      <c r="D46" s="91">
        <v>2446.4</v>
      </c>
      <c r="E46" s="91">
        <v>25046.400000000001</v>
      </c>
      <c r="F46" s="91">
        <v>18285.2</v>
      </c>
      <c r="G46" s="91">
        <v>0</v>
      </c>
      <c r="H46" s="91">
        <v>6833.6</v>
      </c>
      <c r="I46" s="91">
        <v>11451.6</v>
      </c>
      <c r="J46" s="91">
        <v>36498</v>
      </c>
      <c r="K46" s="91">
        <v>68.624034193654452</v>
      </c>
    </row>
    <row r="47" spans="1:11">
      <c r="A47" s="92" t="s">
        <v>86</v>
      </c>
      <c r="B47" s="91">
        <v>30171</v>
      </c>
      <c r="C47" s="91">
        <v>0</v>
      </c>
      <c r="D47" s="91">
        <v>2837.3</v>
      </c>
      <c r="E47" s="91">
        <v>27333.7</v>
      </c>
      <c r="F47" s="91">
        <v>20515.099999999999</v>
      </c>
      <c r="G47" s="91">
        <v>0</v>
      </c>
      <c r="H47" s="91">
        <v>9388.5</v>
      </c>
      <c r="I47" s="91">
        <v>11126.6</v>
      </c>
      <c r="J47" s="91">
        <v>38460.300000000003</v>
      </c>
      <c r="K47" s="91">
        <v>71.069908451052129</v>
      </c>
    </row>
    <row r="48" spans="1:11">
      <c r="A48" s="90" t="s">
        <v>87</v>
      </c>
      <c r="B48" s="93">
        <v>33782.9</v>
      </c>
      <c r="C48" s="93">
        <v>0</v>
      </c>
      <c r="D48" s="93">
        <v>2889.7</v>
      </c>
      <c r="E48" s="93">
        <v>30893.200000000001</v>
      </c>
      <c r="F48" s="93">
        <v>24952.1</v>
      </c>
      <c r="G48" s="93">
        <v>0</v>
      </c>
      <c r="H48" s="93">
        <v>10681.5</v>
      </c>
      <c r="I48" s="93">
        <v>14270.6</v>
      </c>
      <c r="J48" s="93">
        <v>45163.8</v>
      </c>
      <c r="K48" s="93">
        <v>68.402570200027455</v>
      </c>
    </row>
    <row r="49" spans="1:11">
      <c r="A49" s="90" t="s">
        <v>88</v>
      </c>
      <c r="B49" s="91">
        <v>38294.699999999997</v>
      </c>
      <c r="C49" s="91">
        <v>0</v>
      </c>
      <c r="D49" s="91">
        <v>3310.4</v>
      </c>
      <c r="E49" s="91">
        <v>34984.300000000003</v>
      </c>
      <c r="F49" s="91">
        <v>28109.1</v>
      </c>
      <c r="G49" s="91">
        <v>0</v>
      </c>
      <c r="H49" s="91">
        <v>12031</v>
      </c>
      <c r="I49" s="91">
        <v>16078.1</v>
      </c>
      <c r="J49" s="91">
        <v>51062.5</v>
      </c>
      <c r="K49" s="91">
        <v>68.512839192830739</v>
      </c>
    </row>
    <row r="50" spans="1:11" s="95" customFormat="1" ht="10.5">
      <c r="A50" s="26" t="s">
        <v>89</v>
      </c>
      <c r="B50" s="94">
        <v>45650</v>
      </c>
      <c r="C50" s="94">
        <v>0</v>
      </c>
      <c r="D50" s="94">
        <v>3507</v>
      </c>
      <c r="E50" s="94">
        <v>42143</v>
      </c>
      <c r="F50" s="94">
        <v>32048.2</v>
      </c>
      <c r="G50" s="94">
        <v>0</v>
      </c>
      <c r="H50" s="94">
        <v>13211.4</v>
      </c>
      <c r="I50" s="94">
        <v>18836.8</v>
      </c>
      <c r="J50" s="94">
        <v>60979.7</v>
      </c>
      <c r="K50" s="94">
        <v>69.109770776552239</v>
      </c>
    </row>
    <row r="51" spans="1:11" s="95" customFormat="1" ht="10.5">
      <c r="A51" s="26" t="s">
        <v>90</v>
      </c>
      <c r="B51" s="94">
        <v>52412</v>
      </c>
      <c r="C51" s="94">
        <v>0</v>
      </c>
      <c r="D51" s="94">
        <v>4116.8999999999996</v>
      </c>
      <c r="E51" s="94">
        <v>48295.1</v>
      </c>
      <c r="F51" s="94">
        <v>38725</v>
      </c>
      <c r="G51" s="94">
        <v>0</v>
      </c>
      <c r="H51" s="94">
        <v>16443.2</v>
      </c>
      <c r="I51" s="94">
        <v>22281.8</v>
      </c>
      <c r="J51" s="94">
        <v>70577</v>
      </c>
      <c r="K51" s="94">
        <v>68.429046897781006</v>
      </c>
    </row>
    <row r="52" spans="1:11" s="96" customFormat="1" ht="10.5">
      <c r="A52" s="26" t="s">
        <v>91</v>
      </c>
      <c r="B52" s="94">
        <v>60567.199999999997</v>
      </c>
      <c r="C52" s="94">
        <v>0</v>
      </c>
      <c r="D52" s="94">
        <v>4908.8999999999996</v>
      </c>
      <c r="E52" s="94">
        <v>55658.3</v>
      </c>
      <c r="F52" s="94">
        <v>38252.699999999997</v>
      </c>
      <c r="G52" s="94">
        <v>0</v>
      </c>
      <c r="H52" s="94">
        <v>16755.099999999999</v>
      </c>
      <c r="I52" s="94">
        <v>21497.599999999999</v>
      </c>
      <c r="J52" s="94">
        <v>77156.2</v>
      </c>
      <c r="K52" s="94">
        <v>72.137451575317002</v>
      </c>
    </row>
    <row r="53" spans="1:11" s="96" customFormat="1" ht="10.5">
      <c r="A53" s="26" t="s">
        <v>93</v>
      </c>
      <c r="B53" s="94">
        <v>61608.515897999998</v>
      </c>
      <c r="C53" s="94">
        <v>0</v>
      </c>
      <c r="D53" s="94">
        <v>4723.3</v>
      </c>
      <c r="E53" s="94">
        <v>56885.215897999995</v>
      </c>
      <c r="F53" s="94">
        <v>43584.1</v>
      </c>
      <c r="G53" s="94">
        <v>461.7</v>
      </c>
      <c r="H53" s="97">
        <v>16253.5</v>
      </c>
      <c r="I53" s="94">
        <v>26868.9</v>
      </c>
      <c r="J53" s="94">
        <v>83754.100000000006</v>
      </c>
      <c r="K53" s="94">
        <v>67.919307950522338</v>
      </c>
    </row>
    <row r="54" spans="1:11" s="96" customFormat="1" ht="10.5">
      <c r="A54" s="26" t="s">
        <v>94</v>
      </c>
      <c r="B54" s="94">
        <v>67502.7</v>
      </c>
      <c r="C54" s="94">
        <v>0</v>
      </c>
      <c r="D54" s="94">
        <v>4283.8</v>
      </c>
      <c r="E54" s="94">
        <v>63218.9</v>
      </c>
      <c r="F54" s="94">
        <v>56447.224000000002</v>
      </c>
      <c r="G54" s="94">
        <v>753</v>
      </c>
      <c r="H54" s="97">
        <v>24943.524000000001</v>
      </c>
      <c r="I54" s="97">
        <v>30750.7</v>
      </c>
      <c r="J54" s="94">
        <v>93973.7</v>
      </c>
      <c r="K54" s="98">
        <v>67.275906250532074</v>
      </c>
    </row>
    <row r="55" spans="1:11" s="96" customFormat="1" ht="10.5">
      <c r="A55" s="99" t="s">
        <v>95</v>
      </c>
      <c r="B55" s="94">
        <v>73557.100000000006</v>
      </c>
      <c r="C55" s="94">
        <v>0</v>
      </c>
      <c r="D55" s="94">
        <v>4773</v>
      </c>
      <c r="E55" s="94">
        <v>68784.100000000006</v>
      </c>
      <c r="F55" s="94">
        <v>52198.697999999997</v>
      </c>
      <c r="G55" s="94">
        <v>0</v>
      </c>
      <c r="H55" s="97">
        <v>20777.097999999998</v>
      </c>
      <c r="I55" s="97">
        <v>31421.599999999999</v>
      </c>
      <c r="J55" s="94">
        <v>100205.8</v>
      </c>
      <c r="K55" s="98">
        <v>68.642901551508544</v>
      </c>
    </row>
    <row r="56" spans="1:11" s="101" customFormat="1" ht="9">
      <c r="A56" s="38" t="s">
        <v>96</v>
      </c>
      <c r="B56" s="97">
        <v>83834.899999999994</v>
      </c>
      <c r="C56" s="97">
        <v>0</v>
      </c>
      <c r="D56" s="97">
        <v>5908.6</v>
      </c>
      <c r="E56" s="97">
        <v>77926.3</v>
      </c>
      <c r="F56" s="97">
        <v>59857.813999999998</v>
      </c>
      <c r="G56" s="97">
        <v>0</v>
      </c>
      <c r="H56" s="97">
        <v>23395.513999999999</v>
      </c>
      <c r="I56" s="97">
        <v>36462.300000000003</v>
      </c>
      <c r="J56" s="97">
        <v>114388.8</v>
      </c>
      <c r="K56" s="100">
        <v>68.124183703620815</v>
      </c>
    </row>
    <row r="57" spans="1:11" s="101" customFormat="1" ht="9">
      <c r="A57" s="38" t="s">
        <v>131</v>
      </c>
      <c r="B57" s="97">
        <v>83834.8</v>
      </c>
      <c r="C57" s="97">
        <v>0</v>
      </c>
      <c r="D57" s="97">
        <v>6054.4</v>
      </c>
      <c r="E57" s="97">
        <v>77780.399999999994</v>
      </c>
      <c r="F57" s="97">
        <v>58769.509000000005</v>
      </c>
      <c r="G57" s="97">
        <v>0</v>
      </c>
      <c r="H57" s="97">
        <v>23489.208999999999</v>
      </c>
      <c r="I57" s="97">
        <v>35280.300000000003</v>
      </c>
      <c r="J57" s="97">
        <v>113060.8</v>
      </c>
      <c r="K57" s="97">
        <v>68.795257768614562</v>
      </c>
    </row>
    <row r="58" spans="1:11" s="43" customFormat="1" ht="9">
      <c r="A58" s="38" t="s">
        <v>98</v>
      </c>
      <c r="B58" s="102">
        <v>90913.06</v>
      </c>
      <c r="C58" s="102">
        <v>0</v>
      </c>
      <c r="D58" s="102">
        <v>7359.76</v>
      </c>
      <c r="E58" s="102">
        <v>83553.3</v>
      </c>
      <c r="F58" s="102">
        <v>71394.024000000005</v>
      </c>
      <c r="G58" s="102">
        <v>3122.54</v>
      </c>
      <c r="H58" s="102">
        <v>24937.084000000003</v>
      </c>
      <c r="I58" s="102">
        <v>43334.400000000001</v>
      </c>
      <c r="J58" s="102">
        <v>126887.99</v>
      </c>
      <c r="K58" s="102">
        <v>65.848226423837758</v>
      </c>
    </row>
    <row r="59" spans="1:11" s="43" customFormat="1" ht="9">
      <c r="A59" s="38" t="s">
        <v>99</v>
      </c>
      <c r="B59" s="102">
        <v>112827.1</v>
      </c>
      <c r="C59" s="102">
        <v>0</v>
      </c>
      <c r="D59" s="102">
        <v>12651.9</v>
      </c>
      <c r="E59" s="102">
        <v>100175.2</v>
      </c>
      <c r="F59" s="102">
        <v>83919.96</v>
      </c>
      <c r="G59" s="102">
        <v>3929.2</v>
      </c>
      <c r="H59" s="102">
        <v>25822.06</v>
      </c>
      <c r="I59" s="102">
        <v>54168.7</v>
      </c>
      <c r="J59" s="102">
        <v>154343.9</v>
      </c>
      <c r="K59" s="102">
        <v>64.903893189170418</v>
      </c>
    </row>
    <row r="60" spans="1:11" s="43" customFormat="1" ht="9">
      <c r="A60" s="41" t="s">
        <v>100</v>
      </c>
      <c r="B60" s="32">
        <v>140774.53737999999</v>
      </c>
      <c r="C60" s="32">
        <v>0</v>
      </c>
      <c r="D60" s="33">
        <v>15016.052</v>
      </c>
      <c r="E60" s="32">
        <v>125758.48538</v>
      </c>
      <c r="F60" s="32">
        <v>193952.43247723003</v>
      </c>
      <c r="G60" s="32">
        <v>0</v>
      </c>
      <c r="H60" s="32">
        <v>123251.60630186001</v>
      </c>
      <c r="I60" s="32">
        <v>70700.826175370006</v>
      </c>
      <c r="J60" s="32">
        <v>196459.31155536999</v>
      </c>
      <c r="K60" s="32">
        <v>64.012484002091341</v>
      </c>
    </row>
    <row r="61" spans="1:11" s="43" customFormat="1" ht="9">
      <c r="A61" s="41" t="s">
        <v>101</v>
      </c>
      <c r="B61" s="32">
        <v>158978.20563700001</v>
      </c>
      <c r="C61" s="32">
        <v>0</v>
      </c>
      <c r="D61" s="33">
        <v>16863.662199649996</v>
      </c>
      <c r="E61" s="32">
        <v>142114.54343735002</v>
      </c>
      <c r="F61" s="32">
        <v>146153.4628653994</v>
      </c>
      <c r="G61" s="32">
        <v>0</v>
      </c>
      <c r="H61" s="32">
        <v>70108.651438820001</v>
      </c>
      <c r="I61" s="32">
        <v>76044.811426579399</v>
      </c>
      <c r="J61" s="32">
        <v>218159.35486392942</v>
      </c>
      <c r="K61" s="32">
        <v>65.14253928097186</v>
      </c>
    </row>
    <row r="62" spans="1:11" s="43" customFormat="1" ht="9">
      <c r="A62" s="41" t="s">
        <v>132</v>
      </c>
      <c r="B62" s="32">
        <v>165363.1</v>
      </c>
      <c r="C62" s="32">
        <v>0</v>
      </c>
      <c r="D62" s="33">
        <v>23431.599999999999</v>
      </c>
      <c r="E62" s="32">
        <v>141931.5</v>
      </c>
      <c r="F62" s="32">
        <v>152349.1948532885</v>
      </c>
      <c r="G62" s="32">
        <v>0</v>
      </c>
      <c r="H62" s="32">
        <v>71929.332891219252</v>
      </c>
      <c r="I62" s="32">
        <v>80419.861962069248</v>
      </c>
      <c r="J62" s="32">
        <v>222351.36196206923</v>
      </c>
      <c r="K62" s="32">
        <v>63.832080337880726</v>
      </c>
    </row>
    <row r="63" spans="1:11" s="43" customFormat="1" ht="9">
      <c r="A63" s="41" t="s">
        <v>103</v>
      </c>
      <c r="B63" s="32">
        <v>200845.658662</v>
      </c>
      <c r="C63" s="32">
        <v>0</v>
      </c>
      <c r="D63" s="33">
        <v>30353.971786665996</v>
      </c>
      <c r="E63" s="32">
        <v>170491.68687533401</v>
      </c>
      <c r="F63" s="32">
        <v>180347.56577497139</v>
      </c>
      <c r="G63" s="32">
        <v>2372.7961586000001</v>
      </c>
      <c r="H63" s="32">
        <v>84760.75704490568</v>
      </c>
      <c r="I63" s="32">
        <v>93214.01257146569</v>
      </c>
      <c r="J63" s="32">
        <v>263705.6994467997</v>
      </c>
      <c r="K63" s="32">
        <v>64.652257130957153</v>
      </c>
    </row>
    <row r="64" spans="1:11" s="43" customFormat="1" ht="9">
      <c r="A64" s="41" t="s">
        <v>104</v>
      </c>
      <c r="B64" s="32">
        <v>230746.30192280997</v>
      </c>
      <c r="C64" s="32">
        <v>0</v>
      </c>
      <c r="D64" s="33">
        <v>34872.066018842001</v>
      </c>
      <c r="E64" s="32">
        <v>195874.23590396799</v>
      </c>
      <c r="F64" s="32">
        <v>205872.30625517119</v>
      </c>
      <c r="G64" s="32">
        <v>184.51521268998874</v>
      </c>
      <c r="H64" s="32">
        <v>99971.847237850598</v>
      </c>
      <c r="I64" s="32">
        <v>105715.9438046306</v>
      </c>
      <c r="J64" s="32">
        <v>301590.17970859859</v>
      </c>
      <c r="K64" s="32">
        <v>64.947153151082333</v>
      </c>
    </row>
    <row r="65" spans="1:11" s="43" customFormat="1" ht="9">
      <c r="A65" s="41" t="s">
        <v>105</v>
      </c>
      <c r="B65" s="32">
        <v>268667.26453794003</v>
      </c>
      <c r="C65" s="32">
        <v>0</v>
      </c>
      <c r="D65" s="33">
        <v>41129.87280457899</v>
      </c>
      <c r="E65" s="32">
        <v>227537.39173336106</v>
      </c>
      <c r="F65" s="32">
        <v>266373.17800327844</v>
      </c>
      <c r="G65" s="32">
        <v>23500.847746380023</v>
      </c>
      <c r="H65" s="32">
        <v>115579.68382602921</v>
      </c>
      <c r="I65" s="32">
        <v>127292.64643086921</v>
      </c>
      <c r="J65" s="32">
        <v>354830.0381642303</v>
      </c>
      <c r="K65" s="32">
        <v>64.125741132448084</v>
      </c>
    </row>
    <row r="66" spans="1:11" s="43" customFormat="1" ht="9">
      <c r="A66" s="41" t="s">
        <v>106</v>
      </c>
      <c r="B66" s="32">
        <v>317372.38489696005</v>
      </c>
      <c r="C66" s="32">
        <v>0</v>
      </c>
      <c r="D66" s="33">
        <v>47292.02360718001</v>
      </c>
      <c r="E66" s="32">
        <v>270080.36128978006</v>
      </c>
      <c r="F66" s="32">
        <v>329854.67753758188</v>
      </c>
      <c r="G66" s="32">
        <v>33813.099451639944</v>
      </c>
      <c r="H66" s="32">
        <v>141377.34382764096</v>
      </c>
      <c r="I66" s="32">
        <v>154664.23425830094</v>
      </c>
      <c r="J66" s="32">
        <v>424744.59554808098</v>
      </c>
      <c r="K66" s="32">
        <v>63.586532735342836</v>
      </c>
    </row>
    <row r="67" spans="1:11" s="43" customFormat="1" ht="9">
      <c r="A67" s="41" t="s">
        <v>107</v>
      </c>
      <c r="B67" s="32">
        <v>383383.72985265998</v>
      </c>
      <c r="C67" s="32">
        <v>0</v>
      </c>
      <c r="D67" s="33">
        <v>55901.051822580012</v>
      </c>
      <c r="E67" s="32">
        <v>327482.67803007999</v>
      </c>
      <c r="F67" s="32">
        <v>456964.18219225953</v>
      </c>
      <c r="G67" s="32">
        <v>115018.4562489799</v>
      </c>
      <c r="H67" s="32">
        <v>166141.29436951483</v>
      </c>
      <c r="I67" s="32">
        <v>175804.43157376483</v>
      </c>
      <c r="J67" s="32">
        <v>503287.10960384482</v>
      </c>
      <c r="K67" s="32">
        <v>65.068759318682581</v>
      </c>
    </row>
    <row r="68" spans="1:11" s="43" customFormat="1" ht="9">
      <c r="A68" s="41" t="s">
        <v>108</v>
      </c>
      <c r="B68" s="32">
        <v>424828.40063175</v>
      </c>
      <c r="C68" s="32">
        <v>0</v>
      </c>
      <c r="D68" s="33">
        <v>63082.488793020013</v>
      </c>
      <c r="E68" s="32">
        <v>361745.91183872998</v>
      </c>
      <c r="F68" s="32">
        <v>501096.94996465498</v>
      </c>
      <c r="G68" s="32">
        <v>106272.09723108003</v>
      </c>
      <c r="H68" s="32">
        <v>187168.41522452762</v>
      </c>
      <c r="I68" s="32">
        <v>207656.43750904762</v>
      </c>
      <c r="J68" s="32">
        <v>569402.34934777766</v>
      </c>
      <c r="K68" s="32">
        <v>63.530807741325987</v>
      </c>
    </row>
    <row r="69" spans="1:11" s="43" customFormat="1" ht="9">
      <c r="A69" s="41" t="s">
        <v>109</v>
      </c>
      <c r="B69" s="32">
        <v>488192.84531499998</v>
      </c>
      <c r="C69" s="32">
        <v>0</v>
      </c>
      <c r="D69" s="33">
        <v>72207.413901170017</v>
      </c>
      <c r="E69" s="32">
        <v>415985.43141382997</v>
      </c>
      <c r="F69" s="32">
        <v>582760.26972255413</v>
      </c>
      <c r="G69" s="32">
        <v>89497.802038999842</v>
      </c>
      <c r="H69" s="32">
        <v>239852.95026585716</v>
      </c>
      <c r="I69" s="32">
        <v>253409.51741769715</v>
      </c>
      <c r="J69" s="32">
        <v>669394.94883152714</v>
      </c>
      <c r="K69" s="32">
        <v>62.143497219385935</v>
      </c>
    </row>
    <row r="70" spans="1:11" s="43" customFormat="1" ht="9">
      <c r="A70" s="41" t="s">
        <v>110</v>
      </c>
      <c r="B70" s="32">
        <v>505320.34886074997</v>
      </c>
      <c r="C70" s="32">
        <v>0</v>
      </c>
      <c r="D70" s="33">
        <v>82116.008428296991</v>
      </c>
      <c r="E70" s="32">
        <v>423204.34043245297</v>
      </c>
      <c r="F70" s="32">
        <v>664173.72779989149</v>
      </c>
      <c r="G70" s="32">
        <v>65653.699967379231</v>
      </c>
      <c r="H70" s="32">
        <v>295081.60378968617</v>
      </c>
      <c r="I70" s="32">
        <v>303438.42404282617</v>
      </c>
      <c r="J70" s="32">
        <v>726642.76447527914</v>
      </c>
      <c r="K70" s="32">
        <v>58.24104513557716</v>
      </c>
    </row>
    <row r="71" spans="1:11" s="43" customFormat="1" ht="9">
      <c r="A71" s="151" t="s">
        <v>198</v>
      </c>
      <c r="B71" s="33">
        <v>581790.10901875002</v>
      </c>
      <c r="C71" s="33">
        <v>0</v>
      </c>
      <c r="D71" s="33">
        <v>91393.699059056991</v>
      </c>
      <c r="E71" s="33">
        <v>490396.40995969303</v>
      </c>
      <c r="F71" s="33">
        <v>865361.45901947166</v>
      </c>
      <c r="G71" s="33">
        <v>141171.80036667996</v>
      </c>
      <c r="H71" s="33">
        <v>358325.22805005586</v>
      </c>
      <c r="I71" s="33">
        <v>365864.43060273584</v>
      </c>
      <c r="J71" s="33">
        <v>856260.84056242881</v>
      </c>
      <c r="K71" s="33">
        <v>57.271848335091406</v>
      </c>
    </row>
    <row r="72" spans="1:11" s="43" customFormat="1" ht="9">
      <c r="A72" s="157" t="s">
        <v>201</v>
      </c>
      <c r="B72" s="33">
        <v>671600.94774175005</v>
      </c>
      <c r="C72" s="33">
        <v>0</v>
      </c>
      <c r="D72" s="33">
        <v>99629.185760645763</v>
      </c>
      <c r="E72" s="33">
        <v>571971.76198110427</v>
      </c>
      <c r="F72" s="33">
        <v>1143108.3597448817</v>
      </c>
      <c r="G72" s="33">
        <v>200178.20255906042</v>
      </c>
      <c r="H72" s="33">
        <v>465491.74850043072</v>
      </c>
      <c r="I72" s="33">
        <v>477438.40868539072</v>
      </c>
      <c r="J72" s="33">
        <v>1049410.1706664949</v>
      </c>
      <c r="K72" s="33">
        <v>54.504118405659931</v>
      </c>
    </row>
    <row r="73" spans="1:11" s="43" customFormat="1" ht="9">
      <c r="A73" s="158" t="s">
        <v>202</v>
      </c>
      <c r="B73" s="33">
        <v>614153.07585775002</v>
      </c>
      <c r="C73" s="33">
        <v>0</v>
      </c>
      <c r="D73" s="33">
        <v>108250.18945014951</v>
      </c>
      <c r="E73" s="33">
        <v>505902.88640760048</v>
      </c>
      <c r="F73" s="33">
        <v>1098285.9842328457</v>
      </c>
      <c r="G73" s="33">
        <v>227694.30470353001</v>
      </c>
      <c r="H73" s="33">
        <v>428381.19364562281</v>
      </c>
      <c r="I73" s="33">
        <v>442210.4858836928</v>
      </c>
      <c r="J73" s="33">
        <v>948113.37229129323</v>
      </c>
      <c r="K73" s="33">
        <v>53.358902130553389</v>
      </c>
    </row>
    <row r="74" spans="1:11" s="43" customFormat="1" ht="9">
      <c r="A74" s="158" t="s">
        <v>200</v>
      </c>
      <c r="B74" s="33">
        <v>613683.6439477501</v>
      </c>
      <c r="C74" s="33">
        <v>0</v>
      </c>
      <c r="D74" s="33">
        <v>99280.025818432507</v>
      </c>
      <c r="E74" s="33">
        <v>514403.61812931759</v>
      </c>
      <c r="F74" s="33">
        <v>924069.12635395536</v>
      </c>
      <c r="G74" s="33">
        <v>71979.289999999994</v>
      </c>
      <c r="H74" s="33">
        <v>419511.07617404766</v>
      </c>
      <c r="I74" s="33">
        <v>432578.76017990767</v>
      </c>
      <c r="J74" s="33">
        <v>946982.3783092252</v>
      </c>
      <c r="K74" s="33">
        <v>54.320294644526697</v>
      </c>
    </row>
    <row r="75" spans="1:11" s="43" customFormat="1" ht="9">
      <c r="A75" s="158" t="s">
        <v>203</v>
      </c>
      <c r="B75" s="33">
        <v>682307.40270099998</v>
      </c>
      <c r="C75" s="33">
        <v>0</v>
      </c>
      <c r="D75" s="33">
        <v>100578.32480374862</v>
      </c>
      <c r="E75" s="33">
        <v>581729.07789725135</v>
      </c>
      <c r="F75" s="33">
        <v>814412.06296722963</v>
      </c>
      <c r="G75" s="33">
        <v>93955.470541999792</v>
      </c>
      <c r="H75" s="33">
        <v>353378.39788994496</v>
      </c>
      <c r="I75" s="33">
        <v>367078.19453528494</v>
      </c>
      <c r="J75" s="33">
        <v>948807.27243253635</v>
      </c>
      <c r="K75" s="33">
        <v>61.311616679099011</v>
      </c>
    </row>
    <row r="76" spans="1:11" s="43" customFormat="1" ht="9">
      <c r="A76" s="158" t="s">
        <v>204</v>
      </c>
      <c r="B76" s="33">
        <v>752428.25974225008</v>
      </c>
      <c r="C76" s="33">
        <v>0</v>
      </c>
      <c r="D76" s="33">
        <v>97178.419450563306</v>
      </c>
      <c r="E76" s="33">
        <v>655249.84029168682</v>
      </c>
      <c r="F76" s="33">
        <v>1125411.5785989626</v>
      </c>
      <c r="G76" s="33">
        <v>130730.83966251995</v>
      </c>
      <c r="H76" s="33">
        <v>492744.5198183363</v>
      </c>
      <c r="I76" s="33">
        <v>501936.2191181063</v>
      </c>
      <c r="J76" s="33">
        <v>1157186.059409793</v>
      </c>
      <c r="K76" s="33">
        <v>56.624415318819864</v>
      </c>
    </row>
    <row r="77" spans="1:11" s="103" customFormat="1" ht="9">
      <c r="A77" s="66"/>
      <c r="B77" s="61"/>
      <c r="C77" s="61"/>
      <c r="D77" s="61"/>
      <c r="E77" s="61"/>
      <c r="F77" s="61"/>
      <c r="G77" s="61"/>
      <c r="H77" s="61"/>
      <c r="I77" s="61"/>
      <c r="J77" s="61"/>
      <c r="K77" s="61"/>
    </row>
    <row r="78" spans="1:11" s="104" customFormat="1" ht="9">
      <c r="A78" s="104" t="s">
        <v>133</v>
      </c>
      <c r="B78" s="66"/>
      <c r="C78" s="66"/>
      <c r="D78" s="66"/>
      <c r="E78" s="66"/>
      <c r="F78" s="66"/>
      <c r="G78" s="66"/>
      <c r="H78" s="66"/>
      <c r="I78" s="66"/>
      <c r="J78" s="66"/>
      <c r="K78" s="66"/>
    </row>
    <row r="79" spans="1:11" s="104" customFormat="1" ht="9">
      <c r="A79" s="104" t="s">
        <v>134</v>
      </c>
      <c r="B79" s="66"/>
      <c r="C79" s="66"/>
      <c r="D79" s="66"/>
      <c r="E79" s="66"/>
      <c r="F79" s="66"/>
      <c r="G79" s="66"/>
      <c r="H79" s="66"/>
      <c r="I79" s="66"/>
      <c r="J79" s="66"/>
      <c r="K79" s="66"/>
    </row>
    <row r="80" spans="1:11" s="104" customFormat="1" ht="9">
      <c r="A80" s="48" t="s">
        <v>135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</row>
    <row r="81" spans="1:11" s="49" customFormat="1" ht="9">
      <c r="A81" s="48" t="s">
        <v>136</v>
      </c>
    </row>
    <row r="83" spans="1:11">
      <c r="B83" s="105"/>
      <c r="C83" s="105"/>
      <c r="D83" s="105"/>
      <c r="E83" s="105"/>
      <c r="F83" s="105"/>
      <c r="G83" s="106"/>
      <c r="H83" s="107"/>
      <c r="I83" s="107"/>
      <c r="J83" s="106"/>
      <c r="K83" s="106"/>
    </row>
    <row r="84" spans="1:11">
      <c r="B84" s="108"/>
      <c r="C84" s="108"/>
      <c r="D84" s="108"/>
      <c r="E84" s="108"/>
      <c r="F84" s="108"/>
      <c r="G84" s="108"/>
      <c r="H84" s="108"/>
      <c r="I84" s="108"/>
      <c r="J84" s="108"/>
      <c r="K84" s="108"/>
    </row>
  </sheetData>
  <mergeCells count="1">
    <mergeCell ref="A5:A9"/>
  </mergeCells>
  <printOptions horizontalCentered="1"/>
  <pageMargins left="0.51181102362204722" right="0.51181102362204722" top="0.59055118110236227" bottom="0" header="0.51181102362204722" footer="0.19685039370078741"/>
  <pageSetup paperSize="9" firstPageNumber="3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</sheetPr>
  <dimension ref="A1:H79"/>
  <sheetViews>
    <sheetView zoomScale="120" zoomScaleNormal="120" workbookViewId="0">
      <pane xSplit="1" ySplit="8" topLeftCell="B66" activePane="bottomRight" state="frozen"/>
      <selection pane="topRight" activeCell="B1" sqref="B1"/>
      <selection pane="bottomLeft" activeCell="A9" sqref="A9"/>
      <selection pane="bottomRight" activeCell="J82" sqref="J82"/>
    </sheetView>
  </sheetViews>
  <sheetFormatPr defaultRowHeight="11.25"/>
  <cols>
    <col min="1" max="1" width="14.83203125" customWidth="1"/>
    <col min="2" max="8" width="15.83203125" customWidth="1"/>
  </cols>
  <sheetData>
    <row r="1" spans="1:8" s="76" customFormat="1" ht="12.75">
      <c r="A1" s="73" t="s">
        <v>195</v>
      </c>
      <c r="B1" s="74"/>
      <c r="C1" s="74"/>
      <c r="D1" s="74"/>
      <c r="E1" s="74"/>
      <c r="F1" s="74"/>
      <c r="G1" s="74"/>
      <c r="H1" s="75"/>
    </row>
    <row r="2" spans="1:8" s="76" customFormat="1" ht="12.75">
      <c r="A2" s="77"/>
      <c r="B2" s="78"/>
      <c r="C2" s="78"/>
      <c r="D2" s="78"/>
      <c r="E2" s="78"/>
      <c r="F2" s="78"/>
      <c r="G2" s="78"/>
      <c r="H2" s="79"/>
    </row>
    <row r="3" spans="1:8" s="76" customFormat="1" ht="12.75">
      <c r="A3" s="77"/>
      <c r="B3" s="78"/>
      <c r="C3" s="78"/>
      <c r="D3" s="78"/>
      <c r="E3" s="78"/>
      <c r="F3" s="78"/>
      <c r="G3" s="78"/>
      <c r="H3" s="79"/>
    </row>
    <row r="4" spans="1:8" s="76" customFormat="1" ht="12.75">
      <c r="A4" s="80" t="s">
        <v>1</v>
      </c>
      <c r="B4" s="81"/>
      <c r="C4" s="81"/>
      <c r="D4" s="81"/>
      <c r="E4" s="81"/>
      <c r="F4" s="81"/>
      <c r="G4" s="81"/>
      <c r="H4" s="82"/>
    </row>
    <row r="5" spans="1:8" s="85" customFormat="1">
      <c r="A5" s="174"/>
      <c r="B5" s="109"/>
      <c r="C5" s="109" t="s">
        <v>137</v>
      </c>
      <c r="D5" s="109"/>
      <c r="E5" s="109" t="s">
        <v>138</v>
      </c>
      <c r="F5" s="109" t="s">
        <v>139</v>
      </c>
      <c r="G5" s="109" t="s">
        <v>140</v>
      </c>
      <c r="H5" s="109" t="s">
        <v>141</v>
      </c>
    </row>
    <row r="6" spans="1:8" s="85" customFormat="1">
      <c r="A6" s="166"/>
      <c r="B6" s="84" t="s">
        <v>142</v>
      </c>
      <c r="C6" s="84" t="s">
        <v>143</v>
      </c>
      <c r="D6" s="84" t="s">
        <v>144</v>
      </c>
      <c r="E6" s="84" t="s">
        <v>145</v>
      </c>
      <c r="F6" s="84" t="s">
        <v>143</v>
      </c>
      <c r="G6" s="84" t="s">
        <v>146</v>
      </c>
      <c r="H6" s="84" t="s">
        <v>146</v>
      </c>
    </row>
    <row r="7" spans="1:8" s="85" customFormat="1">
      <c r="A7" s="166"/>
      <c r="B7" s="84" t="s">
        <v>147</v>
      </c>
      <c r="C7" s="84" t="s">
        <v>148</v>
      </c>
      <c r="D7" s="84" t="s">
        <v>146</v>
      </c>
      <c r="E7" s="84" t="s">
        <v>149</v>
      </c>
      <c r="F7" s="84" t="s">
        <v>148</v>
      </c>
      <c r="G7" s="84" t="s">
        <v>150</v>
      </c>
      <c r="H7" s="84" t="s">
        <v>151</v>
      </c>
    </row>
    <row r="8" spans="1:8" s="85" customFormat="1">
      <c r="A8" s="167"/>
      <c r="B8" s="87">
        <v>1</v>
      </c>
      <c r="C8" s="87">
        <v>2</v>
      </c>
      <c r="D8" s="87">
        <v>3</v>
      </c>
      <c r="E8" s="87">
        <v>4</v>
      </c>
      <c r="F8" s="87">
        <v>5</v>
      </c>
      <c r="G8" s="87">
        <v>6</v>
      </c>
      <c r="H8" s="87">
        <v>7</v>
      </c>
    </row>
    <row r="9" spans="1:8" s="85" customFormat="1">
      <c r="A9" s="110" t="s">
        <v>49</v>
      </c>
      <c r="B9" s="89">
        <v>75.7</v>
      </c>
      <c r="C9" s="89">
        <v>8.1</v>
      </c>
      <c r="D9" s="89">
        <f t="shared" ref="D9:D44" si="0">SUM(B9-C9)</f>
        <v>67.600000000000009</v>
      </c>
      <c r="E9" s="89">
        <v>62.4</v>
      </c>
      <c r="F9" s="89">
        <v>9.6999999999999993</v>
      </c>
      <c r="G9" s="89">
        <f t="shared" ref="G9:G44" si="1">(E9-F9)</f>
        <v>52.7</v>
      </c>
      <c r="H9" s="89">
        <f t="shared" ref="H9:H44" si="2">(D9+G9)</f>
        <v>120.30000000000001</v>
      </c>
    </row>
    <row r="10" spans="1:8" s="85" customFormat="1">
      <c r="A10" s="111" t="s">
        <v>50</v>
      </c>
      <c r="B10" s="91">
        <v>117.6</v>
      </c>
      <c r="C10" s="91">
        <v>9.8000000000000007</v>
      </c>
      <c r="D10" s="91">
        <f t="shared" si="0"/>
        <v>107.8</v>
      </c>
      <c r="E10" s="91">
        <v>63</v>
      </c>
      <c r="F10" s="91">
        <v>18.600000000000001</v>
      </c>
      <c r="G10" s="91">
        <f t="shared" si="1"/>
        <v>44.4</v>
      </c>
      <c r="H10" s="91">
        <f t="shared" si="2"/>
        <v>152.19999999999999</v>
      </c>
    </row>
    <row r="11" spans="1:8" s="85" customFormat="1">
      <c r="A11" s="111" t="s">
        <v>51</v>
      </c>
      <c r="B11" s="91">
        <v>133.6</v>
      </c>
      <c r="C11" s="91">
        <v>8.8000000000000007</v>
      </c>
      <c r="D11" s="91">
        <f t="shared" si="0"/>
        <v>124.8</v>
      </c>
      <c r="E11" s="91">
        <v>63.5</v>
      </c>
      <c r="F11" s="91">
        <v>23.2</v>
      </c>
      <c r="G11" s="91">
        <f t="shared" si="1"/>
        <v>40.299999999999997</v>
      </c>
      <c r="H11" s="91">
        <f t="shared" si="2"/>
        <v>165.1</v>
      </c>
    </row>
    <row r="12" spans="1:8" s="85" customFormat="1">
      <c r="A12" s="111" t="s">
        <v>52</v>
      </c>
      <c r="B12" s="91">
        <v>153.1</v>
      </c>
      <c r="C12" s="91">
        <v>12.6</v>
      </c>
      <c r="D12" s="91">
        <f t="shared" si="0"/>
        <v>140.5</v>
      </c>
      <c r="E12" s="91">
        <v>64.2</v>
      </c>
      <c r="F12" s="91">
        <v>26.5</v>
      </c>
      <c r="G12" s="91">
        <f t="shared" si="1"/>
        <v>37.700000000000003</v>
      </c>
      <c r="H12" s="91">
        <f t="shared" si="2"/>
        <v>178.2</v>
      </c>
    </row>
    <row r="13" spans="1:8" s="85" customFormat="1">
      <c r="A13" s="111" t="s">
        <v>53</v>
      </c>
      <c r="B13" s="91">
        <v>251.8</v>
      </c>
      <c r="C13" s="91">
        <v>30.7</v>
      </c>
      <c r="D13" s="91">
        <f t="shared" si="0"/>
        <v>221.10000000000002</v>
      </c>
      <c r="E13" s="91">
        <v>66.5</v>
      </c>
      <c r="F13" s="91">
        <v>29.4</v>
      </c>
      <c r="G13" s="91">
        <f t="shared" si="1"/>
        <v>37.1</v>
      </c>
      <c r="H13" s="91">
        <f t="shared" si="2"/>
        <v>258.20000000000005</v>
      </c>
    </row>
    <row r="14" spans="1:8" s="85" customFormat="1">
      <c r="A14" s="111" t="s">
        <v>54</v>
      </c>
      <c r="B14" s="91">
        <v>319</v>
      </c>
      <c r="C14" s="91">
        <v>42.5</v>
      </c>
      <c r="D14" s="91">
        <f t="shared" si="0"/>
        <v>276.5</v>
      </c>
      <c r="E14" s="91">
        <v>68.900000000000006</v>
      </c>
      <c r="F14" s="91">
        <v>29.8</v>
      </c>
      <c r="G14" s="91">
        <f t="shared" si="1"/>
        <v>39.100000000000009</v>
      </c>
      <c r="H14" s="91">
        <f t="shared" si="2"/>
        <v>315.60000000000002</v>
      </c>
    </row>
    <row r="15" spans="1:8" s="85" customFormat="1">
      <c r="A15" s="111" t="s">
        <v>55</v>
      </c>
      <c r="B15" s="91">
        <v>346</v>
      </c>
      <c r="C15" s="91">
        <v>20.6</v>
      </c>
      <c r="D15" s="91">
        <f t="shared" si="0"/>
        <v>325.39999999999998</v>
      </c>
      <c r="E15" s="91">
        <v>71</v>
      </c>
      <c r="F15" s="91">
        <v>29.2</v>
      </c>
      <c r="G15" s="91">
        <f t="shared" si="1"/>
        <v>41.8</v>
      </c>
      <c r="H15" s="91">
        <f t="shared" si="2"/>
        <v>367.2</v>
      </c>
    </row>
    <row r="16" spans="1:8" s="85" customFormat="1">
      <c r="A16" s="111" t="s">
        <v>56</v>
      </c>
      <c r="B16" s="91">
        <v>365</v>
      </c>
      <c r="C16" s="91">
        <v>18.100000000000001</v>
      </c>
      <c r="D16" s="91">
        <f t="shared" si="0"/>
        <v>346.9</v>
      </c>
      <c r="E16" s="91">
        <v>72.8</v>
      </c>
      <c r="F16" s="91">
        <v>28.7</v>
      </c>
      <c r="G16" s="91">
        <f t="shared" si="1"/>
        <v>44.099999999999994</v>
      </c>
      <c r="H16" s="91">
        <f t="shared" si="2"/>
        <v>391</v>
      </c>
    </row>
    <row r="17" spans="1:8" s="85" customFormat="1">
      <c r="A17" s="111" t="s">
        <v>57</v>
      </c>
      <c r="B17" s="91">
        <v>436.2</v>
      </c>
      <c r="C17" s="91">
        <v>32.700000000000003</v>
      </c>
      <c r="D17" s="91">
        <f t="shared" si="0"/>
        <v>403.5</v>
      </c>
      <c r="E17" s="91">
        <v>74</v>
      </c>
      <c r="F17" s="91">
        <v>28.2</v>
      </c>
      <c r="G17" s="91">
        <f t="shared" si="1"/>
        <v>45.8</v>
      </c>
      <c r="H17" s="91">
        <f t="shared" si="2"/>
        <v>449.3</v>
      </c>
    </row>
    <row r="18" spans="1:8" s="85" customFormat="1">
      <c r="A18" s="111" t="s">
        <v>58</v>
      </c>
      <c r="B18" s="91">
        <v>495.8</v>
      </c>
      <c r="C18" s="91">
        <v>29.8</v>
      </c>
      <c r="D18" s="91">
        <f t="shared" si="0"/>
        <v>466</v>
      </c>
      <c r="E18" s="91">
        <v>75.400000000000006</v>
      </c>
      <c r="F18" s="91">
        <v>31.9</v>
      </c>
      <c r="G18" s="91">
        <f t="shared" si="1"/>
        <v>43.500000000000007</v>
      </c>
      <c r="H18" s="91">
        <f t="shared" si="2"/>
        <v>509.5</v>
      </c>
    </row>
    <row r="19" spans="1:8" s="85" customFormat="1">
      <c r="A19" s="111" t="s">
        <v>59</v>
      </c>
      <c r="B19" s="91">
        <v>559.29999999999995</v>
      </c>
      <c r="C19" s="91">
        <v>36.6</v>
      </c>
      <c r="D19" s="91">
        <f t="shared" si="0"/>
        <v>522.69999999999993</v>
      </c>
      <c r="E19" s="91">
        <v>76.400000000000006</v>
      </c>
      <c r="F19" s="91">
        <v>30.4</v>
      </c>
      <c r="G19" s="91">
        <f t="shared" si="1"/>
        <v>46.000000000000007</v>
      </c>
      <c r="H19" s="91">
        <f t="shared" si="2"/>
        <v>568.69999999999993</v>
      </c>
    </row>
    <row r="20" spans="1:8" s="85" customFormat="1">
      <c r="A20" s="111" t="s">
        <v>60</v>
      </c>
      <c r="B20" s="91">
        <v>600</v>
      </c>
      <c r="C20" s="91">
        <v>36.799999999999997</v>
      </c>
      <c r="D20" s="91">
        <f t="shared" si="0"/>
        <v>563.20000000000005</v>
      </c>
      <c r="E20" s="91">
        <v>77.8</v>
      </c>
      <c r="F20" s="91">
        <v>28.9</v>
      </c>
      <c r="G20" s="91">
        <f t="shared" si="1"/>
        <v>48.9</v>
      </c>
      <c r="H20" s="91">
        <f t="shared" si="2"/>
        <v>612.1</v>
      </c>
    </row>
    <row r="21" spans="1:8" s="85" customFormat="1">
      <c r="A21" s="111" t="s">
        <v>61</v>
      </c>
      <c r="B21" s="91">
        <v>650</v>
      </c>
      <c r="C21" s="91">
        <v>59.9</v>
      </c>
      <c r="D21" s="91">
        <f t="shared" si="0"/>
        <v>590.1</v>
      </c>
      <c r="E21" s="91">
        <v>79.400000000000006</v>
      </c>
      <c r="F21" s="91">
        <v>26.9</v>
      </c>
      <c r="G21" s="91">
        <f t="shared" si="1"/>
        <v>52.500000000000007</v>
      </c>
      <c r="H21" s="91">
        <f t="shared" si="2"/>
        <v>642.6</v>
      </c>
    </row>
    <row r="22" spans="1:8" s="85" customFormat="1">
      <c r="A22" s="111" t="s">
        <v>62</v>
      </c>
      <c r="B22" s="91">
        <v>720</v>
      </c>
      <c r="C22" s="91">
        <v>35.5</v>
      </c>
      <c r="D22" s="91">
        <f t="shared" si="0"/>
        <v>684.5</v>
      </c>
      <c r="E22" s="91">
        <v>81.7</v>
      </c>
      <c r="F22" s="91">
        <v>25.8</v>
      </c>
      <c r="G22" s="91">
        <f t="shared" si="1"/>
        <v>55.900000000000006</v>
      </c>
      <c r="H22" s="91">
        <f t="shared" si="2"/>
        <v>740.4</v>
      </c>
    </row>
    <row r="23" spans="1:8" s="85" customFormat="1">
      <c r="A23" s="111" t="s">
        <v>63</v>
      </c>
      <c r="B23" s="91">
        <v>900</v>
      </c>
      <c r="C23" s="91">
        <v>33.9</v>
      </c>
      <c r="D23" s="91">
        <f t="shared" si="0"/>
        <v>866.1</v>
      </c>
      <c r="E23" s="91">
        <v>85.1</v>
      </c>
      <c r="F23" s="91">
        <v>24.1</v>
      </c>
      <c r="G23" s="91">
        <f t="shared" si="1"/>
        <v>60.999999999999993</v>
      </c>
      <c r="H23" s="91">
        <f t="shared" si="2"/>
        <v>927.1</v>
      </c>
    </row>
    <row r="24" spans="1:8" s="85" customFormat="1">
      <c r="A24" s="111" t="s">
        <v>64</v>
      </c>
      <c r="B24" s="91">
        <v>950</v>
      </c>
      <c r="C24" s="91">
        <v>43.6</v>
      </c>
      <c r="D24" s="91">
        <f t="shared" si="0"/>
        <v>906.4</v>
      </c>
      <c r="E24" s="91">
        <v>88.2</v>
      </c>
      <c r="F24" s="91">
        <v>23.4</v>
      </c>
      <c r="G24" s="91">
        <f t="shared" si="1"/>
        <v>64.800000000000011</v>
      </c>
      <c r="H24" s="91">
        <f t="shared" si="2"/>
        <v>971.2</v>
      </c>
    </row>
    <row r="25" spans="1:8" s="85" customFormat="1">
      <c r="A25" s="111" t="s">
        <v>65</v>
      </c>
      <c r="B25" s="91">
        <v>1000</v>
      </c>
      <c r="C25" s="91">
        <v>44.4</v>
      </c>
      <c r="D25" s="91">
        <f t="shared" si="0"/>
        <v>955.6</v>
      </c>
      <c r="E25" s="91">
        <v>91.7</v>
      </c>
      <c r="F25" s="91">
        <v>23.2</v>
      </c>
      <c r="G25" s="91">
        <f t="shared" si="1"/>
        <v>68.5</v>
      </c>
      <c r="H25" s="91">
        <f t="shared" si="2"/>
        <v>1024.0999999999999</v>
      </c>
    </row>
    <row r="26" spans="1:8" s="85" customFormat="1">
      <c r="A26" s="111" t="s">
        <v>66</v>
      </c>
      <c r="B26" s="91">
        <v>1240</v>
      </c>
      <c r="C26" s="91">
        <v>57.5</v>
      </c>
      <c r="D26" s="91">
        <f t="shared" si="0"/>
        <v>1182.5</v>
      </c>
      <c r="E26" s="91">
        <v>97.8</v>
      </c>
      <c r="F26" s="91">
        <v>23.9</v>
      </c>
      <c r="G26" s="91">
        <f t="shared" si="1"/>
        <v>73.900000000000006</v>
      </c>
      <c r="H26" s="91">
        <f t="shared" si="2"/>
        <v>1256.4000000000001</v>
      </c>
    </row>
    <row r="27" spans="1:8" s="85" customFormat="1">
      <c r="A27" s="111" t="s">
        <v>67</v>
      </c>
      <c r="B27" s="91">
        <v>1400</v>
      </c>
      <c r="C27" s="91">
        <v>60.4</v>
      </c>
      <c r="D27" s="91">
        <f t="shared" si="0"/>
        <v>1339.6</v>
      </c>
      <c r="E27" s="91">
        <v>125.8</v>
      </c>
      <c r="F27" s="91">
        <v>38.6</v>
      </c>
      <c r="G27" s="91">
        <f t="shared" si="1"/>
        <v>87.199999999999989</v>
      </c>
      <c r="H27" s="91">
        <f t="shared" si="2"/>
        <v>1426.8</v>
      </c>
    </row>
    <row r="28" spans="1:8" s="85" customFormat="1">
      <c r="A28" s="111" t="s">
        <v>68</v>
      </c>
      <c r="B28" s="91">
        <v>1660</v>
      </c>
      <c r="C28" s="91">
        <v>62.3</v>
      </c>
      <c r="D28" s="91">
        <f t="shared" si="0"/>
        <v>1597.7</v>
      </c>
      <c r="E28" s="91">
        <v>143.30000000000001</v>
      </c>
      <c r="F28" s="91">
        <v>28.8</v>
      </c>
      <c r="G28" s="91">
        <f t="shared" si="1"/>
        <v>114.50000000000001</v>
      </c>
      <c r="H28" s="91">
        <f t="shared" si="2"/>
        <v>1712.2</v>
      </c>
    </row>
    <row r="29" spans="1:8" s="85" customFormat="1">
      <c r="A29" s="111" t="s">
        <v>69</v>
      </c>
      <c r="B29" s="91">
        <v>1840</v>
      </c>
      <c r="C29" s="91">
        <v>55.6</v>
      </c>
      <c r="D29" s="91">
        <f t="shared" si="0"/>
        <v>1784.4</v>
      </c>
      <c r="E29" s="91">
        <v>163.6</v>
      </c>
      <c r="F29" s="91">
        <v>39.299999999999997</v>
      </c>
      <c r="G29" s="91">
        <f t="shared" si="1"/>
        <v>124.3</v>
      </c>
      <c r="H29" s="91">
        <f t="shared" si="2"/>
        <v>1908.7</v>
      </c>
    </row>
    <row r="30" spans="1:8" s="85" customFormat="1">
      <c r="A30" s="111" t="s">
        <v>70</v>
      </c>
      <c r="B30" s="91">
        <v>2140</v>
      </c>
      <c r="C30" s="91">
        <v>57.8</v>
      </c>
      <c r="D30" s="91">
        <f t="shared" si="0"/>
        <v>2082.1999999999998</v>
      </c>
      <c r="E30" s="91">
        <v>182.3</v>
      </c>
      <c r="F30" s="91">
        <v>50.6</v>
      </c>
      <c r="G30" s="91">
        <f t="shared" si="1"/>
        <v>131.70000000000002</v>
      </c>
      <c r="H30" s="91">
        <f t="shared" si="2"/>
        <v>2213.8999999999996</v>
      </c>
    </row>
    <row r="31" spans="1:8" s="85" customFormat="1">
      <c r="A31" s="111" t="s">
        <v>71</v>
      </c>
      <c r="B31" s="91">
        <v>2560</v>
      </c>
      <c r="C31" s="91">
        <v>81.2</v>
      </c>
      <c r="D31" s="91">
        <f t="shared" si="0"/>
        <v>2478.8000000000002</v>
      </c>
      <c r="E31" s="91">
        <v>185.9</v>
      </c>
      <c r="F31" s="91">
        <v>47.2</v>
      </c>
      <c r="G31" s="91">
        <f t="shared" si="1"/>
        <v>138.69999999999999</v>
      </c>
      <c r="H31" s="91">
        <f t="shared" si="2"/>
        <v>2617.5</v>
      </c>
    </row>
    <row r="32" spans="1:8" s="85" customFormat="1">
      <c r="A32" s="111" t="s">
        <v>72</v>
      </c>
      <c r="B32" s="91">
        <v>2920</v>
      </c>
      <c r="C32" s="91">
        <v>102</v>
      </c>
      <c r="D32" s="91">
        <f t="shared" si="0"/>
        <v>2818</v>
      </c>
      <c r="E32" s="91">
        <v>191.9</v>
      </c>
      <c r="F32" s="91">
        <v>46.7</v>
      </c>
      <c r="G32" s="91">
        <f t="shared" si="1"/>
        <v>145.19999999999999</v>
      </c>
      <c r="H32" s="91">
        <f t="shared" si="2"/>
        <v>2963.2</v>
      </c>
    </row>
    <row r="33" spans="1:8" s="85" customFormat="1">
      <c r="A33" s="111" t="s">
        <v>73</v>
      </c>
      <c r="B33" s="91">
        <v>3460</v>
      </c>
      <c r="C33" s="91">
        <v>63.8</v>
      </c>
      <c r="D33" s="91">
        <f t="shared" si="0"/>
        <v>3396.2</v>
      </c>
      <c r="E33" s="91">
        <v>199.7</v>
      </c>
      <c r="F33" s="91">
        <v>41.6</v>
      </c>
      <c r="G33" s="91">
        <f t="shared" si="1"/>
        <v>158.1</v>
      </c>
      <c r="H33" s="91">
        <f t="shared" si="2"/>
        <v>3554.2999999999997</v>
      </c>
    </row>
    <row r="34" spans="1:8" s="85" customFormat="1">
      <c r="A34" s="111" t="s">
        <v>74</v>
      </c>
      <c r="B34" s="91">
        <v>3960</v>
      </c>
      <c r="C34" s="91">
        <v>94.5</v>
      </c>
      <c r="D34" s="91">
        <f t="shared" si="0"/>
        <v>3865.5</v>
      </c>
      <c r="E34" s="91">
        <v>210.5</v>
      </c>
      <c r="F34" s="91">
        <v>40.4</v>
      </c>
      <c r="G34" s="91">
        <f t="shared" si="1"/>
        <v>170.1</v>
      </c>
      <c r="H34" s="91">
        <f t="shared" si="2"/>
        <v>4035.6</v>
      </c>
    </row>
    <row r="35" spans="1:8" s="85" customFormat="1">
      <c r="A35" s="111" t="s">
        <v>75</v>
      </c>
      <c r="B35" s="91">
        <v>5180</v>
      </c>
      <c r="C35" s="91">
        <v>129.80000000000001</v>
      </c>
      <c r="D35" s="91">
        <f t="shared" si="0"/>
        <v>5050.2</v>
      </c>
      <c r="E35" s="91">
        <v>216.1</v>
      </c>
      <c r="F35" s="91">
        <v>31.8</v>
      </c>
      <c r="G35" s="91">
        <f t="shared" si="1"/>
        <v>184.29999999999998</v>
      </c>
      <c r="H35" s="91">
        <f t="shared" si="2"/>
        <v>5234.5</v>
      </c>
    </row>
    <row r="36" spans="1:8" s="85" customFormat="1">
      <c r="A36" s="111" t="s">
        <v>76</v>
      </c>
      <c r="B36" s="91">
        <v>6140</v>
      </c>
      <c r="C36" s="91">
        <v>157.9</v>
      </c>
      <c r="D36" s="91">
        <f t="shared" si="0"/>
        <v>5982.1</v>
      </c>
      <c r="E36" s="91">
        <v>228.1</v>
      </c>
      <c r="F36" s="91">
        <v>26.4</v>
      </c>
      <c r="G36" s="91">
        <f t="shared" si="1"/>
        <v>201.7</v>
      </c>
      <c r="H36" s="91">
        <f t="shared" si="2"/>
        <v>6183.8</v>
      </c>
    </row>
    <row r="37" spans="1:8" s="85" customFormat="1">
      <c r="A37" s="111" t="s">
        <v>77</v>
      </c>
      <c r="B37" s="91">
        <v>6900</v>
      </c>
      <c r="C37" s="91">
        <v>163.5</v>
      </c>
      <c r="D37" s="91">
        <f t="shared" si="0"/>
        <v>6736.5</v>
      </c>
      <c r="E37" s="91">
        <v>253.1</v>
      </c>
      <c r="F37" s="91">
        <v>27.5</v>
      </c>
      <c r="G37" s="91">
        <f t="shared" si="1"/>
        <v>225.6</v>
      </c>
      <c r="H37" s="91">
        <f t="shared" si="2"/>
        <v>6962.1</v>
      </c>
    </row>
    <row r="38" spans="1:8" s="85" customFormat="1">
      <c r="A38" s="111" t="s">
        <v>130</v>
      </c>
      <c r="B38" s="91">
        <v>8590.2999999999993</v>
      </c>
      <c r="C38" s="91">
        <v>127.9</v>
      </c>
      <c r="D38" s="91">
        <f t="shared" si="0"/>
        <v>8462.4</v>
      </c>
      <c r="E38" s="91">
        <v>285.60000000000002</v>
      </c>
      <c r="F38" s="91">
        <v>40.1</v>
      </c>
      <c r="G38" s="91">
        <f t="shared" si="1"/>
        <v>245.50000000000003</v>
      </c>
      <c r="H38" s="91">
        <f t="shared" si="2"/>
        <v>8707.9</v>
      </c>
    </row>
    <row r="39" spans="1:8" s="85" customFormat="1">
      <c r="A39" s="111" t="s">
        <v>79</v>
      </c>
      <c r="B39" s="91">
        <v>10504.7</v>
      </c>
      <c r="C39" s="91">
        <v>233.9</v>
      </c>
      <c r="D39" s="91">
        <f t="shared" si="0"/>
        <v>10270.800000000001</v>
      </c>
      <c r="E39" s="91">
        <v>291.10000000000002</v>
      </c>
      <c r="F39" s="91">
        <v>35.5</v>
      </c>
      <c r="G39" s="91">
        <f t="shared" si="1"/>
        <v>255.60000000000002</v>
      </c>
      <c r="H39" s="91">
        <f t="shared" si="2"/>
        <v>10526.400000000001</v>
      </c>
    </row>
    <row r="40" spans="1:8" s="85" customFormat="1">
      <c r="A40" s="111" t="s">
        <v>80</v>
      </c>
      <c r="B40" s="91">
        <v>12440</v>
      </c>
      <c r="C40" s="91">
        <v>91.3</v>
      </c>
      <c r="D40" s="91">
        <f t="shared" si="0"/>
        <v>12348.7</v>
      </c>
      <c r="E40" s="91">
        <v>296.2</v>
      </c>
      <c r="F40" s="91">
        <v>36.5</v>
      </c>
      <c r="G40" s="91">
        <f t="shared" si="1"/>
        <v>259.7</v>
      </c>
      <c r="H40" s="91">
        <f t="shared" si="2"/>
        <v>12608.400000000001</v>
      </c>
    </row>
    <row r="41" spans="1:8" s="85" customFormat="1">
      <c r="A41" s="111" t="s">
        <v>81</v>
      </c>
      <c r="B41" s="91">
        <v>14617.4</v>
      </c>
      <c r="C41" s="91">
        <v>101.2</v>
      </c>
      <c r="D41" s="91">
        <f t="shared" si="0"/>
        <v>14516.199999999999</v>
      </c>
      <c r="E41" s="91">
        <v>300.89999999999998</v>
      </c>
      <c r="F41" s="91">
        <v>30.4</v>
      </c>
      <c r="G41" s="91">
        <f t="shared" si="1"/>
        <v>270.5</v>
      </c>
      <c r="H41" s="91">
        <f t="shared" si="2"/>
        <v>14786.699999999999</v>
      </c>
    </row>
    <row r="42" spans="1:8" s="85" customFormat="1">
      <c r="A42" s="111" t="s">
        <v>82</v>
      </c>
      <c r="B42" s="91">
        <v>17665.7</v>
      </c>
      <c r="C42" s="91">
        <v>263</v>
      </c>
      <c r="D42" s="91">
        <f t="shared" si="0"/>
        <v>17402.7</v>
      </c>
      <c r="E42" s="91">
        <v>307.60000000000002</v>
      </c>
      <c r="F42" s="91">
        <v>37.200000000000003</v>
      </c>
      <c r="G42" s="91">
        <f t="shared" si="1"/>
        <v>270.40000000000003</v>
      </c>
      <c r="H42" s="91">
        <f t="shared" si="2"/>
        <v>17673.100000000002</v>
      </c>
    </row>
    <row r="43" spans="1:8" s="85" customFormat="1">
      <c r="A43" s="111" t="s">
        <v>152</v>
      </c>
      <c r="B43" s="91">
        <v>21459.1</v>
      </c>
      <c r="C43" s="91">
        <v>219.8</v>
      </c>
      <c r="D43" s="91">
        <f t="shared" si="0"/>
        <v>21239.3</v>
      </c>
      <c r="E43" s="91">
        <v>317</v>
      </c>
      <c r="F43" s="91">
        <v>37.200000000000003</v>
      </c>
      <c r="G43" s="91">
        <f t="shared" si="1"/>
        <v>279.8</v>
      </c>
      <c r="H43" s="91">
        <f t="shared" si="2"/>
        <v>21519.1</v>
      </c>
    </row>
    <row r="44" spans="1:8" s="85" customFormat="1">
      <c r="A44" s="111" t="s">
        <v>84</v>
      </c>
      <c r="B44" s="91">
        <v>24561.7</v>
      </c>
      <c r="C44" s="91">
        <v>308.2</v>
      </c>
      <c r="D44" s="91">
        <f t="shared" si="0"/>
        <v>24253.5</v>
      </c>
      <c r="E44" s="91">
        <v>323.39999999999998</v>
      </c>
      <c r="F44" s="91">
        <v>45.4</v>
      </c>
      <c r="G44" s="91">
        <f t="shared" si="1"/>
        <v>278</v>
      </c>
      <c r="H44" s="91">
        <f t="shared" si="2"/>
        <v>24531.5</v>
      </c>
    </row>
    <row r="45" spans="1:8" s="85" customFormat="1">
      <c r="A45" s="92" t="s">
        <v>85</v>
      </c>
      <c r="B45" s="91">
        <v>27457.200000000001</v>
      </c>
      <c r="C45" s="91">
        <v>276.10000000000002</v>
      </c>
      <c r="D45" s="91">
        <v>27181.1</v>
      </c>
      <c r="E45" s="91">
        <v>342.9</v>
      </c>
      <c r="F45" s="91">
        <v>31.2</v>
      </c>
      <c r="G45" s="91">
        <v>311.7</v>
      </c>
      <c r="H45" s="91">
        <v>27492.799999999999</v>
      </c>
    </row>
    <row r="46" spans="1:8" s="85" customFormat="1">
      <c r="A46" s="92" t="s">
        <v>86</v>
      </c>
      <c r="B46" s="91">
        <v>30050</v>
      </c>
      <c r="C46" s="91">
        <v>265.89999999999998</v>
      </c>
      <c r="D46" s="91">
        <v>29784.1</v>
      </c>
      <c r="E46" s="91">
        <v>476.9</v>
      </c>
      <c r="F46" s="91">
        <v>90</v>
      </c>
      <c r="G46" s="91">
        <v>386.9</v>
      </c>
      <c r="H46" s="91">
        <v>30171</v>
      </c>
    </row>
    <row r="47" spans="1:8" s="85" customFormat="1">
      <c r="A47" s="111" t="s">
        <v>87</v>
      </c>
      <c r="B47" s="93">
        <v>33722.9</v>
      </c>
      <c r="C47" s="93">
        <v>256.8</v>
      </c>
      <c r="D47" s="93">
        <v>33466.1</v>
      </c>
      <c r="E47" s="93">
        <v>490.7</v>
      </c>
      <c r="F47" s="93">
        <v>173.9</v>
      </c>
      <c r="G47" s="93">
        <v>316.8</v>
      </c>
      <c r="H47" s="93">
        <v>33782.9</v>
      </c>
    </row>
    <row r="48" spans="1:8" s="95" customFormat="1" ht="10.5">
      <c r="A48" s="92" t="s">
        <v>88</v>
      </c>
      <c r="B48" s="91">
        <v>38540</v>
      </c>
      <c r="C48" s="91">
        <v>599</v>
      </c>
      <c r="D48" s="91">
        <v>37941</v>
      </c>
      <c r="E48" s="91">
        <v>501.2</v>
      </c>
      <c r="F48" s="91">
        <v>147.5</v>
      </c>
      <c r="G48" s="91">
        <v>353.7</v>
      </c>
      <c r="H48" s="91">
        <v>38294.699999999997</v>
      </c>
    </row>
    <row r="49" spans="1:8" s="95" customFormat="1" ht="10.5">
      <c r="A49" s="26" t="s">
        <v>89</v>
      </c>
      <c r="B49" s="94">
        <v>45940</v>
      </c>
      <c r="C49" s="94">
        <v>681.2</v>
      </c>
      <c r="D49" s="94">
        <v>45258.8</v>
      </c>
      <c r="E49" s="94">
        <v>519.1</v>
      </c>
      <c r="F49" s="94">
        <v>128</v>
      </c>
      <c r="G49" s="94">
        <v>391.1</v>
      </c>
      <c r="H49" s="94">
        <v>45650</v>
      </c>
    </row>
    <row r="50" spans="1:8" s="95" customFormat="1" ht="10.5">
      <c r="A50" s="26" t="s">
        <v>90</v>
      </c>
      <c r="B50" s="94">
        <v>52850</v>
      </c>
      <c r="C50" s="94">
        <v>869.4</v>
      </c>
      <c r="D50" s="94">
        <v>51980.6</v>
      </c>
      <c r="E50" s="94">
        <v>540.6</v>
      </c>
      <c r="F50" s="94">
        <v>109.2</v>
      </c>
      <c r="G50" s="94">
        <v>431.4</v>
      </c>
      <c r="H50" s="94">
        <v>52412</v>
      </c>
    </row>
    <row r="51" spans="1:8" s="95" customFormat="1" ht="10.5">
      <c r="A51" s="26" t="s">
        <v>91</v>
      </c>
      <c r="B51" s="94">
        <v>60950</v>
      </c>
      <c r="C51" s="94">
        <v>823</v>
      </c>
      <c r="D51" s="94">
        <v>60127</v>
      </c>
      <c r="E51" s="94">
        <v>563.29999999999995</v>
      </c>
      <c r="F51" s="94">
        <v>123.1</v>
      </c>
      <c r="G51" s="94">
        <v>440.2</v>
      </c>
      <c r="H51" s="94">
        <v>60567.199999999997</v>
      </c>
    </row>
    <row r="52" spans="1:8" s="96" customFormat="1" ht="10.5">
      <c r="A52" s="26" t="s">
        <v>93</v>
      </c>
      <c r="B52" s="94">
        <v>61980</v>
      </c>
      <c r="C52" s="94">
        <v>888</v>
      </c>
      <c r="D52" s="94">
        <v>61092</v>
      </c>
      <c r="E52" s="94">
        <v>594.4</v>
      </c>
      <c r="F52" s="94">
        <v>77.900000000000006</v>
      </c>
      <c r="G52" s="94">
        <v>516.5</v>
      </c>
      <c r="H52" s="94">
        <v>61608.5</v>
      </c>
    </row>
    <row r="53" spans="1:8" s="96" customFormat="1" ht="10.5">
      <c r="A53" s="26" t="s">
        <v>94</v>
      </c>
      <c r="B53" s="94">
        <v>68150</v>
      </c>
      <c r="C53" s="94">
        <v>1204.7</v>
      </c>
      <c r="D53" s="94">
        <v>66945.3</v>
      </c>
      <c r="E53" s="94">
        <v>625.70000000000005</v>
      </c>
      <c r="F53" s="94">
        <v>68.2</v>
      </c>
      <c r="G53" s="94">
        <v>557.5</v>
      </c>
      <c r="H53" s="94">
        <v>67502.8</v>
      </c>
    </row>
    <row r="54" spans="1:8" s="96" customFormat="1" ht="10.5">
      <c r="A54" s="26" t="s">
        <v>95</v>
      </c>
      <c r="B54" s="97">
        <v>74520</v>
      </c>
      <c r="C54" s="97">
        <v>1711.9</v>
      </c>
      <c r="D54" s="97">
        <v>72808.100000000006</v>
      </c>
      <c r="E54" s="97">
        <v>958.8</v>
      </c>
      <c r="F54" s="97">
        <v>209.8</v>
      </c>
      <c r="G54" s="97">
        <v>749</v>
      </c>
      <c r="H54" s="97">
        <v>73557.100000000006</v>
      </c>
    </row>
    <row r="55" spans="1:8" s="96" customFormat="1" ht="10.5">
      <c r="A55" s="41" t="s">
        <v>97</v>
      </c>
      <c r="B55" s="97">
        <v>84630</v>
      </c>
      <c r="C55" s="97">
        <v>1629.2</v>
      </c>
      <c r="D55" s="97">
        <v>83000.800000000003</v>
      </c>
      <c r="E55" s="97">
        <v>1043.9000000000001</v>
      </c>
      <c r="F55" s="97">
        <v>209.8</v>
      </c>
      <c r="G55" s="97">
        <v>834.1</v>
      </c>
      <c r="H55" s="97">
        <v>83834.899999999994</v>
      </c>
    </row>
    <row r="56" spans="1:8" s="96" customFormat="1" ht="10.5">
      <c r="A56" s="41" t="s">
        <v>98</v>
      </c>
      <c r="B56" s="112">
        <v>91310</v>
      </c>
      <c r="C56" s="112">
        <v>1462.15</v>
      </c>
      <c r="D56" s="112">
        <v>89847.85</v>
      </c>
      <c r="E56" s="112">
        <v>1191.69</v>
      </c>
      <c r="F56" s="112">
        <v>126.5</v>
      </c>
      <c r="G56" s="112">
        <v>1065.19</v>
      </c>
      <c r="H56" s="112">
        <v>90913.04</v>
      </c>
    </row>
    <row r="57" spans="1:8" s="96" customFormat="1" ht="10.5">
      <c r="A57" s="38" t="s">
        <v>99</v>
      </c>
      <c r="B57" s="112">
        <v>112950</v>
      </c>
      <c r="C57" s="112">
        <v>1464.5</v>
      </c>
      <c r="D57" s="112">
        <v>111485.5</v>
      </c>
      <c r="E57" s="112">
        <v>1341.6</v>
      </c>
      <c r="F57" s="112">
        <v>0</v>
      </c>
      <c r="G57" s="112">
        <v>1341.6</v>
      </c>
      <c r="H57" s="112">
        <v>112827.1</v>
      </c>
    </row>
    <row r="58" spans="1:8" s="43" customFormat="1" ht="9">
      <c r="A58" s="41" t="s">
        <v>100</v>
      </c>
      <c r="B58" s="32">
        <v>141210</v>
      </c>
      <c r="C58" s="32">
        <v>1824.8506199999999</v>
      </c>
      <c r="D58" s="33">
        <v>139385.14937999999</v>
      </c>
      <c r="E58" s="32">
        <v>1389.3879999999999</v>
      </c>
      <c r="F58" s="32">
        <v>0</v>
      </c>
      <c r="G58" s="32">
        <v>1389.3879999999999</v>
      </c>
      <c r="H58" s="32">
        <v>140774.53737999999</v>
      </c>
    </row>
    <row r="59" spans="1:8" s="43" customFormat="1" ht="9">
      <c r="A59" s="41" t="s">
        <v>101</v>
      </c>
      <c r="B59" s="32">
        <v>161300</v>
      </c>
      <c r="C59" s="32">
        <v>3750.8643630000001</v>
      </c>
      <c r="D59" s="33">
        <v>157549.135637</v>
      </c>
      <c r="E59" s="32">
        <v>1429.07</v>
      </c>
      <c r="F59" s="32">
        <v>0</v>
      </c>
      <c r="G59" s="32">
        <v>1429.07</v>
      </c>
      <c r="H59" s="32">
        <v>158978.20563700001</v>
      </c>
    </row>
    <row r="60" spans="1:8" s="43" customFormat="1" ht="9">
      <c r="A60" s="41" t="s">
        <v>153</v>
      </c>
      <c r="B60" s="32">
        <v>167620</v>
      </c>
      <c r="C60" s="32">
        <v>3727.7</v>
      </c>
      <c r="D60" s="33">
        <v>163892.29999999999</v>
      </c>
      <c r="E60" s="32">
        <v>1470.7</v>
      </c>
      <c r="F60" s="32">
        <v>0</v>
      </c>
      <c r="G60" s="32">
        <v>1470.7</v>
      </c>
      <c r="H60" s="32">
        <v>165363</v>
      </c>
    </row>
    <row r="61" spans="1:8" s="43" customFormat="1" ht="9">
      <c r="A61" s="41" t="s">
        <v>103</v>
      </c>
      <c r="B61" s="32">
        <v>201250</v>
      </c>
      <c r="C61" s="32">
        <v>2079.7413379999998</v>
      </c>
      <c r="D61" s="33">
        <v>199170.25866200001</v>
      </c>
      <c r="E61" s="32">
        <v>1675.4</v>
      </c>
      <c r="F61" s="32">
        <v>0</v>
      </c>
      <c r="G61" s="32">
        <v>1675.4</v>
      </c>
      <c r="H61" s="32">
        <v>200845.658662</v>
      </c>
    </row>
    <row r="62" spans="1:8" s="43" customFormat="1" ht="9">
      <c r="A62" s="41" t="s">
        <v>104</v>
      </c>
      <c r="B62" s="32">
        <v>233460</v>
      </c>
      <c r="C62" s="32">
        <v>4438.2980771900002</v>
      </c>
      <c r="D62" s="33">
        <v>229021.70192281</v>
      </c>
      <c r="E62" s="32">
        <v>1724.6</v>
      </c>
      <c r="F62" s="32">
        <v>0</v>
      </c>
      <c r="G62" s="32">
        <v>1724.6</v>
      </c>
      <c r="H62" s="32">
        <v>230746.30192281</v>
      </c>
    </row>
    <row r="63" spans="1:8" s="43" customFormat="1" ht="9">
      <c r="A63" s="41" t="s">
        <v>105</v>
      </c>
      <c r="B63" s="32">
        <v>273250</v>
      </c>
      <c r="C63" s="32">
        <v>6360.0337998099994</v>
      </c>
      <c r="D63" s="33">
        <v>266889.96620019001</v>
      </c>
      <c r="E63" s="32">
        <v>1777.29833775</v>
      </c>
      <c r="F63" s="32">
        <v>0</v>
      </c>
      <c r="G63" s="32">
        <v>1777.29833775</v>
      </c>
      <c r="H63" s="32">
        <v>268667.26453794003</v>
      </c>
    </row>
    <row r="64" spans="1:8" s="43" customFormat="1" ht="9">
      <c r="A64" s="41" t="s">
        <v>106</v>
      </c>
      <c r="B64" s="32">
        <v>319080</v>
      </c>
      <c r="C64" s="32">
        <v>3537.5151030399998</v>
      </c>
      <c r="D64" s="33">
        <v>315542.48489696003</v>
      </c>
      <c r="E64" s="32">
        <v>1829.8999999999999</v>
      </c>
      <c r="F64" s="32">
        <v>0</v>
      </c>
      <c r="G64" s="32">
        <v>1829.8999999999999</v>
      </c>
      <c r="H64" s="32">
        <v>317372.38489696005</v>
      </c>
    </row>
    <row r="65" spans="1:8" s="43" customFormat="1" ht="9">
      <c r="A65" s="41" t="s">
        <v>107</v>
      </c>
      <c r="B65" s="32">
        <v>386160</v>
      </c>
      <c r="C65" s="32">
        <v>4647.9681850900006</v>
      </c>
      <c r="D65" s="33">
        <v>381512.03181491001</v>
      </c>
      <c r="E65" s="32">
        <v>1871.6980377499999</v>
      </c>
      <c r="F65" s="32">
        <v>0</v>
      </c>
      <c r="G65" s="32">
        <v>1871.6980377499999</v>
      </c>
      <c r="H65" s="32">
        <v>383383.72985265998</v>
      </c>
    </row>
    <row r="66" spans="1:8" s="43" customFormat="1" ht="9">
      <c r="A66" s="41" t="s">
        <v>108</v>
      </c>
      <c r="B66" s="32">
        <v>430990</v>
      </c>
      <c r="C66" s="32">
        <v>8086.6157059999996</v>
      </c>
      <c r="D66" s="33">
        <v>422903.38429399999</v>
      </c>
      <c r="E66" s="32">
        <v>1925.01633775</v>
      </c>
      <c r="F66" s="32">
        <v>0</v>
      </c>
      <c r="G66" s="32">
        <v>1925.01633775</v>
      </c>
      <c r="H66" s="32">
        <v>424828.40063175</v>
      </c>
    </row>
    <row r="67" spans="1:8" s="43" customFormat="1" ht="9">
      <c r="A67" s="41" t="s">
        <v>109</v>
      </c>
      <c r="B67" s="32">
        <v>494370</v>
      </c>
      <c r="C67" s="32">
        <v>8155.8546850000002</v>
      </c>
      <c r="D67" s="33">
        <v>486214.14531499997</v>
      </c>
      <c r="E67" s="32">
        <v>1978.7</v>
      </c>
      <c r="F67" s="32">
        <v>0</v>
      </c>
      <c r="G67" s="32">
        <v>1978.7</v>
      </c>
      <c r="H67" s="32">
        <v>488192.84531499998</v>
      </c>
    </row>
    <row r="68" spans="1:8" s="43" customFormat="1" ht="9">
      <c r="A68" s="41" t="s">
        <v>110</v>
      </c>
      <c r="B68" s="32">
        <v>507060</v>
      </c>
      <c r="C68" s="32">
        <v>3809.821027</v>
      </c>
      <c r="D68" s="33">
        <v>503250.17897299997</v>
      </c>
      <c r="E68" s="32">
        <v>2070.1698877500003</v>
      </c>
      <c r="F68" s="32">
        <v>0</v>
      </c>
      <c r="G68" s="32">
        <v>2070.1698877500003</v>
      </c>
      <c r="H68" s="32">
        <v>505320.34886074997</v>
      </c>
    </row>
    <row r="69" spans="1:8" s="43" customFormat="1" ht="9">
      <c r="A69" s="157" t="s">
        <v>198</v>
      </c>
      <c r="B69" s="33">
        <v>588060</v>
      </c>
      <c r="C69" s="33">
        <v>8351.2238689999995</v>
      </c>
      <c r="D69" s="33">
        <v>579708.77613100002</v>
      </c>
      <c r="E69" s="33">
        <v>2081.3328877500003</v>
      </c>
      <c r="F69" s="33">
        <v>0</v>
      </c>
      <c r="G69" s="33">
        <v>2081.3328877500003</v>
      </c>
      <c r="H69" s="33">
        <v>581790.10901875002</v>
      </c>
    </row>
    <row r="70" spans="1:8" s="43" customFormat="1" ht="9">
      <c r="A70" s="157" t="s">
        <v>201</v>
      </c>
      <c r="B70" s="33">
        <v>683500</v>
      </c>
      <c r="C70" s="33">
        <v>13986.241146</v>
      </c>
      <c r="D70" s="33">
        <v>669513.75885400001</v>
      </c>
      <c r="E70" s="33">
        <v>2087.18888775</v>
      </c>
      <c r="F70" s="33">
        <v>0</v>
      </c>
      <c r="G70" s="33">
        <v>2087.18888775</v>
      </c>
      <c r="H70" s="33">
        <v>671600.94774175005</v>
      </c>
    </row>
    <row r="71" spans="1:8" s="43" customFormat="1" ht="9">
      <c r="A71" s="158" t="s">
        <v>202</v>
      </c>
      <c r="B71" s="33">
        <v>632470</v>
      </c>
      <c r="C71" s="33">
        <v>20442.39603</v>
      </c>
      <c r="D71" s="33">
        <v>612027.60397000005</v>
      </c>
      <c r="E71" s="33">
        <v>2125.47188775</v>
      </c>
      <c r="F71" s="33">
        <v>0</v>
      </c>
      <c r="G71" s="33">
        <v>2125.47188775</v>
      </c>
      <c r="H71" s="33">
        <v>614153.07585775002</v>
      </c>
    </row>
    <row r="72" spans="1:8" s="43" customFormat="1" ht="9">
      <c r="A72" s="157" t="s">
        <v>200</v>
      </c>
      <c r="B72" s="33">
        <v>625787.87253000005</v>
      </c>
      <c r="C72" s="33">
        <v>14292.127469999999</v>
      </c>
      <c r="D72" s="33">
        <v>611495.7450600001</v>
      </c>
      <c r="E72" s="33">
        <v>2187.8988877500001</v>
      </c>
      <c r="F72" s="33">
        <v>0</v>
      </c>
      <c r="G72" s="33">
        <v>2187.8988877500001</v>
      </c>
      <c r="H72" s="33">
        <v>613683.6439477501</v>
      </c>
    </row>
    <row r="73" spans="1:8" s="43" customFormat="1" ht="9">
      <c r="A73" s="157" t="s">
        <v>203</v>
      </c>
      <c r="B73" s="33">
        <v>690150</v>
      </c>
      <c r="C73" s="33">
        <v>10101.197298999999</v>
      </c>
      <c r="D73" s="33">
        <v>680048.80270100001</v>
      </c>
      <c r="E73" s="33">
        <v>2258.6000000000004</v>
      </c>
      <c r="F73" s="33">
        <v>0</v>
      </c>
      <c r="G73" s="33">
        <v>2258.6000000000004</v>
      </c>
      <c r="H73" s="33">
        <v>682307.40270099998</v>
      </c>
    </row>
    <row r="74" spans="1:8" s="43" customFormat="1" ht="9">
      <c r="A74" s="157" t="s">
        <v>204</v>
      </c>
      <c r="B74" s="33">
        <v>761410</v>
      </c>
      <c r="C74" s="33">
        <v>11297.5778455</v>
      </c>
      <c r="D74" s="33">
        <v>750112.42215450003</v>
      </c>
      <c r="E74" s="33">
        <v>2315.8375877500002</v>
      </c>
      <c r="F74" s="33">
        <v>0</v>
      </c>
      <c r="G74" s="33">
        <v>2315.8375877500002</v>
      </c>
      <c r="H74" s="33">
        <v>752428.25974225008</v>
      </c>
    </row>
    <row r="75" spans="1:8" s="43" customFormat="1" ht="9">
      <c r="A75" s="161"/>
      <c r="B75" s="163"/>
      <c r="C75" s="163"/>
      <c r="D75" s="163"/>
      <c r="E75" s="163"/>
      <c r="F75" s="163"/>
      <c r="G75" s="163"/>
      <c r="H75" s="163"/>
    </row>
    <row r="76" spans="1:8" s="113" customFormat="1">
      <c r="A76" s="66"/>
      <c r="B76" s="67"/>
      <c r="C76" s="67"/>
      <c r="D76" s="66"/>
      <c r="E76" s="67"/>
      <c r="F76" s="67"/>
      <c r="G76" s="66"/>
      <c r="H76" s="66"/>
    </row>
    <row r="77" spans="1:8">
      <c r="A77" s="48" t="s">
        <v>154</v>
      </c>
      <c r="B77" s="66"/>
      <c r="C77" s="66"/>
      <c r="D77" s="66"/>
      <c r="E77" s="66"/>
      <c r="F77" s="66"/>
      <c r="G77" s="66"/>
      <c r="H77" s="66"/>
    </row>
    <row r="78" spans="1:8" s="49" customFormat="1" ht="9">
      <c r="A78" s="48"/>
    </row>
    <row r="79" spans="1:8">
      <c r="B79" s="67"/>
      <c r="C79" s="67"/>
      <c r="D79" s="66"/>
      <c r="E79" s="67"/>
      <c r="F79" s="67"/>
      <c r="G79" s="44"/>
      <c r="H79" s="44"/>
    </row>
  </sheetData>
  <mergeCells count="1">
    <mergeCell ref="A5:A8"/>
  </mergeCells>
  <printOptions horizontalCentered="1"/>
  <pageMargins left="0.51181102362204722" right="0.51181102362204722" top="0.62992125984251968" bottom="0" header="0.51181102362204722" footer="0.19685039370078741"/>
  <pageSetup paperSize="9" firstPageNumber="4" orientation="portrait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  <pageSetUpPr fitToPage="1"/>
  </sheetPr>
  <dimension ref="A1:AA24"/>
  <sheetViews>
    <sheetView topLeftCell="A2" zoomScale="118" zoomScaleNormal="118" zoomScaleSheetLayoutView="110" workbookViewId="0">
      <selection activeCell="N35" sqref="N35"/>
    </sheetView>
  </sheetViews>
  <sheetFormatPr defaultRowHeight="11.25"/>
  <cols>
    <col min="1" max="1" width="9.33203125" style="139" customWidth="1"/>
    <col min="2" max="2" width="8.5" style="138" customWidth="1"/>
    <col min="3" max="12" width="9.1640625" style="138" customWidth="1"/>
    <col min="13" max="14" width="9.5" style="138" customWidth="1"/>
    <col min="15" max="15" width="9.1640625" style="138" customWidth="1"/>
    <col min="16" max="16" width="10.1640625" style="138" customWidth="1"/>
    <col min="17" max="17" width="12.5" style="138" customWidth="1"/>
    <col min="18" max="19" width="9.1640625" style="138" customWidth="1"/>
    <col min="20" max="20" width="11" style="138" customWidth="1"/>
    <col min="21" max="23" width="9.83203125" style="138" customWidth="1"/>
    <col min="24" max="26" width="9.1640625" style="138" customWidth="1"/>
    <col min="27" max="27" width="11.33203125" style="138" customWidth="1"/>
    <col min="28" max="16384" width="9.33203125" style="138"/>
  </cols>
  <sheetData>
    <row r="1" spans="1:27" s="117" customFormat="1" ht="12.75">
      <c r="A1" s="114" t="s">
        <v>196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6"/>
      <c r="U1" s="115"/>
      <c r="V1" s="115"/>
      <c r="W1" s="115"/>
      <c r="X1" s="115"/>
      <c r="Y1" s="115"/>
      <c r="Z1" s="115"/>
      <c r="AA1" s="116"/>
    </row>
    <row r="2" spans="1:27" s="117" customFormat="1" ht="12.75">
      <c r="A2" s="118" t="s">
        <v>155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20"/>
      <c r="U2" s="119"/>
      <c r="V2" s="119"/>
      <c r="W2" s="119"/>
      <c r="X2" s="119"/>
      <c r="Y2" s="119"/>
      <c r="Z2" s="119"/>
      <c r="AA2" s="120"/>
    </row>
    <row r="3" spans="1:27" s="117" customFormat="1" ht="12.75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20"/>
      <c r="U3" s="119"/>
      <c r="V3" s="119"/>
      <c r="W3" s="119"/>
      <c r="X3" s="119"/>
      <c r="Y3" s="119"/>
      <c r="Z3" s="119"/>
      <c r="AA3" s="120"/>
    </row>
    <row r="4" spans="1:27" s="117" customFormat="1" ht="12.75">
      <c r="A4" s="121" t="s">
        <v>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3"/>
      <c r="U4" s="122"/>
      <c r="V4" s="122"/>
      <c r="W4" s="122"/>
      <c r="X4" s="122"/>
      <c r="Y4" s="122"/>
      <c r="Z4" s="122"/>
      <c r="AA4" s="123"/>
    </row>
    <row r="5" spans="1:27" s="124" customFormat="1" ht="9">
      <c r="A5" s="175" t="s">
        <v>156</v>
      </c>
      <c r="B5" s="176" t="s">
        <v>157</v>
      </c>
      <c r="C5" s="177"/>
      <c r="D5" s="177"/>
      <c r="E5" s="177"/>
      <c r="F5" s="177"/>
      <c r="G5" s="178"/>
      <c r="H5" s="176" t="s">
        <v>158</v>
      </c>
      <c r="I5" s="177"/>
      <c r="J5" s="177"/>
      <c r="K5" s="177"/>
      <c r="L5" s="177"/>
      <c r="M5" s="177"/>
      <c r="N5" s="177"/>
      <c r="O5" s="177"/>
      <c r="P5" s="177"/>
      <c r="Q5" s="178"/>
      <c r="R5" s="179" t="s">
        <v>159</v>
      </c>
      <c r="S5" s="179" t="s">
        <v>160</v>
      </c>
      <c r="T5" s="180" t="s">
        <v>161</v>
      </c>
    </row>
    <row r="6" spans="1:27" s="124" customFormat="1" ht="9">
      <c r="A6" s="175"/>
      <c r="B6" s="180" t="s">
        <v>162</v>
      </c>
      <c r="C6" s="180" t="s">
        <v>163</v>
      </c>
      <c r="D6" s="180" t="s">
        <v>164</v>
      </c>
      <c r="E6" s="180" t="s">
        <v>165</v>
      </c>
      <c r="F6" s="180" t="s">
        <v>166</v>
      </c>
      <c r="G6" s="180" t="s">
        <v>167</v>
      </c>
      <c r="H6" s="180" t="s">
        <v>168</v>
      </c>
      <c r="I6" s="175" t="s">
        <v>169</v>
      </c>
      <c r="J6" s="175"/>
      <c r="K6" s="175"/>
      <c r="L6" s="179" t="s">
        <v>170</v>
      </c>
      <c r="M6" s="176" t="s">
        <v>171</v>
      </c>
      <c r="N6" s="177"/>
      <c r="O6" s="178"/>
      <c r="P6" s="179" t="s">
        <v>172</v>
      </c>
      <c r="Q6" s="125" t="s">
        <v>173</v>
      </c>
      <c r="R6" s="179"/>
      <c r="S6" s="179"/>
      <c r="T6" s="182"/>
    </row>
    <row r="7" spans="1:27" s="124" customFormat="1" ht="18">
      <c r="A7" s="175"/>
      <c r="B7" s="181"/>
      <c r="C7" s="181"/>
      <c r="D7" s="181"/>
      <c r="E7" s="181"/>
      <c r="F7" s="181"/>
      <c r="G7" s="181"/>
      <c r="H7" s="181"/>
      <c r="I7" s="126" t="s">
        <v>174</v>
      </c>
      <c r="J7" s="127" t="s">
        <v>175</v>
      </c>
      <c r="K7" s="126" t="s">
        <v>176</v>
      </c>
      <c r="L7" s="179"/>
      <c r="M7" s="126" t="s">
        <v>177</v>
      </c>
      <c r="N7" s="127" t="s">
        <v>178</v>
      </c>
      <c r="O7" s="126" t="s">
        <v>179</v>
      </c>
      <c r="P7" s="179"/>
      <c r="Q7" s="128" t="s">
        <v>180</v>
      </c>
      <c r="R7" s="179"/>
      <c r="S7" s="179"/>
      <c r="T7" s="181"/>
    </row>
    <row r="8" spans="1:27" s="130" customFormat="1" ht="9">
      <c r="A8" s="175"/>
      <c r="B8" s="129">
        <v>1</v>
      </c>
      <c r="C8" s="129">
        <v>2</v>
      </c>
      <c r="D8" s="129">
        <v>3</v>
      </c>
      <c r="E8" s="129">
        <v>4</v>
      </c>
      <c r="F8" s="129">
        <v>5</v>
      </c>
      <c r="G8" s="129">
        <v>6</v>
      </c>
      <c r="H8" s="129">
        <v>7</v>
      </c>
      <c r="I8" s="129">
        <v>8</v>
      </c>
      <c r="J8" s="129">
        <v>9</v>
      </c>
      <c r="K8" s="129">
        <v>10</v>
      </c>
      <c r="L8" s="129">
        <v>11</v>
      </c>
      <c r="M8" s="129">
        <v>12</v>
      </c>
      <c r="N8" s="129">
        <v>13</v>
      </c>
      <c r="O8" s="129">
        <v>14</v>
      </c>
      <c r="P8" s="129">
        <v>15</v>
      </c>
      <c r="Q8" s="129">
        <v>16</v>
      </c>
      <c r="R8" s="129">
        <v>17</v>
      </c>
      <c r="S8" s="129">
        <v>18</v>
      </c>
      <c r="T8" s="129">
        <v>19</v>
      </c>
    </row>
    <row r="9" spans="1:27" s="134" customFormat="1" ht="9">
      <c r="A9" s="131">
        <v>38913</v>
      </c>
      <c r="B9" s="132">
        <v>19696.879199649997</v>
      </c>
      <c r="C9" s="133">
        <v>55682.726016410001</v>
      </c>
      <c r="D9" s="133">
        <v>476.5093035750001</v>
      </c>
      <c r="E9" s="133">
        <v>62299.629785498</v>
      </c>
      <c r="F9" s="133">
        <v>437.75063510000001</v>
      </c>
      <c r="G9" s="133">
        <v>138593.49494023301</v>
      </c>
      <c r="H9" s="133">
        <v>86389.968900000007</v>
      </c>
      <c r="I9" s="133">
        <v>7757.57753847</v>
      </c>
      <c r="J9" s="133">
        <v>1892.9605384700001</v>
      </c>
      <c r="K9" s="133">
        <v>5864.6170000000002</v>
      </c>
      <c r="L9" s="133">
        <v>13035.924719118213</v>
      </c>
      <c r="M9" s="133">
        <v>635039.62998564774</v>
      </c>
      <c r="N9" s="133">
        <v>606902.98938346992</v>
      </c>
      <c r="O9" s="133">
        <v>28136.640602177875</v>
      </c>
      <c r="P9" s="133">
        <v>741.27572926999994</v>
      </c>
      <c r="Q9" s="133">
        <v>742964.37687250588</v>
      </c>
      <c r="R9" s="133">
        <v>0</v>
      </c>
      <c r="S9" s="133">
        <v>48811.614204717021</v>
      </c>
      <c r="T9" s="133">
        <v>930369.48601745593</v>
      </c>
    </row>
    <row r="10" spans="1:27" s="134" customFormat="1" ht="9">
      <c r="A10" s="135">
        <v>39278</v>
      </c>
      <c r="B10" s="132">
        <v>23431.563178127999</v>
      </c>
      <c r="C10" s="132">
        <v>60335.191275339996</v>
      </c>
      <c r="D10" s="132">
        <v>539.93871256450007</v>
      </c>
      <c r="E10" s="132">
        <v>56783.519749793471</v>
      </c>
      <c r="F10" s="132">
        <v>174.8858094</v>
      </c>
      <c r="G10" s="132">
        <v>141265.09872522595</v>
      </c>
      <c r="H10" s="132">
        <v>111002.99299999999</v>
      </c>
      <c r="I10" s="132">
        <v>8459.8535000000011</v>
      </c>
      <c r="J10" s="132">
        <v>2112.3000000000002</v>
      </c>
      <c r="K10" s="132">
        <v>6347.5535</v>
      </c>
      <c r="L10" s="132">
        <v>10772.295125481616</v>
      </c>
      <c r="M10" s="132">
        <v>722900.14640519989</v>
      </c>
      <c r="N10" s="132">
        <v>694399.07155857899</v>
      </c>
      <c r="O10" s="132">
        <v>28501.07484662093</v>
      </c>
      <c r="P10" s="132">
        <v>1734.5669751625092</v>
      </c>
      <c r="Q10" s="132">
        <v>854869.85500584403</v>
      </c>
      <c r="R10" s="132">
        <v>0</v>
      </c>
      <c r="S10" s="132">
        <v>63534.61099280676</v>
      </c>
      <c r="T10" s="132">
        <v>1059669.5647238768</v>
      </c>
    </row>
    <row r="11" spans="1:27" s="134" customFormat="1" ht="9">
      <c r="A11" s="135">
        <v>39644</v>
      </c>
      <c r="B11" s="132">
        <v>30353.971786665996</v>
      </c>
      <c r="C11" s="132">
        <v>110024.29651172001</v>
      </c>
      <c r="D11" s="132">
        <v>688.07762990025003</v>
      </c>
      <c r="E11" s="132">
        <v>59753.663323973502</v>
      </c>
      <c r="F11" s="132">
        <v>368.78980799999999</v>
      </c>
      <c r="G11" s="132">
        <v>201188.79906025977</v>
      </c>
      <c r="H11" s="132">
        <v>137031.6</v>
      </c>
      <c r="I11" s="132">
        <v>11232.559297919999</v>
      </c>
      <c r="J11" s="132">
        <v>1162</v>
      </c>
      <c r="K11" s="132">
        <v>10070.559297919999</v>
      </c>
      <c r="L11" s="132">
        <v>10592.169154773675</v>
      </c>
      <c r="M11" s="132">
        <v>805307.51728475734</v>
      </c>
      <c r="N11" s="132">
        <v>779262.52581455722</v>
      </c>
      <c r="O11" s="132">
        <v>26044.991470200159</v>
      </c>
      <c r="P11" s="132">
        <v>3490.3832290400001</v>
      </c>
      <c r="Q11" s="132">
        <v>967654.22896649095</v>
      </c>
      <c r="R11" s="132">
        <v>0</v>
      </c>
      <c r="S11" s="132">
        <v>97944.897085748278</v>
      </c>
      <c r="T11" s="132">
        <v>1266787.9251124992</v>
      </c>
    </row>
    <row r="12" spans="1:27" s="134" customFormat="1" ht="9">
      <c r="A12" s="135">
        <v>40009</v>
      </c>
      <c r="B12" s="132">
        <v>34872.066018842001</v>
      </c>
      <c r="C12" s="132">
        <v>117729.82158840002</v>
      </c>
      <c r="D12" s="132">
        <v>852.06153805899964</v>
      </c>
      <c r="E12" s="132">
        <v>77062.173868911035</v>
      </c>
      <c r="F12" s="132">
        <v>180.63154604999997</v>
      </c>
      <c r="G12" s="132">
        <v>230696.75456026205</v>
      </c>
      <c r="H12" s="132">
        <v>152256.024</v>
      </c>
      <c r="I12" s="132">
        <v>12441.618955298094</v>
      </c>
      <c r="J12" s="132">
        <v>1083.5204343599999</v>
      </c>
      <c r="K12" s="132">
        <v>11358.098520938094</v>
      </c>
      <c r="L12" s="132">
        <v>12329.456814118774</v>
      </c>
      <c r="M12" s="132">
        <v>968439.07766568358</v>
      </c>
      <c r="N12" s="132">
        <v>941182.10997874907</v>
      </c>
      <c r="O12" s="132">
        <v>27256.96768693456</v>
      </c>
      <c r="P12" s="132">
        <v>2388.1952785799999</v>
      </c>
      <c r="Q12" s="132">
        <v>1147854.3727136804</v>
      </c>
      <c r="R12" s="132">
        <v>0</v>
      </c>
      <c r="S12" s="132">
        <v>108431.08036682903</v>
      </c>
      <c r="T12" s="132">
        <v>1486982.2076407713</v>
      </c>
    </row>
    <row r="13" spans="1:27" s="134" customFormat="1" ht="9">
      <c r="A13" s="135">
        <v>40374</v>
      </c>
      <c r="B13" s="132">
        <v>41129.87280457899</v>
      </c>
      <c r="C13" s="132">
        <v>156213.95132913999</v>
      </c>
      <c r="D13" s="132">
        <v>788.69858320949993</v>
      </c>
      <c r="E13" s="132">
        <v>88693.806127222924</v>
      </c>
      <c r="F13" s="132">
        <v>90.063297980000002</v>
      </c>
      <c r="G13" s="132">
        <v>286916.3921421314</v>
      </c>
      <c r="H13" s="132">
        <v>142157.69999999998</v>
      </c>
      <c r="I13" s="132">
        <v>11382.95933052</v>
      </c>
      <c r="J13" s="132">
        <v>996.62867697999991</v>
      </c>
      <c r="K13" s="132">
        <v>10386.330653540001</v>
      </c>
      <c r="L13" s="132">
        <v>9569.907462245701</v>
      </c>
      <c r="M13" s="132">
        <v>1146699.2038779212</v>
      </c>
      <c r="N13" s="132">
        <v>1117321.0223590338</v>
      </c>
      <c r="O13" s="132">
        <v>29378.181518887475</v>
      </c>
      <c r="P13" s="132">
        <v>3523.5801673199999</v>
      </c>
      <c r="Q13" s="132">
        <v>1313333.3508380072</v>
      </c>
      <c r="R13" s="132">
        <v>0</v>
      </c>
      <c r="S13" s="132">
        <v>157128.9695125641</v>
      </c>
      <c r="T13" s="132">
        <v>1757378.7124927028</v>
      </c>
    </row>
    <row r="14" spans="1:27" s="134" customFormat="1" ht="9">
      <c r="A14" s="135">
        <v>40739</v>
      </c>
      <c r="B14" s="132">
        <v>47292.02360718001</v>
      </c>
      <c r="C14" s="132">
        <v>192239.16817545</v>
      </c>
      <c r="D14" s="132">
        <v>1336.9384950544995</v>
      </c>
      <c r="E14" s="132">
        <v>112504.51114554991</v>
      </c>
      <c r="F14" s="132">
        <v>74.092019570000019</v>
      </c>
      <c r="G14" s="132">
        <v>353446.73344280443</v>
      </c>
      <c r="H14" s="132">
        <v>142497.9</v>
      </c>
      <c r="I14" s="132">
        <v>10922.683871924501</v>
      </c>
      <c r="J14" s="132">
        <v>852.91678677000004</v>
      </c>
      <c r="K14" s="132">
        <v>10069.767085154501</v>
      </c>
      <c r="L14" s="132">
        <v>12811.869842771519</v>
      </c>
      <c r="M14" s="132">
        <v>1369249.333140498</v>
      </c>
      <c r="N14" s="132">
        <v>1338931.8378692549</v>
      </c>
      <c r="O14" s="132">
        <v>30317.495271243217</v>
      </c>
      <c r="P14" s="132">
        <v>7153.4022929690054</v>
      </c>
      <c r="Q14" s="132">
        <v>1542635.189148163</v>
      </c>
      <c r="R14" s="132">
        <v>0</v>
      </c>
      <c r="S14" s="132">
        <v>179724.38906548987</v>
      </c>
      <c r="T14" s="132">
        <v>2075806.3116564571</v>
      </c>
    </row>
    <row r="15" spans="1:27" s="134" customFormat="1" ht="9">
      <c r="A15" s="135">
        <v>41105</v>
      </c>
      <c r="B15" s="132">
        <v>55901.051822580012</v>
      </c>
      <c r="C15" s="132">
        <v>154006.12404008</v>
      </c>
      <c r="D15" s="132">
        <v>999.91803626000012</v>
      </c>
      <c r="E15" s="132">
        <v>145840.44949061074</v>
      </c>
      <c r="F15" s="132">
        <v>66.80956261</v>
      </c>
      <c r="G15" s="132">
        <v>356814.35295214073</v>
      </c>
      <c r="H15" s="132">
        <v>186369.1</v>
      </c>
      <c r="I15" s="132">
        <v>9202.5273615316546</v>
      </c>
      <c r="J15" s="132">
        <v>1006.56234124</v>
      </c>
      <c r="K15" s="132">
        <v>8195.9650202916546</v>
      </c>
      <c r="L15" s="132">
        <v>14013.256382406509</v>
      </c>
      <c r="M15" s="132">
        <v>1687856.2712754379</v>
      </c>
      <c r="N15" s="132">
        <v>1656879.955521269</v>
      </c>
      <c r="O15" s="132">
        <v>30976.315754168936</v>
      </c>
      <c r="P15" s="132">
        <v>5318.2697967530003</v>
      </c>
      <c r="Q15" s="132">
        <v>1902759.424816129</v>
      </c>
      <c r="R15" s="132">
        <v>49080</v>
      </c>
      <c r="S15" s="132">
        <v>188011.50662741801</v>
      </c>
      <c r="T15" s="132">
        <v>2496665.2843956877</v>
      </c>
    </row>
    <row r="16" spans="1:27" s="134" customFormat="1" ht="9">
      <c r="A16" s="135">
        <v>41470</v>
      </c>
      <c r="B16" s="132">
        <v>63082.488793020013</v>
      </c>
      <c r="C16" s="132">
        <v>211593.09641270005</v>
      </c>
      <c r="D16" s="132">
        <v>1092.8111314477501</v>
      </c>
      <c r="E16" s="132">
        <v>144663.05334058736</v>
      </c>
      <c r="F16" s="132">
        <v>165.70472636</v>
      </c>
      <c r="G16" s="132">
        <v>420597.15440411511</v>
      </c>
      <c r="H16" s="132">
        <v>213894.59999999998</v>
      </c>
      <c r="I16" s="132">
        <v>10048.539479670002</v>
      </c>
      <c r="J16" s="132">
        <v>853.65695507000009</v>
      </c>
      <c r="K16" s="132">
        <v>9194.8825246000015</v>
      </c>
      <c r="L16" s="132">
        <v>17614.920521987082</v>
      </c>
      <c r="M16" s="132">
        <v>1993022.8767434447</v>
      </c>
      <c r="N16" s="132">
        <v>1959009.1795665887</v>
      </c>
      <c r="O16" s="132">
        <v>34013.697176856032</v>
      </c>
      <c r="P16" s="132">
        <v>6409.8988537510004</v>
      </c>
      <c r="Q16" s="132">
        <v>2240990.835598853</v>
      </c>
      <c r="R16" s="132">
        <v>0</v>
      </c>
      <c r="S16" s="132">
        <v>225938.83561146175</v>
      </c>
      <c r="T16" s="132">
        <v>2887526.8256144295</v>
      </c>
    </row>
    <row r="17" spans="1:20" s="137" customFormat="1" ht="9">
      <c r="A17" s="136" t="s">
        <v>109</v>
      </c>
      <c r="B17" s="132">
        <v>72207.413901170017</v>
      </c>
      <c r="C17" s="132">
        <v>208135.06086750005</v>
      </c>
      <c r="D17" s="132">
        <v>2684.9579020840006</v>
      </c>
      <c r="E17" s="132">
        <v>110396.26079736601</v>
      </c>
      <c r="F17" s="132">
        <v>36.8116165</v>
      </c>
      <c r="G17" s="132">
        <v>393460.50508462009</v>
      </c>
      <c r="H17" s="132">
        <v>287540.60000000003</v>
      </c>
      <c r="I17" s="132">
        <v>11050.792013334001</v>
      </c>
      <c r="J17" s="132">
        <v>1047.4796596799999</v>
      </c>
      <c r="K17" s="132">
        <v>10003.312353654001</v>
      </c>
      <c r="L17" s="132">
        <v>26601.265660912348</v>
      </c>
      <c r="M17" s="132">
        <v>2437987.8542541317</v>
      </c>
      <c r="N17" s="132">
        <v>2399814.500836431</v>
      </c>
      <c r="O17" s="132">
        <v>38173.353417700542</v>
      </c>
      <c r="P17" s="132">
        <v>107.67764145000001</v>
      </c>
      <c r="Q17" s="132">
        <v>2763288.1895698281</v>
      </c>
      <c r="R17" s="132">
        <v>0</v>
      </c>
      <c r="S17" s="132">
        <v>289003.20878661523</v>
      </c>
      <c r="T17" s="132">
        <v>3445751.9034410631</v>
      </c>
    </row>
    <row r="18" spans="1:20" s="137" customFormat="1" ht="9">
      <c r="A18" s="41" t="s">
        <v>110</v>
      </c>
      <c r="B18" s="132">
        <v>82116.008428296991</v>
      </c>
      <c r="C18" s="132">
        <v>185381.91265406995</v>
      </c>
      <c r="D18" s="132">
        <v>2703.3785122337504</v>
      </c>
      <c r="E18" s="132">
        <v>133670.56488802959</v>
      </c>
      <c r="F18" s="132">
        <v>99.581165249999998</v>
      </c>
      <c r="G18" s="132">
        <v>403971.44564788026</v>
      </c>
      <c r="H18" s="132">
        <v>375886.29999999993</v>
      </c>
      <c r="I18" s="132">
        <v>10691.647777393999</v>
      </c>
      <c r="J18" s="132">
        <v>1029.5113906699999</v>
      </c>
      <c r="K18" s="132">
        <v>9662.1363867239997</v>
      </c>
      <c r="L18" s="132">
        <v>41387.708215387764</v>
      </c>
      <c r="M18" s="132">
        <v>2906637.8124325201</v>
      </c>
      <c r="N18" s="132">
        <v>2866191.3911537011</v>
      </c>
      <c r="O18" s="132">
        <v>40446.421278818867</v>
      </c>
      <c r="P18" s="132">
        <v>100.99333802</v>
      </c>
      <c r="Q18" s="132">
        <v>3334704.4617633214</v>
      </c>
      <c r="R18" s="132">
        <v>0</v>
      </c>
      <c r="S18" s="132">
        <v>369622.6027342676</v>
      </c>
      <c r="T18" s="132">
        <v>4108298.5101454696</v>
      </c>
    </row>
    <row r="19" spans="1:20" s="137" customFormat="1" ht="9" customHeight="1">
      <c r="A19" s="154" t="s">
        <v>199</v>
      </c>
      <c r="B19" s="132">
        <v>91393.699059056991</v>
      </c>
      <c r="C19" s="132">
        <v>296536.61092084035</v>
      </c>
      <c r="D19" s="132">
        <v>4686.6611251028189</v>
      </c>
      <c r="E19" s="132">
        <v>171011.35776610681</v>
      </c>
      <c r="F19" s="132">
        <v>15.5240165</v>
      </c>
      <c r="G19" s="132">
        <v>563643.85288760695</v>
      </c>
      <c r="H19" s="132">
        <v>535393.60000000009</v>
      </c>
      <c r="I19" s="132">
        <v>9654.3311734300005</v>
      </c>
      <c r="J19" s="132">
        <v>982.70395756000016</v>
      </c>
      <c r="K19" s="132">
        <v>8671.6272158699994</v>
      </c>
      <c r="L19" s="132">
        <v>149068.72906406168</v>
      </c>
      <c r="M19" s="132">
        <v>3273376.3082205425</v>
      </c>
      <c r="N19" s="132">
        <v>3209791.030286938</v>
      </c>
      <c r="O19" s="132">
        <v>63585.277933604666</v>
      </c>
      <c r="P19" s="132">
        <v>15.916595299999999</v>
      </c>
      <c r="Q19" s="132">
        <v>3967508.8850533348</v>
      </c>
      <c r="R19" s="132">
        <v>0</v>
      </c>
      <c r="S19" s="132">
        <v>306168.48689705349</v>
      </c>
      <c r="T19" s="132">
        <v>4837321.2248379951</v>
      </c>
    </row>
    <row r="20" spans="1:20" s="137" customFormat="1" ht="9" customHeight="1">
      <c r="A20" s="157" t="s">
        <v>201</v>
      </c>
      <c r="B20" s="132">
        <v>99629.185760645763</v>
      </c>
      <c r="C20" s="132">
        <v>248043.77758361999</v>
      </c>
      <c r="D20" s="132">
        <v>2736.1031004904748</v>
      </c>
      <c r="E20" s="132">
        <v>151631.32974208531</v>
      </c>
      <c r="F20" s="132">
        <v>15.5240165</v>
      </c>
      <c r="G20" s="132">
        <v>502055.92020334152</v>
      </c>
      <c r="H20" s="132">
        <v>730841.00000000012</v>
      </c>
      <c r="I20" s="132">
        <v>8450.9857265299979</v>
      </c>
      <c r="J20" s="132">
        <v>971.99749324000004</v>
      </c>
      <c r="K20" s="132">
        <v>7478.9882332899988</v>
      </c>
      <c r="L20" s="132">
        <v>217926.58317571014</v>
      </c>
      <c r="M20" s="132">
        <v>4136160.4014248219</v>
      </c>
      <c r="N20" s="132">
        <v>4084810.1881419467</v>
      </c>
      <c r="O20" s="132">
        <v>51350.2132828752</v>
      </c>
      <c r="P20" s="132">
        <v>24.24455817999997</v>
      </c>
      <c r="Q20" s="132">
        <v>5093403.2148852423</v>
      </c>
      <c r="R20" s="132">
        <v>0</v>
      </c>
      <c r="S20" s="132">
        <v>400722.66851396865</v>
      </c>
      <c r="T20" s="132">
        <v>5996181.803602552</v>
      </c>
    </row>
    <row r="21" spans="1:20" s="137" customFormat="1" ht="9">
      <c r="A21" s="158" t="s">
        <v>202</v>
      </c>
      <c r="B21" s="132">
        <v>108250.18945014951</v>
      </c>
      <c r="C21" s="132">
        <v>197713.56540164998</v>
      </c>
      <c r="D21" s="132">
        <v>3390.1623359088708</v>
      </c>
      <c r="E21" s="132">
        <v>155995.21817792731</v>
      </c>
      <c r="F21" s="132">
        <v>11.909216500000001</v>
      </c>
      <c r="G21" s="132">
        <v>465361.04458213563</v>
      </c>
      <c r="H21" s="132">
        <v>919998.02500000026</v>
      </c>
      <c r="I21" s="132">
        <v>4671.0688944700005</v>
      </c>
      <c r="J21" s="132">
        <v>920.7823547700001</v>
      </c>
      <c r="K21" s="132">
        <v>3750.2865397000005</v>
      </c>
      <c r="L21" s="132">
        <v>233436.26705591628</v>
      </c>
      <c r="M21" s="132">
        <v>4682440.8147321045</v>
      </c>
      <c r="N21" s="132">
        <v>4621095.6963277441</v>
      </c>
      <c r="O21" s="132">
        <v>61345.118404360263</v>
      </c>
      <c r="P21" s="132">
        <v>22.135885710000061</v>
      </c>
      <c r="Q21" s="132">
        <v>5840568.3115682015</v>
      </c>
      <c r="R21" s="132">
        <v>0</v>
      </c>
      <c r="S21" s="132">
        <v>349046.59322560596</v>
      </c>
      <c r="T21" s="132">
        <v>6654975.9493759433</v>
      </c>
    </row>
    <row r="22" spans="1:20" s="137" customFormat="1" ht="9">
      <c r="A22" s="158" t="s">
        <v>200</v>
      </c>
      <c r="B22" s="132">
        <v>99280.025818432507</v>
      </c>
      <c r="C22" s="132">
        <v>284877.17575772997</v>
      </c>
      <c r="D22" s="132">
        <v>2872.4075085427226</v>
      </c>
      <c r="E22" s="132">
        <v>190687.08038593037</v>
      </c>
      <c r="F22" s="132">
        <v>14.3278815</v>
      </c>
      <c r="G22" s="132">
        <v>577731.0173521355</v>
      </c>
      <c r="H22" s="132">
        <v>1003083.3500000001</v>
      </c>
      <c r="I22" s="132">
        <v>4016.0729250374993</v>
      </c>
      <c r="J22" s="132">
        <v>401.78959356999997</v>
      </c>
      <c r="K22" s="132">
        <v>3614.2833314674995</v>
      </c>
      <c r="L22" s="132">
        <v>255549.30238383284</v>
      </c>
      <c r="M22" s="132">
        <v>4896815.8829551563</v>
      </c>
      <c r="N22" s="132">
        <v>4797030.7469131649</v>
      </c>
      <c r="O22" s="132">
        <v>99785.136041991849</v>
      </c>
      <c r="P22" s="132">
        <v>26.487853169999912</v>
      </c>
      <c r="Q22" s="132">
        <v>6159491.0961171966</v>
      </c>
      <c r="R22" s="132">
        <v>0</v>
      </c>
      <c r="S22" s="132">
        <v>439217.96441201383</v>
      </c>
      <c r="T22" s="132">
        <v>7176440.0778813465</v>
      </c>
    </row>
    <row r="23" spans="1:20" s="137" customFormat="1" ht="9">
      <c r="A23" s="158" t="s">
        <v>203</v>
      </c>
      <c r="B23" s="132">
        <v>100578.32480374862</v>
      </c>
      <c r="C23" s="132">
        <v>301396.57462050003</v>
      </c>
      <c r="D23" s="132">
        <v>3276.8026090723915</v>
      </c>
      <c r="E23" s="132">
        <v>189243.45292735333</v>
      </c>
      <c r="F23" s="132">
        <v>14.2740165</v>
      </c>
      <c r="G23" s="132">
        <v>594509.42897717445</v>
      </c>
      <c r="H23" s="132">
        <v>1131005.5</v>
      </c>
      <c r="I23" s="132">
        <v>6505.42304487</v>
      </c>
      <c r="J23" s="132">
        <v>618.44459357000005</v>
      </c>
      <c r="K23" s="132">
        <v>5886.9784513000004</v>
      </c>
      <c r="L23" s="132">
        <v>290913.80991094606</v>
      </c>
      <c r="M23" s="132">
        <v>5193557.1771669853</v>
      </c>
      <c r="N23" s="132">
        <v>5073968.6074380623</v>
      </c>
      <c r="O23" s="132">
        <v>119588.56972892339</v>
      </c>
      <c r="P23" s="132">
        <v>27.537474570000256</v>
      </c>
      <c r="Q23" s="132">
        <v>6622009.4475973714</v>
      </c>
      <c r="R23" s="132">
        <v>0</v>
      </c>
      <c r="S23" s="132">
        <v>863309.18881950446</v>
      </c>
      <c r="T23" s="132">
        <v>8079828.0653940504</v>
      </c>
    </row>
    <row r="24" spans="1:20" s="137" customFormat="1" ht="9">
      <c r="A24" s="158" t="s">
        <v>204</v>
      </c>
      <c r="B24" s="132">
        <v>97178.419450563306</v>
      </c>
      <c r="C24" s="132">
        <v>396328.80346152018</v>
      </c>
      <c r="D24" s="132">
        <v>4127.8334826210903</v>
      </c>
      <c r="E24" s="132">
        <v>258878.92462562048</v>
      </c>
      <c r="F24" s="132">
        <v>2.1003164999999999</v>
      </c>
      <c r="G24" s="132">
        <v>756516.08133682504</v>
      </c>
      <c r="H24" s="132">
        <v>1140093.9999999998</v>
      </c>
      <c r="I24" s="132">
        <v>5724.936693929998</v>
      </c>
      <c r="J24" s="132">
        <v>700.05458051999994</v>
      </c>
      <c r="K24" s="132">
        <v>5024.8821134099981</v>
      </c>
      <c r="L24" s="132">
        <v>310643.67162267282</v>
      </c>
      <c r="M24" s="132">
        <v>5617127.8535441607</v>
      </c>
      <c r="N24" s="132">
        <v>5497702.6341269128</v>
      </c>
      <c r="O24" s="132">
        <v>119425.21941724786</v>
      </c>
      <c r="P24" s="132">
        <v>33.642973190000845</v>
      </c>
      <c r="Q24" s="132">
        <v>7073624.104833954</v>
      </c>
      <c r="R24" s="132">
        <v>0</v>
      </c>
      <c r="S24" s="132">
        <v>1159033.870764609</v>
      </c>
      <c r="T24" s="132">
        <v>8989174.0569353886</v>
      </c>
    </row>
  </sheetData>
  <mergeCells count="17">
    <mergeCell ref="T5:T7"/>
    <mergeCell ref="B6:B7"/>
    <mergeCell ref="C6:C7"/>
    <mergeCell ref="D6:D7"/>
    <mergeCell ref="E6:E7"/>
    <mergeCell ref="A5:A8"/>
    <mergeCell ref="B5:G5"/>
    <mergeCell ref="H5:Q5"/>
    <mergeCell ref="R5:R7"/>
    <mergeCell ref="S5:S7"/>
    <mergeCell ref="P6:P7"/>
    <mergeCell ref="F6:F7"/>
    <mergeCell ref="G6:G7"/>
    <mergeCell ref="H6:H7"/>
    <mergeCell ref="I6:K6"/>
    <mergeCell ref="L6:L7"/>
    <mergeCell ref="M6:O6"/>
  </mergeCells>
  <printOptions horizontalCentered="1"/>
  <pageMargins left="0.51181102362204722" right="0.51181102362204722" top="0.74803149606299213" bottom="0" header="0.51181102362204722" footer="0.19685039370078741"/>
  <pageSetup paperSize="9" scale="99" firstPageNumber="10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  <pageSetUpPr fitToPage="1"/>
  </sheetPr>
  <dimension ref="A1:W28"/>
  <sheetViews>
    <sheetView tabSelected="1" zoomScale="130" zoomScaleNormal="130" zoomScaleSheetLayoutView="110" workbookViewId="0">
      <pane xSplit="1" ySplit="8" topLeftCell="B15" activePane="bottomRight" state="frozen"/>
      <selection pane="topRight" activeCell="B1" sqref="B1"/>
      <selection pane="bottomLeft" activeCell="A9" sqref="A9"/>
      <selection pane="bottomRight" activeCell="L32" sqref="L32"/>
    </sheetView>
  </sheetViews>
  <sheetFormatPr defaultRowHeight="9" customHeight="1"/>
  <cols>
    <col min="1" max="1" width="10.33203125" style="150" customWidth="1"/>
    <col min="2" max="2" width="9.6640625" style="138" customWidth="1"/>
    <col min="3" max="11" width="10.33203125" style="138" customWidth="1"/>
    <col min="12" max="12" width="11" style="138" customWidth="1"/>
    <col min="13" max="17" width="10.33203125" style="138" customWidth="1"/>
    <col min="18" max="18" width="11.5" style="138" customWidth="1"/>
    <col min="19" max="16384" width="9.33203125" style="138"/>
  </cols>
  <sheetData>
    <row r="1" spans="1:18" s="117" customFormat="1" ht="14.1" customHeight="1">
      <c r="A1" s="114" t="s">
        <v>197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40"/>
      <c r="R1" s="141"/>
    </row>
    <row r="2" spans="1:18" s="117" customFormat="1" ht="14.1" customHeight="1">
      <c r="A2" s="118" t="s">
        <v>181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42"/>
      <c r="R2" s="143"/>
    </row>
    <row r="3" spans="1:18" s="117" customFormat="1" ht="14.1" customHeight="1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42"/>
      <c r="R3" s="143"/>
    </row>
    <row r="4" spans="1:18" s="117" customFormat="1" ht="14.1" customHeight="1">
      <c r="A4" s="121" t="s">
        <v>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44"/>
      <c r="R4" s="145"/>
    </row>
    <row r="5" spans="1:18" s="124" customFormat="1" ht="12.75" customHeight="1">
      <c r="A5" s="175" t="s">
        <v>156</v>
      </c>
      <c r="B5" s="175" t="s">
        <v>39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9" t="s">
        <v>182</v>
      </c>
      <c r="N5" s="179" t="s">
        <v>183</v>
      </c>
      <c r="O5" s="175" t="s">
        <v>184</v>
      </c>
      <c r="P5" s="175"/>
      <c r="Q5" s="175"/>
      <c r="R5" s="179" t="s">
        <v>185</v>
      </c>
    </row>
    <row r="6" spans="1:18" s="124" customFormat="1">
      <c r="A6" s="175"/>
      <c r="B6" s="184" t="s">
        <v>118</v>
      </c>
      <c r="C6" s="183"/>
      <c r="D6" s="183" t="s">
        <v>186</v>
      </c>
      <c r="E6" s="183"/>
      <c r="F6" s="183" t="s">
        <v>187</v>
      </c>
      <c r="G6" s="183"/>
      <c r="H6" s="183" t="s">
        <v>188</v>
      </c>
      <c r="I6" s="183"/>
      <c r="J6" s="183" t="s">
        <v>189</v>
      </c>
      <c r="K6" s="183"/>
      <c r="L6" s="180" t="s">
        <v>190</v>
      </c>
      <c r="M6" s="179"/>
      <c r="N6" s="179"/>
      <c r="O6" s="179" t="s">
        <v>191</v>
      </c>
      <c r="P6" s="179" t="s">
        <v>192</v>
      </c>
      <c r="Q6" s="179" t="s">
        <v>184</v>
      </c>
      <c r="R6" s="179"/>
    </row>
    <row r="7" spans="1:18" s="124" customFormat="1">
      <c r="A7" s="175"/>
      <c r="B7" s="146" t="s">
        <v>12</v>
      </c>
      <c r="C7" s="147" t="s">
        <v>3</v>
      </c>
      <c r="D7" s="147" t="s">
        <v>12</v>
      </c>
      <c r="E7" s="147" t="s">
        <v>3</v>
      </c>
      <c r="F7" s="147" t="s">
        <v>12</v>
      </c>
      <c r="G7" s="147" t="s">
        <v>3</v>
      </c>
      <c r="H7" s="147" t="s">
        <v>12</v>
      </c>
      <c r="I7" s="147" t="s">
        <v>3</v>
      </c>
      <c r="J7" s="147" t="s">
        <v>12</v>
      </c>
      <c r="K7" s="147" t="s">
        <v>3</v>
      </c>
      <c r="L7" s="181"/>
      <c r="M7" s="180"/>
      <c r="N7" s="180"/>
      <c r="O7" s="180"/>
      <c r="P7" s="180"/>
      <c r="Q7" s="180"/>
      <c r="R7" s="179"/>
    </row>
    <row r="8" spans="1:18" s="124" customFormat="1">
      <c r="A8" s="175"/>
      <c r="B8" s="148">
        <v>1</v>
      </c>
      <c r="C8" s="148">
        <v>2</v>
      </c>
      <c r="D8" s="148">
        <v>3</v>
      </c>
      <c r="E8" s="148">
        <v>4</v>
      </c>
      <c r="F8" s="148">
        <v>5</v>
      </c>
      <c r="G8" s="148">
        <v>6</v>
      </c>
      <c r="H8" s="148">
        <v>7</v>
      </c>
      <c r="I8" s="148">
        <v>8</v>
      </c>
      <c r="J8" s="148">
        <v>9</v>
      </c>
      <c r="K8" s="148">
        <v>10</v>
      </c>
      <c r="L8" s="148">
        <v>11</v>
      </c>
      <c r="M8" s="148">
        <v>12</v>
      </c>
      <c r="N8" s="148">
        <v>13</v>
      </c>
      <c r="O8" s="148">
        <v>14</v>
      </c>
      <c r="P8" s="148">
        <v>15</v>
      </c>
      <c r="Q8" s="148">
        <v>16</v>
      </c>
      <c r="R8" s="148">
        <v>17</v>
      </c>
    </row>
    <row r="9" spans="1:18" s="134" customFormat="1">
      <c r="A9" s="131">
        <v>38913</v>
      </c>
      <c r="B9" s="132">
        <f>'[1]ODC-ALL'!DC$563</f>
        <v>73769.563131969378</v>
      </c>
      <c r="C9" s="132">
        <f>'[1]ODC-ALL'!DC$564</f>
        <v>11569.338079664834</v>
      </c>
      <c r="D9" s="132">
        <f>'[1]ODC-ALL'!DC$566</f>
        <v>295416.03642370994</v>
      </c>
      <c r="E9" s="132">
        <f>'[1]ODC-ALL'!DC$567</f>
        <v>5431.4972165544768</v>
      </c>
      <c r="F9" s="132">
        <f>'[1]ODC-ALL'!DC$569</f>
        <v>221012.15630765</v>
      </c>
      <c r="G9" s="132">
        <f>'[1]ODC-ALL'!DC$570</f>
        <v>29709.651482820005</v>
      </c>
      <c r="H9" s="132">
        <f>'[1]ODC-ALL'!DC$572</f>
        <v>82412.965295119997</v>
      </c>
      <c r="I9" s="132">
        <f>'[1]ODC-ALL'!DC$573</f>
        <v>3746.3953477963778</v>
      </c>
      <c r="J9" s="132">
        <f>'[1]ODC-ALL'!DC$575</f>
        <v>5208.5489809600003</v>
      </c>
      <c r="K9" s="132">
        <f>'[1]ODC-ALL'!DC$576</f>
        <v>824.46131988000002</v>
      </c>
      <c r="L9" s="132">
        <f>SUM(B9:K9)</f>
        <v>729100.61358612508</v>
      </c>
      <c r="M9" s="132">
        <f>'[1]DCS-L'!DD$99</f>
        <v>4783.2510000000002</v>
      </c>
      <c r="N9" s="132">
        <f>'[1]DCS-L'!DD$100</f>
        <v>2043.4739488200034</v>
      </c>
      <c r="O9" s="132">
        <f>'[1]DCS-L'!DD$102</f>
        <v>79808.806742129993</v>
      </c>
      <c r="P9" s="132">
        <f>'[1]DCS-L'!DD$103</f>
        <v>21720.372955284136</v>
      </c>
      <c r="Q9" s="132">
        <f>'[1]DCS-L'!DD$104</f>
        <v>92912.994167456724</v>
      </c>
      <c r="R9" s="132">
        <f>L9+M9+N9+O9+P9+Q9</f>
        <v>930369.51239981595</v>
      </c>
    </row>
    <row r="10" spans="1:18" s="134" customFormat="1" ht="10.5" customHeight="1">
      <c r="A10" s="135">
        <v>39278</v>
      </c>
      <c r="B10" s="132">
        <v>71929.332891219252</v>
      </c>
      <c r="C10" s="132">
        <v>10283.034608885579</v>
      </c>
      <c r="D10" s="132">
        <v>296814.72009335802</v>
      </c>
      <c r="E10" s="132">
        <v>5772.5437963337699</v>
      </c>
      <c r="F10" s="132">
        <v>293642.67070098</v>
      </c>
      <c r="G10" s="132">
        <v>29194.853358700002</v>
      </c>
      <c r="H10" s="132">
        <v>103159.82678415003</v>
      </c>
      <c r="I10" s="132">
        <v>6177.1648667032741</v>
      </c>
      <c r="J10" s="132">
        <v>5351.5041492199998</v>
      </c>
      <c r="K10" s="132">
        <v>908.82618121000007</v>
      </c>
      <c r="L10" s="132">
        <f t="shared" ref="L10:L14" si="0">SUM(B10:K10)</f>
        <v>823234.47743076005</v>
      </c>
      <c r="M10" s="132">
        <v>8327.68</v>
      </c>
      <c r="N10" s="132">
        <v>2227.89023374</v>
      </c>
      <c r="O10" s="132">
        <v>98705.747450130017</v>
      </c>
      <c r="P10" s="132">
        <v>35207.753525598324</v>
      </c>
      <c r="Q10" s="132">
        <v>91965.984306444967</v>
      </c>
      <c r="R10" s="132">
        <f t="shared" ref="R10:R14" si="1">L10+M10+N10+O10+P10+Q10</f>
        <v>1059669.5329466735</v>
      </c>
    </row>
    <row r="11" spans="1:18" s="134" customFormat="1">
      <c r="A11" s="135">
        <v>39644</v>
      </c>
      <c r="B11" s="132">
        <v>84760.75704490568</v>
      </c>
      <c r="C11" s="132">
        <v>10139.515441189349</v>
      </c>
      <c r="D11" s="132">
        <v>391294.59344908502</v>
      </c>
      <c r="E11" s="132">
        <v>5874.0083328590272</v>
      </c>
      <c r="F11" s="132">
        <v>334232.35008284904</v>
      </c>
      <c r="G11" s="132">
        <v>32726.739319482258</v>
      </c>
      <c r="H11" s="132">
        <v>134268.99689922863</v>
      </c>
      <c r="I11" s="132">
        <v>10460.870394645255</v>
      </c>
      <c r="J11" s="132">
        <v>6800.6511635200004</v>
      </c>
      <c r="K11" s="132">
        <v>1264.45985247</v>
      </c>
      <c r="L11" s="132">
        <f t="shared" si="0"/>
        <v>1011822.9419802342</v>
      </c>
      <c r="M11" s="132">
        <v>473.27786871000001</v>
      </c>
      <c r="N11" s="132">
        <v>2507.9283262100003</v>
      </c>
      <c r="O11" s="132">
        <v>104817.05232587</v>
      </c>
      <c r="P11" s="132">
        <v>46787.397031850145</v>
      </c>
      <c r="Q11" s="132">
        <v>100379.37327300599</v>
      </c>
      <c r="R11" s="132">
        <f t="shared" si="1"/>
        <v>1266787.9708058804</v>
      </c>
    </row>
    <row r="12" spans="1:18" s="134" customFormat="1" ht="9" customHeight="1">
      <c r="A12" s="135">
        <v>40009</v>
      </c>
      <c r="B12" s="132">
        <v>99971.847237850598</v>
      </c>
      <c r="C12" s="132">
        <v>13721.117709924099</v>
      </c>
      <c r="D12" s="132">
        <v>462333.83780849242</v>
      </c>
      <c r="E12" s="132">
        <v>7151.358065214099</v>
      </c>
      <c r="F12" s="132">
        <v>380750.22321905615</v>
      </c>
      <c r="G12" s="132">
        <v>39017.06984824656</v>
      </c>
      <c r="H12" s="132">
        <v>161545.09966419524</v>
      </c>
      <c r="I12" s="132">
        <v>13215.480989782051</v>
      </c>
      <c r="J12" s="132">
        <v>9156.9225330783465</v>
      </c>
      <c r="K12" s="132">
        <v>1227.2858073382752</v>
      </c>
      <c r="L12" s="132">
        <f t="shared" si="0"/>
        <v>1188090.2428831779</v>
      </c>
      <c r="M12" s="132">
        <v>2757.6242560300002</v>
      </c>
      <c r="N12" s="132">
        <v>2954.2588921699999</v>
      </c>
      <c r="O12" s="132">
        <v>117449.02539002002</v>
      </c>
      <c r="P12" s="132">
        <v>58425.398760972806</v>
      </c>
      <c r="Q12" s="132">
        <v>117305.64366128076</v>
      </c>
      <c r="R12" s="132">
        <f t="shared" si="1"/>
        <v>1486982.1938436516</v>
      </c>
    </row>
    <row r="13" spans="1:18" s="134" customFormat="1">
      <c r="A13" s="135">
        <v>40374</v>
      </c>
      <c r="B13" s="132">
        <v>115579.68382602921</v>
      </c>
      <c r="C13" s="132">
        <v>14109.494167787452</v>
      </c>
      <c r="D13" s="132">
        <v>580319.74054920429</v>
      </c>
      <c r="E13" s="132">
        <v>9386.1772252763858</v>
      </c>
      <c r="F13" s="132">
        <v>424742.36522311007</v>
      </c>
      <c r="G13" s="132">
        <v>25472.661468608003</v>
      </c>
      <c r="H13" s="132">
        <v>195023.93855927695</v>
      </c>
      <c r="I13" s="132">
        <v>28357.444153506094</v>
      </c>
      <c r="J13" s="132">
        <v>11051.086695369997</v>
      </c>
      <c r="K13" s="132">
        <v>2726.9096440553558</v>
      </c>
      <c r="L13" s="132">
        <f t="shared" si="0"/>
        <v>1406769.5015122239</v>
      </c>
      <c r="M13" s="132">
        <v>1932.9886875899999</v>
      </c>
      <c r="N13" s="132">
        <v>4.1189999999999998</v>
      </c>
      <c r="O13" s="132">
        <v>129485.04956404002</v>
      </c>
      <c r="P13" s="132">
        <v>68466.477656420437</v>
      </c>
      <c r="Q13" s="132">
        <v>150720.58675100989</v>
      </c>
      <c r="R13" s="132">
        <f t="shared" si="1"/>
        <v>1757378.723171284</v>
      </c>
    </row>
    <row r="14" spans="1:18" s="134" customFormat="1" ht="11.25" customHeight="1">
      <c r="A14" s="135">
        <v>40739</v>
      </c>
      <c r="B14" s="132">
        <v>141377.34382764096</v>
      </c>
      <c r="C14" s="132">
        <v>17912.637746191431</v>
      </c>
      <c r="D14" s="132">
        <v>702459.38743388781</v>
      </c>
      <c r="E14" s="132">
        <v>10011.816535172982</v>
      </c>
      <c r="F14" s="132">
        <v>489602.76726538013</v>
      </c>
      <c r="G14" s="132">
        <v>17789.033989992498</v>
      </c>
      <c r="H14" s="132">
        <v>248844.5470217187</v>
      </c>
      <c r="I14" s="132">
        <v>46872.817949935386</v>
      </c>
      <c r="J14" s="132">
        <v>12150.19685312301</v>
      </c>
      <c r="K14" s="132">
        <v>1809.3162533103</v>
      </c>
      <c r="L14" s="132">
        <f t="shared" si="0"/>
        <v>1688829.8648763529</v>
      </c>
      <c r="M14" s="132">
        <v>3261.5032812499999</v>
      </c>
      <c r="N14" s="132">
        <v>0</v>
      </c>
      <c r="O14" s="132">
        <v>141598.56429523998</v>
      </c>
      <c r="P14" s="132">
        <v>80937.461259951</v>
      </c>
      <c r="Q14" s="132">
        <v>161178.90447835356</v>
      </c>
      <c r="R14" s="132">
        <f t="shared" si="1"/>
        <v>2075806.2981911474</v>
      </c>
    </row>
    <row r="15" spans="1:18" s="134" customFormat="1">
      <c r="A15" s="135">
        <v>41105</v>
      </c>
      <c r="B15" s="132">
        <v>166141.29436951483</v>
      </c>
      <c r="C15" s="132">
        <v>17319.017515050829</v>
      </c>
      <c r="D15" s="132">
        <v>858549.94956525438</v>
      </c>
      <c r="E15" s="132">
        <v>15129.60767679329</v>
      </c>
      <c r="F15" s="132">
        <v>594160.03697258001</v>
      </c>
      <c r="G15" s="132">
        <v>19749.357068847348</v>
      </c>
      <c r="H15" s="132">
        <v>272644.68557928986</v>
      </c>
      <c r="I15" s="132">
        <v>55233.395019692151</v>
      </c>
      <c r="J15" s="132">
        <v>15936.785420480495</v>
      </c>
      <c r="K15" s="132">
        <v>1952.0323537079723</v>
      </c>
      <c r="L15" s="132">
        <v>2016816.1615412112</v>
      </c>
      <c r="M15" s="132">
        <v>6710.1528778900001</v>
      </c>
      <c r="N15" s="132">
        <v>0</v>
      </c>
      <c r="O15" s="132">
        <v>164981.37356090997</v>
      </c>
      <c r="P15" s="132">
        <v>107709.11948957611</v>
      </c>
      <c r="Q15" s="132">
        <v>200448.47698516998</v>
      </c>
      <c r="R15" s="132">
        <v>2496665.2844547573</v>
      </c>
    </row>
    <row r="16" spans="1:18" s="134" customFormat="1">
      <c r="A16" s="135">
        <v>41470</v>
      </c>
      <c r="B16" s="132">
        <v>187168.41522452762</v>
      </c>
      <c r="C16" s="132">
        <v>11878.772954227281</v>
      </c>
      <c r="D16" s="132">
        <v>800517.32135241595</v>
      </c>
      <c r="E16" s="132">
        <v>13635.689811430475</v>
      </c>
      <c r="F16" s="132">
        <v>947689.90851885022</v>
      </c>
      <c r="G16" s="132">
        <v>43231.898502074102</v>
      </c>
      <c r="H16" s="132">
        <v>253252.78414650908</v>
      </c>
      <c r="I16" s="132">
        <v>19089.223647295097</v>
      </c>
      <c r="J16" s="132">
        <v>20839.593824788502</v>
      </c>
      <c r="K16" s="132">
        <v>2503.9901492116774</v>
      </c>
      <c r="L16" s="132">
        <v>2299807.5981313298</v>
      </c>
      <c r="M16" s="132">
        <v>6937.2709147099995</v>
      </c>
      <c r="N16" s="132">
        <v>0</v>
      </c>
      <c r="O16" s="132">
        <v>226966.58346701006</v>
      </c>
      <c r="P16" s="132">
        <v>139321.83933900099</v>
      </c>
      <c r="Q16" s="132">
        <v>214493.53481870407</v>
      </c>
      <c r="R16" s="132">
        <v>2887526.8266707552</v>
      </c>
    </row>
    <row r="17" spans="1:23" s="137" customFormat="1" ht="9.1999999999999993" customHeight="1">
      <c r="A17" s="155" t="s">
        <v>109</v>
      </c>
      <c r="B17" s="132">
        <v>239852.95026585716</v>
      </c>
      <c r="C17" s="132">
        <v>16445.4304553978</v>
      </c>
      <c r="D17" s="132">
        <v>936435.00792985351</v>
      </c>
      <c r="E17" s="132">
        <v>10386.896381643686</v>
      </c>
      <c r="F17" s="132">
        <v>1193173.7469921401</v>
      </c>
      <c r="G17" s="132">
        <v>31201.321973878905</v>
      </c>
      <c r="H17" s="132">
        <v>273130.28704722598</v>
      </c>
      <c r="I17" s="132">
        <v>15463.246058961477</v>
      </c>
      <c r="J17" s="132">
        <v>22332.646435111485</v>
      </c>
      <c r="K17" s="132">
        <v>3681.3983579197229</v>
      </c>
      <c r="L17" s="132">
        <v>2742102.9318979895</v>
      </c>
      <c r="M17" s="132">
        <v>12230.303400999999</v>
      </c>
      <c r="N17" s="132">
        <v>0</v>
      </c>
      <c r="O17" s="132">
        <v>282509.23340986005</v>
      </c>
      <c r="P17" s="132">
        <v>151143.15820197412</v>
      </c>
      <c r="Q17" s="132">
        <v>257766.26058371671</v>
      </c>
      <c r="R17" s="132">
        <v>3445751.8874945403</v>
      </c>
    </row>
    <row r="18" spans="1:23" s="137" customFormat="1" ht="8.85" customHeight="1">
      <c r="A18" s="156" t="s">
        <v>110</v>
      </c>
      <c r="B18" s="132">
        <v>295081.60378968617</v>
      </c>
      <c r="C18" s="132">
        <v>17519.881149468947</v>
      </c>
      <c r="D18" s="132">
        <v>1049099.7903122779</v>
      </c>
      <c r="E18" s="132">
        <v>11234.930978124674</v>
      </c>
      <c r="F18" s="132">
        <v>1464882.7114755448</v>
      </c>
      <c r="G18" s="132">
        <v>29273.363885993909</v>
      </c>
      <c r="H18" s="132">
        <v>318015.81220139994</v>
      </c>
      <c r="I18" s="132">
        <v>23064.45993278129</v>
      </c>
      <c r="J18" s="132">
        <v>23496.578323603499</v>
      </c>
      <c r="K18" s="132">
        <v>3397.6249296361229</v>
      </c>
      <c r="L18" s="132">
        <v>3235066.7569785179</v>
      </c>
      <c r="M18" s="132">
        <v>22904.790410080001</v>
      </c>
      <c r="N18" s="132">
        <v>3298.5</v>
      </c>
      <c r="O18" s="132">
        <v>305940.81086379162</v>
      </c>
      <c r="P18" s="132">
        <v>200127.41866717351</v>
      </c>
      <c r="Q18" s="132">
        <v>340960.23886505957</v>
      </c>
      <c r="R18" s="132">
        <v>4108298.5157846222</v>
      </c>
    </row>
    <row r="19" spans="1:23" s="137" customFormat="1">
      <c r="A19" s="156" t="s">
        <v>199</v>
      </c>
      <c r="B19" s="132">
        <v>358325.22805005586</v>
      </c>
      <c r="C19" s="132">
        <v>27512.622680973407</v>
      </c>
      <c r="D19" s="132">
        <v>1212050.3864609466</v>
      </c>
      <c r="E19" s="132">
        <v>12404.536619723318</v>
      </c>
      <c r="F19" s="132">
        <v>1838770.7561929175</v>
      </c>
      <c r="G19" s="132">
        <v>24497.001642779513</v>
      </c>
      <c r="H19" s="132">
        <v>299993.31259422237</v>
      </c>
      <c r="I19" s="132">
        <v>37708.010151100825</v>
      </c>
      <c r="J19" s="132">
        <v>23894.483671153503</v>
      </c>
      <c r="K19" s="132">
        <v>4571.0715424804175</v>
      </c>
      <c r="L19" s="132">
        <v>3839727.4096063534</v>
      </c>
      <c r="M19" s="132">
        <v>7487.4737027199999</v>
      </c>
      <c r="N19" s="132">
        <v>14775.7</v>
      </c>
      <c r="O19" s="132">
        <v>331602.79463437002</v>
      </c>
      <c r="P19" s="132">
        <v>246222.30917093263</v>
      </c>
      <c r="Q19" s="132">
        <v>397505.53222769732</v>
      </c>
      <c r="R19" s="132">
        <v>4837321.2193420734</v>
      </c>
    </row>
    <row r="20" spans="1:23" s="137" customFormat="1" ht="8.85" customHeight="1">
      <c r="A20" s="157" t="s">
        <v>201</v>
      </c>
      <c r="B20" s="132">
        <v>465491.74850043072</v>
      </c>
      <c r="C20" s="132">
        <v>20700.813431920502</v>
      </c>
      <c r="D20" s="132">
        <v>1578479.0824486786</v>
      </c>
      <c r="E20" s="132">
        <v>14529.184440311994</v>
      </c>
      <c r="F20" s="132">
        <v>2157760.3244706304</v>
      </c>
      <c r="G20" s="132">
        <v>25854.15899092257</v>
      </c>
      <c r="H20" s="132">
        <v>336376.12653660169</v>
      </c>
      <c r="I20" s="132">
        <v>24410.389827722789</v>
      </c>
      <c r="J20" s="132">
        <v>32827.451398451522</v>
      </c>
      <c r="K20" s="132">
        <v>6300.0225330492149</v>
      </c>
      <c r="L20" s="132">
        <v>4662729.3025787193</v>
      </c>
      <c r="M20" s="132">
        <v>122703.93236575001</v>
      </c>
      <c r="N20" s="132">
        <v>25748</v>
      </c>
      <c r="O20" s="132">
        <v>365763.54907185002</v>
      </c>
      <c r="P20" s="132">
        <v>287790.81498379138</v>
      </c>
      <c r="Q20" s="132">
        <v>531446.19405006955</v>
      </c>
      <c r="R20" s="132">
        <v>5996181.7930501811</v>
      </c>
    </row>
    <row r="21" spans="1:23" s="132" customFormat="1" ht="9" customHeight="1">
      <c r="A21" s="158" t="s">
        <v>202</v>
      </c>
      <c r="B21" s="132">
        <v>428381.19364562281</v>
      </c>
      <c r="C21" s="132">
        <v>22770.081012484334</v>
      </c>
      <c r="D21" s="132">
        <v>1389415.5610904291</v>
      </c>
      <c r="E21" s="132">
        <v>12760.29995631732</v>
      </c>
      <c r="F21" s="132">
        <v>2800271.3447633069</v>
      </c>
      <c r="G21" s="132">
        <v>32028.125478413636</v>
      </c>
      <c r="H21" s="132">
        <v>314737.1773599849</v>
      </c>
      <c r="I21" s="132">
        <v>24411.76739652118</v>
      </c>
      <c r="J21" s="132">
        <v>52863.349368953626</v>
      </c>
      <c r="K21" s="132">
        <v>5130.40210108458</v>
      </c>
      <c r="L21" s="132">
        <v>5082769.302173119</v>
      </c>
      <c r="M21" s="132">
        <v>270063.73877529998</v>
      </c>
      <c r="N21" s="132">
        <v>57972.979999999996</v>
      </c>
      <c r="O21" s="132">
        <v>407837.57888932998</v>
      </c>
      <c r="P21" s="132">
        <v>315540.83873108868</v>
      </c>
      <c r="Q21" s="132">
        <v>520791.51088305796</v>
      </c>
      <c r="R21" s="132">
        <v>6654975.9494518954</v>
      </c>
      <c r="S21" s="159"/>
      <c r="T21" s="160"/>
      <c r="U21" s="160"/>
      <c r="V21" s="160"/>
      <c r="W21" s="160"/>
    </row>
    <row r="22" spans="1:23" s="132" customFormat="1" ht="9" customHeight="1">
      <c r="A22" s="158" t="s">
        <v>200</v>
      </c>
      <c r="B22" s="132">
        <v>419511.07617404766</v>
      </c>
      <c r="C22" s="132">
        <v>22472.525236694568</v>
      </c>
      <c r="D22" s="132">
        <v>1506069.0217702924</v>
      </c>
      <c r="E22" s="132">
        <v>12788.205741267238</v>
      </c>
      <c r="F22" s="132">
        <v>3317990.3067513998</v>
      </c>
      <c r="G22" s="132">
        <v>40162.323482118758</v>
      </c>
      <c r="H22" s="132">
        <v>319806.91932179796</v>
      </c>
      <c r="I22" s="132">
        <v>27462.155003389147</v>
      </c>
      <c r="J22" s="132">
        <v>39634.754357882899</v>
      </c>
      <c r="K22" s="132">
        <v>4118.6370689201594</v>
      </c>
      <c r="L22" s="132">
        <v>5710015.9249078101</v>
      </c>
      <c r="M22" s="132">
        <v>1497.8089815999999</v>
      </c>
      <c r="N22" s="132">
        <v>64406.5375382044</v>
      </c>
      <c r="O22" s="132">
        <v>424935.97962287994</v>
      </c>
      <c r="P22" s="132">
        <v>407741.75522713939</v>
      </c>
      <c r="Q22" s="132">
        <v>567842.07173123164</v>
      </c>
      <c r="R22" s="132">
        <v>7176440.0780088659</v>
      </c>
      <c r="S22" s="159"/>
      <c r="T22" s="160"/>
      <c r="U22" s="160"/>
      <c r="V22" s="160"/>
      <c r="W22" s="160"/>
    </row>
    <row r="23" spans="1:23" s="132" customFormat="1" ht="9" customHeight="1">
      <c r="A23" s="158" t="s">
        <v>203</v>
      </c>
      <c r="B23" s="132">
        <v>353378.39788994496</v>
      </c>
      <c r="C23" s="132">
        <v>21293.795896051903</v>
      </c>
      <c r="D23" s="132">
        <v>1934153.6766563358</v>
      </c>
      <c r="E23" s="132">
        <v>20235.324974992785</v>
      </c>
      <c r="F23" s="132">
        <v>3622636.1007036283</v>
      </c>
      <c r="G23" s="132">
        <v>19624.553310624997</v>
      </c>
      <c r="H23" s="132">
        <v>428522.51248199545</v>
      </c>
      <c r="I23" s="132">
        <v>12593.434023049798</v>
      </c>
      <c r="J23" s="132">
        <v>39944.284531645215</v>
      </c>
      <c r="K23" s="132">
        <v>4.3545835500000001</v>
      </c>
      <c r="L23" s="132">
        <v>6452386.4350518202</v>
      </c>
      <c r="M23" s="132">
        <v>0</v>
      </c>
      <c r="N23" s="132">
        <v>48347.233987788837</v>
      </c>
      <c r="O23" s="132">
        <v>436456.25499991997</v>
      </c>
      <c r="P23" s="132">
        <v>518332.87614405685</v>
      </c>
      <c r="Q23" s="132">
        <v>624305.25731766829</v>
      </c>
      <c r="R23" s="132">
        <v>8079828.0575012546</v>
      </c>
      <c r="S23" s="159"/>
      <c r="T23" s="160"/>
      <c r="U23" s="160"/>
      <c r="V23" s="160"/>
      <c r="W23" s="160"/>
    </row>
    <row r="24" spans="1:23" s="132" customFormat="1" ht="9" customHeight="1">
      <c r="A24" s="158" t="s">
        <v>204</v>
      </c>
      <c r="B24" s="132">
        <v>492744.5198183363</v>
      </c>
      <c r="C24" s="132">
        <v>24604.512173708237</v>
      </c>
      <c r="D24" s="132">
        <v>2644888.3824033639</v>
      </c>
      <c r="E24" s="132">
        <v>27707.870148106325</v>
      </c>
      <c r="F24" s="132">
        <v>3487824.217313461</v>
      </c>
      <c r="G24" s="132">
        <v>20871.282775665</v>
      </c>
      <c r="H24" s="132">
        <v>511246.73995263618</v>
      </c>
      <c r="I24" s="132">
        <v>9526.4106089767974</v>
      </c>
      <c r="J24" s="132">
        <v>44460.127952026705</v>
      </c>
      <c r="K24" s="132">
        <v>0.84113463160000013</v>
      </c>
      <c r="L24" s="132">
        <v>7263874.9042809131</v>
      </c>
      <c r="M24" s="132">
        <v>0</v>
      </c>
      <c r="N24" s="132">
        <v>33255.798558437265</v>
      </c>
      <c r="O24" s="132">
        <v>443699.51440791995</v>
      </c>
      <c r="P24" s="132">
        <v>616877.30781457317</v>
      </c>
      <c r="Q24" s="132">
        <v>631466.53257176513</v>
      </c>
      <c r="R24" s="132">
        <v>8989174.0576336086</v>
      </c>
      <c r="S24" s="159"/>
      <c r="T24" s="160"/>
      <c r="U24" s="160"/>
      <c r="V24" s="160"/>
      <c r="W24" s="160"/>
    </row>
    <row r="25" spans="1:23" ht="9" customHeight="1">
      <c r="C25" s="149"/>
    </row>
    <row r="26" spans="1:23" ht="9" customHeight="1">
      <c r="C26" s="149"/>
    </row>
    <row r="27" spans="1:23" ht="9" customHeight="1">
      <c r="C27" s="149"/>
    </row>
    <row r="28" spans="1:23" ht="9" customHeight="1">
      <c r="C28" s="44"/>
    </row>
  </sheetData>
  <mergeCells count="15">
    <mergeCell ref="R5:R7"/>
    <mergeCell ref="B6:C6"/>
    <mergeCell ref="D6:E6"/>
    <mergeCell ref="F6:G6"/>
    <mergeCell ref="H6:I6"/>
    <mergeCell ref="A5:A8"/>
    <mergeCell ref="B5:L5"/>
    <mergeCell ref="M5:M7"/>
    <mergeCell ref="N5:N7"/>
    <mergeCell ref="O5:Q5"/>
    <mergeCell ref="J6:K6"/>
    <mergeCell ref="L6:L7"/>
    <mergeCell ref="O6:O7"/>
    <mergeCell ref="P6:P7"/>
    <mergeCell ref="Q6:Q7"/>
  </mergeCells>
  <printOptions horizontalCentered="1"/>
  <pageMargins left="0.51181102362204722" right="0.51181102362204722" top="0.62992125984251968" bottom="0" header="0.51181102362204722" footer="0.19685039370078741"/>
  <pageSetup paperSize="9" firstPageNumber="11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MS (Old)</vt:lpstr>
      <vt:lpstr>MS (New)</vt:lpstr>
      <vt:lpstr>M1</vt:lpstr>
      <vt:lpstr>Currency</vt:lpstr>
      <vt:lpstr>ODCS_Assets</vt:lpstr>
      <vt:lpstr>ODCS_Liabilies</vt:lpstr>
      <vt:lpstr>Currency!Print_Area</vt:lpstr>
      <vt:lpstr>'M1'!Print_Area</vt:lpstr>
      <vt:lpstr>'MS (New)'!Print_Area</vt:lpstr>
      <vt:lpstr>'MS (Old)'!Print_Area</vt:lpstr>
      <vt:lpstr>ODCS_Assets!Print_Area</vt:lpstr>
      <vt:lpstr>ODCS_Liabilies!Print_Area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2022-02-21T09:27:26Z</dcterms:created>
  <dcterms:modified xsi:type="dcterms:W3CDTF">2025-09-02T06:37:06Z</dcterms:modified>
</cp:coreProperties>
</file>