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110" firstSheet="9" activeTab="14"/>
  </bookViews>
  <sheets>
    <sheet name="Content" sheetId="22" r:id="rId1"/>
    <sheet name="1.National Summary" sheetId="4" r:id="rId2"/>
    <sheet name="2.Provincial Summary" sheetId="5" r:id="rId3"/>
    <sheet name="3.Provincial_Summary_Land_Area" sheetId="6" r:id="rId4"/>
    <sheet name="4.Metro Summary" sheetId="10" r:id="rId5"/>
    <sheet name="5.Metro_Summary_Land_Area" sheetId="9" r:id="rId6"/>
    <sheet name="6.Sub-Metro Summary" sheetId="8" r:id="rId7"/>
    <sheet name="7.Sub_Metro_by_Land_Area" sheetId="7" r:id="rId8"/>
    <sheet name="National_Series" sheetId="12" r:id="rId9"/>
    <sheet name="Provincial_Series" sheetId="13" r:id="rId10"/>
    <sheet name="Province_Series_Land_Area" sheetId="14" r:id="rId11"/>
    <sheet name="Metro_Series" sheetId="16" r:id="rId12"/>
    <sheet name="Metro_Series_Land_Area" sheetId="17" r:id="rId13"/>
    <sheet name="Sub_Metro_Series" sheetId="21" r:id="rId14"/>
    <sheet name="SM_Series_by_Land_Area" sheetId="18" r:id="rId15"/>
  </sheets>
  <definedNames>
    <definedName name="_xlnm.Print_Area" localSheetId="12">Metro_Series_Land_Area!$A$1:$AQ$20</definedName>
    <definedName name="_xlnm.Print_Titles" localSheetId="8">National_Series!$1:$1</definedName>
  </definedNames>
  <calcPr calcId="162913"/>
</workbook>
</file>

<file path=xl/calcChain.xml><?xml version="1.0" encoding="utf-8"?>
<calcChain xmlns="http://schemas.openxmlformats.org/spreadsheetml/2006/main">
  <c r="C9" i="12" l="1"/>
  <c r="C8" i="12"/>
  <c r="Q9" i="12" l="1"/>
  <c r="Q10" i="12"/>
  <c r="Q11" i="12"/>
  <c r="Q12" i="12"/>
  <c r="Q13" i="12"/>
  <c r="Q14" i="12"/>
  <c r="Q15" i="12"/>
  <c r="Q16" i="12"/>
  <c r="Q17" i="12"/>
  <c r="Q18" i="12"/>
  <c r="Q8" i="12"/>
  <c r="O9" i="12"/>
  <c r="O10" i="12"/>
  <c r="O11" i="12"/>
  <c r="O12" i="12"/>
  <c r="O13" i="12"/>
  <c r="O14" i="12"/>
  <c r="O15" i="12"/>
  <c r="O16" i="12"/>
  <c r="O17" i="12"/>
  <c r="O18" i="12"/>
  <c r="O8" i="12"/>
  <c r="BP17" i="18" l="1"/>
  <c r="BQ17" i="18"/>
  <c r="BR17" i="18"/>
  <c r="BS17" i="18"/>
  <c r="BP18" i="18"/>
  <c r="BQ18" i="18"/>
  <c r="BR18" i="18"/>
  <c r="BS18" i="18"/>
  <c r="BN18" i="18"/>
  <c r="BH18" i="18"/>
  <c r="BB18" i="18"/>
  <c r="AV18" i="18"/>
  <c r="AP18" i="18"/>
  <c r="AJ18" i="18"/>
  <c r="AD18" i="18"/>
  <c r="X18" i="18"/>
  <c r="R18" i="18"/>
  <c r="L18" i="18"/>
  <c r="F18" i="18"/>
  <c r="BN17" i="18"/>
  <c r="BH17" i="18"/>
  <c r="BB17" i="18"/>
  <c r="AV17" i="18"/>
  <c r="AP17" i="18"/>
  <c r="AJ17" i="18"/>
  <c r="AD17" i="18"/>
  <c r="X17" i="18"/>
  <c r="R17" i="18"/>
  <c r="L17" i="18"/>
  <c r="F17" i="18"/>
  <c r="BN16" i="18"/>
  <c r="BH16" i="18"/>
  <c r="BB16" i="18"/>
  <c r="AV16" i="18"/>
  <c r="AP16" i="18"/>
  <c r="AJ16" i="18"/>
  <c r="AD16" i="18"/>
  <c r="X16" i="18"/>
  <c r="R16" i="18"/>
  <c r="L16" i="18"/>
  <c r="F16" i="18"/>
  <c r="BO18" i="21"/>
  <c r="BM18" i="21"/>
  <c r="BK18" i="21"/>
  <c r="BI18" i="21"/>
  <c r="BG18" i="21"/>
  <c r="BE18" i="21"/>
  <c r="BC18" i="21"/>
  <c r="BA18" i="21"/>
  <c r="AY18" i="21"/>
  <c r="AW18" i="21"/>
  <c r="AU18" i="21"/>
  <c r="AS18" i="21"/>
  <c r="AQ18" i="21"/>
  <c r="AO18" i="21"/>
  <c r="AM18" i="21"/>
  <c r="AK18" i="21"/>
  <c r="AI18" i="21"/>
  <c r="AG18" i="21"/>
  <c r="AE18" i="21"/>
  <c r="AC18" i="21"/>
  <c r="AA18" i="21"/>
  <c r="Y18" i="21"/>
  <c r="W18" i="21"/>
  <c r="U18" i="21"/>
  <c r="S18" i="21"/>
  <c r="Q18" i="21"/>
  <c r="O18" i="21"/>
  <c r="M18" i="21"/>
  <c r="K18" i="21"/>
  <c r="I18" i="21"/>
  <c r="G18" i="21"/>
  <c r="E18" i="21"/>
  <c r="C18" i="21"/>
  <c r="BO17" i="21"/>
  <c r="BM17" i="21"/>
  <c r="BK17" i="21"/>
  <c r="BI17" i="21"/>
  <c r="BG17" i="21"/>
  <c r="BE17" i="21"/>
  <c r="BC17" i="21"/>
  <c r="BA17" i="21"/>
  <c r="AY17" i="21"/>
  <c r="AW17" i="21"/>
  <c r="AU17" i="21"/>
  <c r="AS17" i="21"/>
  <c r="AQ17" i="21"/>
  <c r="AO17" i="21"/>
  <c r="AM17" i="21"/>
  <c r="AK17" i="21"/>
  <c r="AI17" i="21"/>
  <c r="AG17" i="21"/>
  <c r="AE17" i="21"/>
  <c r="AC17" i="21"/>
  <c r="AA17" i="21"/>
  <c r="Y17" i="21"/>
  <c r="W17" i="21"/>
  <c r="U17" i="21"/>
  <c r="S17" i="21"/>
  <c r="Q17" i="21"/>
  <c r="O17" i="21"/>
  <c r="M17" i="21"/>
  <c r="K17" i="21"/>
  <c r="I17" i="21"/>
  <c r="G17" i="21"/>
  <c r="E17" i="21"/>
  <c r="C17" i="21"/>
  <c r="BO16" i="21"/>
  <c r="BM16" i="21"/>
  <c r="BK16" i="21"/>
  <c r="BI16" i="21"/>
  <c r="BG16" i="21"/>
  <c r="BE16" i="21"/>
  <c r="BC16" i="21"/>
  <c r="BA16" i="21"/>
  <c r="AY16" i="21"/>
  <c r="AW16" i="21"/>
  <c r="AU16" i="21"/>
  <c r="AS16" i="21"/>
  <c r="AQ16" i="21"/>
  <c r="AO16" i="21"/>
  <c r="AM16" i="21"/>
  <c r="AK16" i="21"/>
  <c r="AI16" i="21"/>
  <c r="AG16" i="21"/>
  <c r="AE16" i="21"/>
  <c r="AC16" i="21"/>
  <c r="AA16" i="21"/>
  <c r="Y16" i="21"/>
  <c r="W16" i="21"/>
  <c r="U16" i="21"/>
  <c r="S16" i="21"/>
  <c r="Q16" i="21"/>
  <c r="O16" i="21"/>
  <c r="M16" i="21"/>
  <c r="K16" i="21"/>
  <c r="I16" i="21"/>
  <c r="G16" i="21"/>
  <c r="E16" i="21"/>
  <c r="C16" i="21"/>
  <c r="BQ16" i="21"/>
  <c r="BQ17" i="21"/>
  <c r="BQ18" i="21"/>
  <c r="BS16" i="21"/>
  <c r="BS17" i="21"/>
  <c r="BS18" i="21"/>
  <c r="BU16" i="21"/>
  <c r="BU17" i="21"/>
  <c r="BU18" i="21"/>
  <c r="AL17" i="17"/>
  <c r="AM17" i="17"/>
  <c r="AN17" i="17"/>
  <c r="AO17" i="17"/>
  <c r="AL18" i="17"/>
  <c r="AM18" i="17"/>
  <c r="AN18" i="17"/>
  <c r="AO18" i="17"/>
  <c r="AP18" i="17"/>
  <c r="AJ18" i="17"/>
  <c r="AD18" i="17"/>
  <c r="X18" i="17"/>
  <c r="R18" i="17"/>
  <c r="L18" i="17"/>
  <c r="F18" i="17"/>
  <c r="AJ17" i="17"/>
  <c r="AD17" i="17"/>
  <c r="X17" i="17"/>
  <c r="R17" i="17"/>
  <c r="L17" i="17"/>
  <c r="F17" i="17"/>
  <c r="AJ16" i="17"/>
  <c r="AD16" i="17"/>
  <c r="X16" i="17"/>
  <c r="R16" i="17"/>
  <c r="L16" i="17"/>
  <c r="F16" i="17"/>
  <c r="AK18" i="16"/>
  <c r="AI18" i="16"/>
  <c r="AG18" i="16"/>
  <c r="AE18" i="16"/>
  <c r="AC18" i="16"/>
  <c r="AA18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AK17" i="16"/>
  <c r="AI17" i="16"/>
  <c r="AG17" i="16"/>
  <c r="AE17" i="16"/>
  <c r="AC17" i="16"/>
  <c r="AA17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AK16" i="16"/>
  <c r="AI16" i="16"/>
  <c r="AG16" i="16"/>
  <c r="AE16" i="16"/>
  <c r="AC16" i="16"/>
  <c r="AA16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AQ18" i="16"/>
  <c r="AO18" i="16"/>
  <c r="AM18" i="16"/>
  <c r="AQ17" i="16"/>
  <c r="AO17" i="16"/>
  <c r="AM17" i="16"/>
  <c r="AQ16" i="16"/>
  <c r="AO16" i="16"/>
  <c r="AM16" i="16"/>
  <c r="AR17" i="14"/>
  <c r="AV17" i="14" s="1"/>
  <c r="AS17" i="14"/>
  <c r="AT17" i="14"/>
  <c r="AU17" i="14"/>
  <c r="AR18" i="14"/>
  <c r="AS18" i="14"/>
  <c r="AT18" i="14"/>
  <c r="AU18" i="14"/>
  <c r="AV18" i="14"/>
  <c r="AP18" i="14"/>
  <c r="AJ18" i="14"/>
  <c r="AD18" i="14"/>
  <c r="X18" i="14"/>
  <c r="R18" i="14"/>
  <c r="L18" i="14"/>
  <c r="F18" i="14"/>
  <c r="AP17" i="14"/>
  <c r="AJ17" i="14"/>
  <c r="AD17" i="14"/>
  <c r="X17" i="14"/>
  <c r="R17" i="14"/>
  <c r="L17" i="14"/>
  <c r="F17" i="14"/>
  <c r="AP16" i="14"/>
  <c r="AJ16" i="14"/>
  <c r="AD16" i="14"/>
  <c r="X16" i="14"/>
  <c r="R16" i="14"/>
  <c r="L16" i="14"/>
  <c r="F16" i="14"/>
  <c r="AS18" i="13"/>
  <c r="AS17" i="13"/>
  <c r="AS16" i="13"/>
  <c r="AQ18" i="13"/>
  <c r="AO18" i="13"/>
  <c r="AM18" i="13"/>
  <c r="AK18" i="13"/>
  <c r="AI18" i="13"/>
  <c r="AG18" i="13"/>
  <c r="AE18" i="13"/>
  <c r="AC18" i="13"/>
  <c r="AA18" i="13"/>
  <c r="Y18" i="13"/>
  <c r="W18" i="13"/>
  <c r="U18" i="13"/>
  <c r="S18" i="13"/>
  <c r="Q18" i="13"/>
  <c r="O18" i="13"/>
  <c r="M18" i="13"/>
  <c r="K18" i="13"/>
  <c r="I18" i="13"/>
  <c r="G18" i="13"/>
  <c r="E18" i="13"/>
  <c r="C18" i="13"/>
  <c r="AQ17" i="13"/>
  <c r="AO17" i="13"/>
  <c r="AM17" i="13"/>
  <c r="AK17" i="13"/>
  <c r="AI17" i="13"/>
  <c r="AG17" i="13"/>
  <c r="AE17" i="13"/>
  <c r="AC17" i="13"/>
  <c r="AA17" i="13"/>
  <c r="Y17" i="13"/>
  <c r="W17" i="13"/>
  <c r="U17" i="13"/>
  <c r="S17" i="13"/>
  <c r="Q17" i="13"/>
  <c r="O17" i="13"/>
  <c r="M17" i="13"/>
  <c r="K17" i="13"/>
  <c r="I17" i="13"/>
  <c r="G17" i="13"/>
  <c r="E17" i="13"/>
  <c r="C17" i="13"/>
  <c r="AQ16" i="13"/>
  <c r="AO16" i="13"/>
  <c r="AM16" i="13"/>
  <c r="AK16" i="13"/>
  <c r="AI16" i="13"/>
  <c r="AG16" i="13"/>
  <c r="AE16" i="13"/>
  <c r="AC16" i="13"/>
  <c r="AA16" i="13"/>
  <c r="Y16" i="13"/>
  <c r="W16" i="13"/>
  <c r="U16" i="13"/>
  <c r="S16" i="13"/>
  <c r="Q16" i="13"/>
  <c r="O16" i="13"/>
  <c r="M16" i="13"/>
  <c r="K16" i="13"/>
  <c r="I16" i="13"/>
  <c r="G16" i="13"/>
  <c r="E16" i="13"/>
  <c r="C16" i="13"/>
  <c r="U18" i="12"/>
  <c r="M18" i="12"/>
  <c r="S18" i="12"/>
  <c r="K18" i="12"/>
  <c r="I18" i="12"/>
  <c r="G18" i="12"/>
  <c r="E18" i="12"/>
  <c r="C18" i="12"/>
  <c r="U17" i="12"/>
  <c r="M17" i="12"/>
  <c r="S17" i="12"/>
  <c r="K17" i="12"/>
  <c r="I17" i="12"/>
  <c r="G17" i="12"/>
  <c r="E17" i="12"/>
  <c r="C17" i="12"/>
  <c r="U16" i="12"/>
  <c r="M16" i="12"/>
  <c r="S16" i="12"/>
  <c r="K16" i="12"/>
  <c r="I16" i="12"/>
  <c r="G16" i="12"/>
  <c r="E16" i="12"/>
  <c r="C16" i="12"/>
  <c r="D40" i="8"/>
  <c r="E40" i="8"/>
  <c r="F40" i="8"/>
  <c r="G40" i="8"/>
  <c r="H40" i="8"/>
  <c r="D41" i="8"/>
  <c r="E41" i="8"/>
  <c r="F41" i="8"/>
  <c r="G41" i="8"/>
  <c r="H41" i="8"/>
  <c r="E39" i="8"/>
  <c r="F39" i="8"/>
  <c r="G39" i="8"/>
  <c r="H39" i="8"/>
  <c r="D39" i="8"/>
  <c r="D25" i="10"/>
  <c r="E25" i="10"/>
  <c r="F25" i="10"/>
  <c r="G25" i="10"/>
  <c r="H25" i="10"/>
  <c r="D26" i="10"/>
  <c r="E26" i="10"/>
  <c r="F26" i="10"/>
  <c r="G26" i="10"/>
  <c r="H26" i="10"/>
  <c r="E24" i="10"/>
  <c r="F24" i="10"/>
  <c r="G24" i="10"/>
  <c r="H24" i="10"/>
  <c r="D24" i="10"/>
  <c r="E29" i="5"/>
  <c r="F29" i="5"/>
  <c r="G29" i="5"/>
  <c r="H29" i="5"/>
  <c r="E28" i="5"/>
  <c r="F28" i="5"/>
  <c r="G28" i="5"/>
  <c r="H28" i="5"/>
  <c r="D29" i="5"/>
  <c r="D28" i="5"/>
  <c r="E27" i="5"/>
  <c r="F27" i="5"/>
  <c r="G27" i="5"/>
  <c r="H27" i="5"/>
  <c r="D27" i="5"/>
  <c r="BT18" i="18" l="1"/>
  <c r="AP17" i="17"/>
  <c r="BT17" i="18"/>
  <c r="BP5" i="18"/>
  <c r="BQ5" i="18"/>
  <c r="BR5" i="18"/>
  <c r="BS5" i="18"/>
  <c r="BP6" i="18"/>
  <c r="BQ6" i="18"/>
  <c r="BR6" i="18"/>
  <c r="BS6" i="18"/>
  <c r="BP7" i="18"/>
  <c r="BQ7" i="18"/>
  <c r="BR7" i="18"/>
  <c r="BS7" i="18"/>
  <c r="BP8" i="18"/>
  <c r="BQ8" i="18"/>
  <c r="BR8" i="18"/>
  <c r="BS8" i="18"/>
  <c r="BP9" i="18"/>
  <c r="BQ9" i="18"/>
  <c r="BR9" i="18"/>
  <c r="BS9" i="18"/>
  <c r="BP10" i="18"/>
  <c r="BQ10" i="18"/>
  <c r="BR10" i="18"/>
  <c r="BS10" i="18"/>
  <c r="BP11" i="18"/>
  <c r="BQ11" i="18"/>
  <c r="BR11" i="18"/>
  <c r="BS11" i="18"/>
  <c r="BP12" i="18"/>
  <c r="BQ12" i="18"/>
  <c r="BR12" i="18"/>
  <c r="BS12" i="18"/>
  <c r="BP13" i="18"/>
  <c r="BQ13" i="18"/>
  <c r="BR13" i="18"/>
  <c r="BS13" i="18"/>
  <c r="BP14" i="18"/>
  <c r="BQ14" i="18"/>
  <c r="BR14" i="18"/>
  <c r="BS14" i="18"/>
  <c r="BP15" i="18"/>
  <c r="BQ15" i="18"/>
  <c r="BR15" i="18"/>
  <c r="BS15" i="18"/>
  <c r="BP16" i="18"/>
  <c r="BQ16" i="18"/>
  <c r="BR16" i="18"/>
  <c r="BS16" i="18"/>
  <c r="BQ4" i="18"/>
  <c r="BR4" i="18"/>
  <c r="BS4" i="18"/>
  <c r="BP4" i="18"/>
  <c r="BT4" i="18" s="1"/>
  <c r="AM5" i="17"/>
  <c r="AM6" i="17"/>
  <c r="AM4" i="17"/>
  <c r="AL5" i="17"/>
  <c r="AL6" i="17"/>
  <c r="AL7" i="17"/>
  <c r="AL8" i="17"/>
  <c r="AL9" i="17"/>
  <c r="AL10" i="17"/>
  <c r="AL11" i="17"/>
  <c r="AL12" i="17"/>
  <c r="AL13" i="17"/>
  <c r="AL14" i="17"/>
  <c r="AL15" i="17"/>
  <c r="AL16" i="17"/>
  <c r="AL4" i="17"/>
  <c r="AO5" i="17"/>
  <c r="AO6" i="17"/>
  <c r="AO7" i="17"/>
  <c r="AO8" i="17"/>
  <c r="AO9" i="17"/>
  <c r="AO10" i="17"/>
  <c r="AO11" i="17"/>
  <c r="AO12" i="17"/>
  <c r="AO13" i="17"/>
  <c r="AO14" i="17"/>
  <c r="AO15" i="17"/>
  <c r="AO16" i="17"/>
  <c r="AO4" i="17"/>
  <c r="AN5" i="17"/>
  <c r="AN6" i="17"/>
  <c r="AN7" i="17"/>
  <c r="AN8" i="17"/>
  <c r="AN9" i="17"/>
  <c r="AN10" i="17"/>
  <c r="AN11" i="17"/>
  <c r="AN12" i="17"/>
  <c r="AN13" i="17"/>
  <c r="AN14" i="17"/>
  <c r="AN15" i="17"/>
  <c r="AN16" i="17"/>
  <c r="AN4" i="17"/>
  <c r="AM7" i="17"/>
  <c r="AM8" i="17"/>
  <c r="AM9" i="17"/>
  <c r="AM10" i="17"/>
  <c r="AM11" i="17"/>
  <c r="AM12" i="17"/>
  <c r="AM13" i="17"/>
  <c r="AM14" i="17"/>
  <c r="AM15" i="17"/>
  <c r="AM16" i="17"/>
  <c r="AT5" i="14"/>
  <c r="AT6" i="14"/>
  <c r="AT7" i="14"/>
  <c r="AT8" i="14"/>
  <c r="AT9" i="14"/>
  <c r="AT10" i="14"/>
  <c r="AT11" i="14"/>
  <c r="AT12" i="14"/>
  <c r="AT13" i="14"/>
  <c r="AT14" i="14"/>
  <c r="AT15" i="14"/>
  <c r="AT16" i="14"/>
  <c r="AU5" i="14"/>
  <c r="AU6" i="14"/>
  <c r="AU7" i="14"/>
  <c r="AU8" i="14"/>
  <c r="AU9" i="14"/>
  <c r="AU10" i="14"/>
  <c r="AU11" i="14"/>
  <c r="AU12" i="14"/>
  <c r="AU13" i="14"/>
  <c r="AU14" i="14"/>
  <c r="AU15" i="14"/>
  <c r="AU16" i="14"/>
  <c r="AU4" i="14"/>
  <c r="AT4" i="14"/>
  <c r="AS5" i="14"/>
  <c r="AS6" i="14"/>
  <c r="AS7" i="14"/>
  <c r="AS8" i="14"/>
  <c r="AS9" i="14"/>
  <c r="AS10" i="14"/>
  <c r="AS11" i="14"/>
  <c r="AS12" i="14"/>
  <c r="AS13" i="14"/>
  <c r="AS14" i="14"/>
  <c r="AS15" i="14"/>
  <c r="AS16" i="14"/>
  <c r="AS4" i="14"/>
  <c r="AR5" i="14"/>
  <c r="AR6" i="14"/>
  <c r="AR7" i="14"/>
  <c r="AR8" i="14"/>
  <c r="AR9" i="14"/>
  <c r="AR10" i="14"/>
  <c r="AR11" i="14"/>
  <c r="AR12" i="14"/>
  <c r="AR13" i="14"/>
  <c r="AR14" i="14"/>
  <c r="AR15" i="14"/>
  <c r="AR16" i="14"/>
  <c r="AR4" i="14"/>
  <c r="D65" i="7"/>
  <c r="E65" i="7"/>
  <c r="F65" i="7"/>
  <c r="G65" i="7"/>
  <c r="K65" i="7" s="1"/>
  <c r="D64" i="7"/>
  <c r="E64" i="7"/>
  <c r="F64" i="7"/>
  <c r="G64" i="7"/>
  <c r="J64" i="7" s="1"/>
  <c r="D63" i="7"/>
  <c r="E63" i="7"/>
  <c r="F63" i="7"/>
  <c r="G63" i="7"/>
  <c r="D62" i="7"/>
  <c r="E62" i="7"/>
  <c r="I62" i="7" s="1"/>
  <c r="F62" i="7"/>
  <c r="G62" i="7"/>
  <c r="K62" i="7" s="1"/>
  <c r="C65" i="7"/>
  <c r="C64" i="7"/>
  <c r="C63" i="7"/>
  <c r="C62" i="7"/>
  <c r="D40" i="9"/>
  <c r="E40" i="9"/>
  <c r="F40" i="9"/>
  <c r="G40" i="9"/>
  <c r="K40" i="9" s="1"/>
  <c r="D39" i="9"/>
  <c r="E39" i="9"/>
  <c r="F39" i="9"/>
  <c r="G39" i="9"/>
  <c r="D38" i="9"/>
  <c r="E38" i="9"/>
  <c r="F38" i="9"/>
  <c r="G38" i="9"/>
  <c r="D37" i="9"/>
  <c r="E37" i="9"/>
  <c r="F37" i="9"/>
  <c r="G37" i="9"/>
  <c r="K37" i="9" s="1"/>
  <c r="C40" i="9"/>
  <c r="C39" i="9"/>
  <c r="C38" i="9"/>
  <c r="C37" i="9"/>
  <c r="D45" i="6"/>
  <c r="E45" i="6"/>
  <c r="F45" i="6"/>
  <c r="G45" i="6"/>
  <c r="D44" i="6"/>
  <c r="E44" i="6"/>
  <c r="F44" i="6"/>
  <c r="G44" i="6"/>
  <c r="J44" i="6" s="1"/>
  <c r="D43" i="6"/>
  <c r="E43" i="6"/>
  <c r="F43" i="6"/>
  <c r="G43" i="6"/>
  <c r="D42" i="6"/>
  <c r="E42" i="6"/>
  <c r="F42" i="6"/>
  <c r="G42" i="6"/>
  <c r="C45" i="6"/>
  <c r="C44" i="6"/>
  <c r="C43" i="6"/>
  <c r="C42" i="6"/>
  <c r="C41" i="6" s="1"/>
  <c r="H64" i="7" l="1"/>
  <c r="K45" i="6"/>
  <c r="I45" i="6"/>
  <c r="AP9" i="17"/>
  <c r="AV8" i="14"/>
  <c r="AV7" i="14"/>
  <c r="AV6" i="14"/>
  <c r="BT13" i="18"/>
  <c r="BU17" i="18" s="1"/>
  <c r="AP8" i="17"/>
  <c r="H43" i="6"/>
  <c r="H38" i="9"/>
  <c r="H63" i="7"/>
  <c r="I63" i="7"/>
  <c r="K63" i="7"/>
  <c r="K39" i="9"/>
  <c r="I40" i="9"/>
  <c r="J38" i="9"/>
  <c r="C36" i="9"/>
  <c r="H37" i="9"/>
  <c r="J42" i="6"/>
  <c r="K42" i="6"/>
  <c r="I44" i="6"/>
  <c r="I43" i="6"/>
  <c r="J45" i="6"/>
  <c r="H42" i="6"/>
  <c r="I42" i="6"/>
  <c r="J43" i="6"/>
  <c r="G41" i="6"/>
  <c r="AP7" i="17"/>
  <c r="AQ11" i="17" s="1"/>
  <c r="K43" i="6"/>
  <c r="AP16" i="17"/>
  <c r="H44" i="6"/>
  <c r="I38" i="9"/>
  <c r="I64" i="7"/>
  <c r="AP15" i="17"/>
  <c r="H45" i="6"/>
  <c r="I37" i="9"/>
  <c r="AP14" i="17"/>
  <c r="AQ18" i="17" s="1"/>
  <c r="J40" i="9"/>
  <c r="AP13" i="17"/>
  <c r="AQ13" i="17" s="1"/>
  <c r="J39" i="9"/>
  <c r="H65" i="7"/>
  <c r="AP12" i="17"/>
  <c r="BT12" i="18"/>
  <c r="AP11" i="17"/>
  <c r="K44" i="6"/>
  <c r="C61" i="7"/>
  <c r="AP10" i="17"/>
  <c r="AV11" i="14"/>
  <c r="AW11" i="14" s="1"/>
  <c r="AV5" i="14"/>
  <c r="AV10" i="14"/>
  <c r="AV9" i="14"/>
  <c r="BT16" i="18"/>
  <c r="BT15" i="18"/>
  <c r="BT7" i="18"/>
  <c r="BT10" i="18"/>
  <c r="BT9" i="18"/>
  <c r="BT14" i="18"/>
  <c r="BT8" i="18"/>
  <c r="BT6" i="18"/>
  <c r="BU10" i="18" s="1"/>
  <c r="BT11" i="18"/>
  <c r="BU11" i="18" s="1"/>
  <c r="BT5" i="18"/>
  <c r="I65" i="7"/>
  <c r="J65" i="7"/>
  <c r="J62" i="7"/>
  <c r="G61" i="7"/>
  <c r="K64" i="7"/>
  <c r="J63" i="7"/>
  <c r="F61" i="7"/>
  <c r="H62" i="7"/>
  <c r="F36" i="9"/>
  <c r="K38" i="9"/>
  <c r="J37" i="9"/>
  <c r="G36" i="9"/>
  <c r="E36" i="9"/>
  <c r="D36" i="9"/>
  <c r="H40" i="9"/>
  <c r="H39" i="9"/>
  <c r="I39" i="9"/>
  <c r="AQ14" i="17"/>
  <c r="AP6" i="17"/>
  <c r="AP5" i="17"/>
  <c r="AP4" i="17"/>
  <c r="AV16" i="14"/>
  <c r="AV15" i="14"/>
  <c r="AV14" i="14"/>
  <c r="AV13" i="14"/>
  <c r="AV12" i="14"/>
  <c r="AW12" i="14" s="1"/>
  <c r="AV4" i="14"/>
  <c r="AW8" i="14" s="1"/>
  <c r="E61" i="7"/>
  <c r="D61" i="7"/>
  <c r="F41" i="6"/>
  <c r="E41" i="6"/>
  <c r="D41" i="6"/>
  <c r="G56" i="7"/>
  <c r="F56" i="7"/>
  <c r="E56" i="7"/>
  <c r="D56" i="7"/>
  <c r="C56" i="7"/>
  <c r="G51" i="7"/>
  <c r="K51" i="7" s="1"/>
  <c r="F51" i="7"/>
  <c r="E51" i="7"/>
  <c r="D51" i="7"/>
  <c r="C51" i="7"/>
  <c r="G46" i="7"/>
  <c r="F46" i="7"/>
  <c r="E46" i="7"/>
  <c r="D46" i="7"/>
  <c r="C46" i="7"/>
  <c r="G41" i="7"/>
  <c r="F41" i="7"/>
  <c r="E41" i="7"/>
  <c r="D41" i="7"/>
  <c r="C41" i="7"/>
  <c r="G36" i="7"/>
  <c r="F36" i="7"/>
  <c r="E36" i="7"/>
  <c r="D36" i="7"/>
  <c r="C36" i="7"/>
  <c r="H36" i="7" s="1"/>
  <c r="G31" i="7"/>
  <c r="F31" i="7"/>
  <c r="E31" i="7"/>
  <c r="D31" i="7"/>
  <c r="C31" i="7"/>
  <c r="G26" i="7"/>
  <c r="F26" i="7"/>
  <c r="E26" i="7"/>
  <c r="D26" i="7"/>
  <c r="C26" i="7"/>
  <c r="G21" i="7"/>
  <c r="F21" i="7"/>
  <c r="E21" i="7"/>
  <c r="D21" i="7"/>
  <c r="C21" i="7"/>
  <c r="G16" i="7"/>
  <c r="F16" i="7"/>
  <c r="E16" i="7"/>
  <c r="D16" i="7"/>
  <c r="C16" i="7"/>
  <c r="G11" i="7"/>
  <c r="F11" i="7"/>
  <c r="E11" i="7"/>
  <c r="D11" i="7"/>
  <c r="C11" i="7"/>
  <c r="G6" i="7"/>
  <c r="F6" i="7"/>
  <c r="E6" i="7"/>
  <c r="D6" i="7"/>
  <c r="C6" i="7"/>
  <c r="BN15" i="18"/>
  <c r="BH15" i="18"/>
  <c r="BB15" i="18"/>
  <c r="AV15" i="18"/>
  <c r="AP15" i="18"/>
  <c r="BN14" i="18"/>
  <c r="BO18" i="18" s="1"/>
  <c r="BH14" i="18"/>
  <c r="BI18" i="18" s="1"/>
  <c r="BB14" i="18"/>
  <c r="BC18" i="18" s="1"/>
  <c r="AV14" i="18"/>
  <c r="AW18" i="18" s="1"/>
  <c r="AP14" i="18"/>
  <c r="AQ18" i="18" s="1"/>
  <c r="BN13" i="18"/>
  <c r="BO17" i="18" s="1"/>
  <c r="BH13" i="18"/>
  <c r="BI17" i="18" s="1"/>
  <c r="BB13" i="18"/>
  <c r="BC17" i="18" s="1"/>
  <c r="AV13" i="18"/>
  <c r="AW17" i="18" s="1"/>
  <c r="AP13" i="18"/>
  <c r="AQ17" i="18" s="1"/>
  <c r="BN12" i="18"/>
  <c r="BO16" i="18" s="1"/>
  <c r="BH12" i="18"/>
  <c r="BI16" i="18" s="1"/>
  <c r="BB12" i="18"/>
  <c r="BC16" i="18" s="1"/>
  <c r="AV12" i="18"/>
  <c r="AW16" i="18" s="1"/>
  <c r="AP12" i="18"/>
  <c r="AQ16" i="18" s="1"/>
  <c r="BN11" i="18"/>
  <c r="BH11" i="18"/>
  <c r="BB11" i="18"/>
  <c r="AV11" i="18"/>
  <c r="AP11" i="18"/>
  <c r="BN10" i="18"/>
  <c r="BH10" i="18"/>
  <c r="BB10" i="18"/>
  <c r="AV10" i="18"/>
  <c r="AP10" i="18"/>
  <c r="BN9" i="18"/>
  <c r="BH9" i="18"/>
  <c r="BB9" i="18"/>
  <c r="AV9" i="18"/>
  <c r="AP9" i="18"/>
  <c r="BN8" i="18"/>
  <c r="BH8" i="18"/>
  <c r="BB8" i="18"/>
  <c r="AV8" i="18"/>
  <c r="AP8" i="18"/>
  <c r="BN7" i="18"/>
  <c r="BH7" i="18"/>
  <c r="BB7" i="18"/>
  <c r="AV7" i="18"/>
  <c r="AP7" i="18"/>
  <c r="BN6" i="18"/>
  <c r="BH6" i="18"/>
  <c r="BB6" i="18"/>
  <c r="AV6" i="18"/>
  <c r="AP6" i="18"/>
  <c r="BN5" i="18"/>
  <c r="BH5" i="18"/>
  <c r="BB5" i="18"/>
  <c r="AV5" i="18"/>
  <c r="AP5" i="18"/>
  <c r="BN4" i="18"/>
  <c r="BH4" i="18"/>
  <c r="BB4" i="18"/>
  <c r="AV4" i="18"/>
  <c r="AP4" i="18"/>
  <c r="BO15" i="21"/>
  <c r="BM15" i="21"/>
  <c r="BK15" i="21"/>
  <c r="BI15" i="21"/>
  <c r="BG15" i="21"/>
  <c r="BE15" i="21"/>
  <c r="BC15" i="21"/>
  <c r="BA15" i="21"/>
  <c r="AY15" i="21"/>
  <c r="AW15" i="21"/>
  <c r="AU15" i="21"/>
  <c r="AS15" i="21"/>
  <c r="AQ15" i="21"/>
  <c r="AO15" i="21"/>
  <c r="AM15" i="21"/>
  <c r="BO14" i="21"/>
  <c r="BM14" i="21"/>
  <c r="BK14" i="21"/>
  <c r="BI14" i="21"/>
  <c r="BG14" i="21"/>
  <c r="BE14" i="21"/>
  <c r="BC14" i="21"/>
  <c r="BA14" i="21"/>
  <c r="AY14" i="21"/>
  <c r="AW14" i="21"/>
  <c r="AU14" i="21"/>
  <c r="AS14" i="21"/>
  <c r="AQ14" i="21"/>
  <c r="AO14" i="21"/>
  <c r="AM14" i="21"/>
  <c r="BO13" i="21"/>
  <c r="BM13" i="21"/>
  <c r="BK13" i="21"/>
  <c r="BI13" i="21"/>
  <c r="BG13" i="21"/>
  <c r="BE13" i="21"/>
  <c r="BC13" i="21"/>
  <c r="BA13" i="21"/>
  <c r="AY13" i="21"/>
  <c r="AW13" i="21"/>
  <c r="AU13" i="21"/>
  <c r="AS13" i="21"/>
  <c r="AQ13" i="21"/>
  <c r="AO13" i="21"/>
  <c r="AM13" i="21"/>
  <c r="BO12" i="21"/>
  <c r="BM12" i="21"/>
  <c r="BK12" i="21"/>
  <c r="BI12" i="21"/>
  <c r="BG12" i="21"/>
  <c r="BE12" i="21"/>
  <c r="BC12" i="21"/>
  <c r="BA12" i="21"/>
  <c r="AY12" i="21"/>
  <c r="AW12" i="21"/>
  <c r="AU12" i="21"/>
  <c r="AS12" i="21"/>
  <c r="AQ12" i="21"/>
  <c r="AO12" i="21"/>
  <c r="AM12" i="21"/>
  <c r="BO11" i="21"/>
  <c r="BM11" i="21"/>
  <c r="BK11" i="21"/>
  <c r="BI11" i="21"/>
  <c r="BG11" i="21"/>
  <c r="BE11" i="21"/>
  <c r="BC11" i="21"/>
  <c r="BA11" i="21"/>
  <c r="AY11" i="21"/>
  <c r="AW11" i="21"/>
  <c r="AU11" i="21"/>
  <c r="AS11" i="21"/>
  <c r="AQ11" i="21"/>
  <c r="AO11" i="21"/>
  <c r="AM11" i="21"/>
  <c r="BO10" i="21"/>
  <c r="BM10" i="21"/>
  <c r="BK10" i="21"/>
  <c r="BI10" i="21"/>
  <c r="BG10" i="21"/>
  <c r="BE10" i="21"/>
  <c r="BC10" i="21"/>
  <c r="BA10" i="21"/>
  <c r="AY10" i="21"/>
  <c r="AW10" i="21"/>
  <c r="AU10" i="21"/>
  <c r="AS10" i="21"/>
  <c r="AQ10" i="21"/>
  <c r="AO10" i="21"/>
  <c r="AM10" i="21"/>
  <c r="BO9" i="21"/>
  <c r="BM9" i="21"/>
  <c r="BK9" i="21"/>
  <c r="BI9" i="21"/>
  <c r="BG9" i="21"/>
  <c r="BE9" i="21"/>
  <c r="BC9" i="21"/>
  <c r="BA9" i="21"/>
  <c r="AY9" i="21"/>
  <c r="AW9" i="21"/>
  <c r="AU9" i="21"/>
  <c r="AS9" i="21"/>
  <c r="AQ9" i="21"/>
  <c r="AO9" i="21"/>
  <c r="AM9" i="21"/>
  <c r="BO8" i="21"/>
  <c r="BM8" i="21"/>
  <c r="BK8" i="21"/>
  <c r="BI8" i="21"/>
  <c r="BG8" i="21"/>
  <c r="BE8" i="21"/>
  <c r="BC8" i="21"/>
  <c r="BA8" i="21"/>
  <c r="AY8" i="21"/>
  <c r="AW8" i="21"/>
  <c r="AU8" i="21"/>
  <c r="AS8" i="21"/>
  <c r="AQ8" i="21"/>
  <c r="AO8" i="21"/>
  <c r="AM8" i="21"/>
  <c r="AK15" i="21"/>
  <c r="AI15" i="21"/>
  <c r="AG15" i="21"/>
  <c r="AE15" i="21"/>
  <c r="AC15" i="21"/>
  <c r="AA15" i="21"/>
  <c r="Y15" i="21"/>
  <c r="W15" i="21"/>
  <c r="U15" i="21"/>
  <c r="S15" i="21"/>
  <c r="Q15" i="21"/>
  <c r="O15" i="21"/>
  <c r="M15" i="21"/>
  <c r="K15" i="21"/>
  <c r="I15" i="21"/>
  <c r="G15" i="21"/>
  <c r="E15" i="21"/>
  <c r="C15" i="21"/>
  <c r="BU15" i="21"/>
  <c r="BS15" i="21"/>
  <c r="BQ15" i="21"/>
  <c r="AK14" i="21"/>
  <c r="AI14" i="21"/>
  <c r="AG14" i="21"/>
  <c r="AE14" i="21"/>
  <c r="AC14" i="21"/>
  <c r="AA14" i="21"/>
  <c r="Y14" i="21"/>
  <c r="W14" i="21"/>
  <c r="U14" i="21"/>
  <c r="S14" i="21"/>
  <c r="Q14" i="21"/>
  <c r="O14" i="21"/>
  <c r="M14" i="21"/>
  <c r="K14" i="21"/>
  <c r="I14" i="21"/>
  <c r="G14" i="21"/>
  <c r="E14" i="21"/>
  <c r="C14" i="21"/>
  <c r="BU14" i="21"/>
  <c r="BS14" i="21"/>
  <c r="BQ14" i="21"/>
  <c r="AK13" i="21"/>
  <c r="AI13" i="21"/>
  <c r="AG13" i="21"/>
  <c r="AE13" i="21"/>
  <c r="AC13" i="21"/>
  <c r="AA13" i="21"/>
  <c r="Y13" i="21"/>
  <c r="W13" i="21"/>
  <c r="U13" i="21"/>
  <c r="S13" i="21"/>
  <c r="Q13" i="21"/>
  <c r="O13" i="21"/>
  <c r="M13" i="21"/>
  <c r="K13" i="21"/>
  <c r="I13" i="21"/>
  <c r="G13" i="21"/>
  <c r="E13" i="21"/>
  <c r="C13" i="21"/>
  <c r="BU13" i="21"/>
  <c r="BS13" i="21"/>
  <c r="BQ13" i="21"/>
  <c r="AK12" i="21"/>
  <c r="AI12" i="21"/>
  <c r="AG12" i="21"/>
  <c r="AE12" i="21"/>
  <c r="AC12" i="21"/>
  <c r="AA12" i="21"/>
  <c r="Y12" i="21"/>
  <c r="W12" i="21"/>
  <c r="U12" i="21"/>
  <c r="S12" i="21"/>
  <c r="Q12" i="21"/>
  <c r="O12" i="21"/>
  <c r="M12" i="21"/>
  <c r="K12" i="21"/>
  <c r="I12" i="21"/>
  <c r="G12" i="21"/>
  <c r="E12" i="21"/>
  <c r="C12" i="21"/>
  <c r="BU12" i="21"/>
  <c r="BS12" i="21"/>
  <c r="BQ12" i="21"/>
  <c r="AK11" i="21"/>
  <c r="AI11" i="21"/>
  <c r="AG11" i="21"/>
  <c r="AE11" i="21"/>
  <c r="AC11" i="21"/>
  <c r="AA11" i="21"/>
  <c r="Y11" i="21"/>
  <c r="W11" i="21"/>
  <c r="U11" i="21"/>
  <c r="S11" i="21"/>
  <c r="Q11" i="21"/>
  <c r="O11" i="21"/>
  <c r="M11" i="21"/>
  <c r="K11" i="21"/>
  <c r="I11" i="21"/>
  <c r="G11" i="21"/>
  <c r="E11" i="21"/>
  <c r="C11" i="21"/>
  <c r="BU11" i="21"/>
  <c r="BS11" i="21"/>
  <c r="BQ11" i="21"/>
  <c r="AK10" i="21"/>
  <c r="AI10" i="21"/>
  <c r="AG10" i="21"/>
  <c r="AE10" i="21"/>
  <c r="AC10" i="21"/>
  <c r="AA10" i="21"/>
  <c r="Y10" i="21"/>
  <c r="W10" i="21"/>
  <c r="U10" i="21"/>
  <c r="S10" i="21"/>
  <c r="Q10" i="21"/>
  <c r="O10" i="21"/>
  <c r="M10" i="21"/>
  <c r="K10" i="21"/>
  <c r="I10" i="21"/>
  <c r="G10" i="21"/>
  <c r="E10" i="21"/>
  <c r="C10" i="21"/>
  <c r="BU10" i="21"/>
  <c r="BS10" i="21"/>
  <c r="BQ10" i="21"/>
  <c r="AK9" i="21"/>
  <c r="AI9" i="21"/>
  <c r="AG9" i="21"/>
  <c r="AE9" i="21"/>
  <c r="AC9" i="21"/>
  <c r="AA9" i="21"/>
  <c r="Y9" i="21"/>
  <c r="W9" i="21"/>
  <c r="U9" i="21"/>
  <c r="S9" i="21"/>
  <c r="Q9" i="21"/>
  <c r="O9" i="21"/>
  <c r="M9" i="21"/>
  <c r="K9" i="21"/>
  <c r="I9" i="21"/>
  <c r="G9" i="21"/>
  <c r="E9" i="21"/>
  <c r="C9" i="21"/>
  <c r="BU9" i="21"/>
  <c r="BS9" i="21"/>
  <c r="BQ9" i="21"/>
  <c r="AK8" i="21"/>
  <c r="AI8" i="21"/>
  <c r="AG8" i="21"/>
  <c r="AE8" i="21"/>
  <c r="AC8" i="21"/>
  <c r="AA8" i="21"/>
  <c r="Y8" i="21"/>
  <c r="W8" i="21"/>
  <c r="U8" i="21"/>
  <c r="S8" i="21"/>
  <c r="Q8" i="21"/>
  <c r="O8" i="21"/>
  <c r="M8" i="21"/>
  <c r="K8" i="21"/>
  <c r="I8" i="21"/>
  <c r="G8" i="21"/>
  <c r="E8" i="21"/>
  <c r="C8" i="21"/>
  <c r="BU8" i="21"/>
  <c r="BS8" i="21"/>
  <c r="BQ8" i="21"/>
  <c r="AJ15" i="18"/>
  <c r="AD15" i="18"/>
  <c r="X15" i="18"/>
  <c r="R15" i="18"/>
  <c r="L15" i="18"/>
  <c r="F15" i="18"/>
  <c r="AJ14" i="18"/>
  <c r="AK18" i="18" s="1"/>
  <c r="AD14" i="18"/>
  <c r="AE18" i="18" s="1"/>
  <c r="X14" i="18"/>
  <c r="Y18" i="18" s="1"/>
  <c r="R14" i="18"/>
  <c r="S18" i="18" s="1"/>
  <c r="L14" i="18"/>
  <c r="M18" i="18" s="1"/>
  <c r="F14" i="18"/>
  <c r="G18" i="18" s="1"/>
  <c r="AJ13" i="18"/>
  <c r="AK17" i="18" s="1"/>
  <c r="AD13" i="18"/>
  <c r="AE17" i="18" s="1"/>
  <c r="X13" i="18"/>
  <c r="Y17" i="18" s="1"/>
  <c r="R13" i="18"/>
  <c r="S17" i="18" s="1"/>
  <c r="L13" i="18"/>
  <c r="M17" i="18" s="1"/>
  <c r="F13" i="18"/>
  <c r="G17" i="18" s="1"/>
  <c r="AJ12" i="18"/>
  <c r="AK16" i="18" s="1"/>
  <c r="AD12" i="18"/>
  <c r="AE16" i="18" s="1"/>
  <c r="X12" i="18"/>
  <c r="Y16" i="18" s="1"/>
  <c r="R12" i="18"/>
  <c r="S16" i="18" s="1"/>
  <c r="L12" i="18"/>
  <c r="M16" i="18" s="1"/>
  <c r="F12" i="18"/>
  <c r="G16" i="18" s="1"/>
  <c r="AJ11" i="18"/>
  <c r="AD11" i="18"/>
  <c r="X11" i="18"/>
  <c r="R11" i="18"/>
  <c r="L11" i="18"/>
  <c r="F11" i="18"/>
  <c r="AJ10" i="18"/>
  <c r="AD10" i="18"/>
  <c r="X10" i="18"/>
  <c r="R10" i="18"/>
  <c r="L10" i="18"/>
  <c r="F10" i="18"/>
  <c r="AJ9" i="18"/>
  <c r="AD9" i="18"/>
  <c r="X9" i="18"/>
  <c r="R9" i="18"/>
  <c r="L9" i="18"/>
  <c r="F9" i="18"/>
  <c r="AJ8" i="18"/>
  <c r="AD8" i="18"/>
  <c r="X8" i="18"/>
  <c r="R8" i="18"/>
  <c r="L8" i="18"/>
  <c r="F8" i="18"/>
  <c r="AJ7" i="18"/>
  <c r="AD7" i="18"/>
  <c r="X7" i="18"/>
  <c r="R7" i="18"/>
  <c r="L7" i="18"/>
  <c r="F7" i="18"/>
  <c r="AJ6" i="18"/>
  <c r="AD6" i="18"/>
  <c r="X6" i="18"/>
  <c r="Y10" i="18" s="1"/>
  <c r="R6" i="18"/>
  <c r="L6" i="18"/>
  <c r="F6" i="18"/>
  <c r="AJ5" i="18"/>
  <c r="AD5" i="18"/>
  <c r="X5" i="18"/>
  <c r="R5" i="18"/>
  <c r="L5" i="18"/>
  <c r="F5" i="18"/>
  <c r="AJ4" i="18"/>
  <c r="AD4" i="18"/>
  <c r="X4" i="18"/>
  <c r="R4" i="18"/>
  <c r="L4" i="18"/>
  <c r="F4" i="18"/>
  <c r="L41" i="8"/>
  <c r="K41" i="8"/>
  <c r="J41" i="8"/>
  <c r="I41" i="8"/>
  <c r="L40" i="8"/>
  <c r="K40" i="8"/>
  <c r="J40" i="8"/>
  <c r="I40" i="8"/>
  <c r="L39" i="8"/>
  <c r="K39" i="8"/>
  <c r="J39" i="8"/>
  <c r="I39" i="8"/>
  <c r="AJ15" i="17"/>
  <c r="AD15" i="17"/>
  <c r="X15" i="17"/>
  <c r="R15" i="17"/>
  <c r="L15" i="17"/>
  <c r="F15" i="17"/>
  <c r="AJ14" i="17"/>
  <c r="AK18" i="17" s="1"/>
  <c r="AD14" i="17"/>
  <c r="AE18" i="17" s="1"/>
  <c r="X14" i="17"/>
  <c r="Y18" i="17" s="1"/>
  <c r="R14" i="17"/>
  <c r="S18" i="17" s="1"/>
  <c r="L14" i="17"/>
  <c r="M18" i="17" s="1"/>
  <c r="F14" i="17"/>
  <c r="G18" i="17" s="1"/>
  <c r="AJ13" i="17"/>
  <c r="AK17" i="17" s="1"/>
  <c r="AD13" i="17"/>
  <c r="AE17" i="17" s="1"/>
  <c r="X13" i="17"/>
  <c r="Y17" i="17" s="1"/>
  <c r="R13" i="17"/>
  <c r="S17" i="17" s="1"/>
  <c r="L13" i="17"/>
  <c r="M17" i="17" s="1"/>
  <c r="F13" i="17"/>
  <c r="G17" i="17" s="1"/>
  <c r="AJ12" i="17"/>
  <c r="AK16" i="17" s="1"/>
  <c r="AD12" i="17"/>
  <c r="AE16" i="17" s="1"/>
  <c r="X12" i="17"/>
  <c r="Y16" i="17" s="1"/>
  <c r="R12" i="17"/>
  <c r="S16" i="17" s="1"/>
  <c r="L12" i="17"/>
  <c r="M16" i="17" s="1"/>
  <c r="F12" i="17"/>
  <c r="G16" i="17" s="1"/>
  <c r="AJ11" i="17"/>
  <c r="AD11" i="17"/>
  <c r="X11" i="17"/>
  <c r="R11" i="17"/>
  <c r="L11" i="17"/>
  <c r="F11" i="17"/>
  <c r="AJ10" i="17"/>
  <c r="AD10" i="17"/>
  <c r="X10" i="17"/>
  <c r="R10" i="17"/>
  <c r="L10" i="17"/>
  <c r="F10" i="17"/>
  <c r="AJ9" i="17"/>
  <c r="AD9" i="17"/>
  <c r="X9" i="17"/>
  <c r="R9" i="17"/>
  <c r="L9" i="17"/>
  <c r="F9" i="17"/>
  <c r="AJ8" i="17"/>
  <c r="AD8" i="17"/>
  <c r="X8" i="17"/>
  <c r="R8" i="17"/>
  <c r="L8" i="17"/>
  <c r="F8" i="17"/>
  <c r="AJ7" i="17"/>
  <c r="AD7" i="17"/>
  <c r="X7" i="17"/>
  <c r="R7" i="17"/>
  <c r="L7" i="17"/>
  <c r="F7" i="17"/>
  <c r="AJ6" i="17"/>
  <c r="AD6" i="17"/>
  <c r="X6" i="17"/>
  <c r="R6" i="17"/>
  <c r="L6" i="17"/>
  <c r="F6" i="17"/>
  <c r="AJ5" i="17"/>
  <c r="AD5" i="17"/>
  <c r="X5" i="17"/>
  <c r="R5" i="17"/>
  <c r="L5" i="17"/>
  <c r="F5" i="17"/>
  <c r="AJ4" i="17"/>
  <c r="AD4" i="17"/>
  <c r="X4" i="17"/>
  <c r="R4" i="17"/>
  <c r="L4" i="17"/>
  <c r="F4" i="17"/>
  <c r="G31" i="9"/>
  <c r="F31" i="9"/>
  <c r="E31" i="9"/>
  <c r="D31" i="9"/>
  <c r="C31" i="9"/>
  <c r="G26" i="9"/>
  <c r="F26" i="9"/>
  <c r="E26" i="9"/>
  <c r="D26" i="9"/>
  <c r="C26" i="9"/>
  <c r="G21" i="9"/>
  <c r="F21" i="9"/>
  <c r="E21" i="9"/>
  <c r="D21" i="9"/>
  <c r="C21" i="9"/>
  <c r="G16" i="9"/>
  <c r="F16" i="9"/>
  <c r="E16" i="9"/>
  <c r="D16" i="9"/>
  <c r="C16" i="9"/>
  <c r="G11" i="9"/>
  <c r="F11" i="9"/>
  <c r="E11" i="9"/>
  <c r="D11" i="9"/>
  <c r="C11" i="9"/>
  <c r="G6" i="9"/>
  <c r="F6" i="9"/>
  <c r="E6" i="9"/>
  <c r="D6" i="9"/>
  <c r="C6" i="9"/>
  <c r="AO9" i="16"/>
  <c r="AO10" i="16"/>
  <c r="AO11" i="16"/>
  <c r="AO12" i="16"/>
  <c r="AO13" i="16"/>
  <c r="AO14" i="16"/>
  <c r="AO15" i="16"/>
  <c r="AO8" i="16"/>
  <c r="AQ9" i="16"/>
  <c r="AQ10" i="16"/>
  <c r="AQ11" i="16"/>
  <c r="AQ12" i="16"/>
  <c r="AQ13" i="16"/>
  <c r="AQ14" i="16"/>
  <c r="AQ15" i="16"/>
  <c r="AQ8" i="16"/>
  <c r="AK15" i="16"/>
  <c r="AI15" i="16"/>
  <c r="AG15" i="16"/>
  <c r="AE15" i="16"/>
  <c r="AC15" i="16"/>
  <c r="AA15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AM15" i="16"/>
  <c r="AK14" i="16"/>
  <c r="AI14" i="16"/>
  <c r="AG14" i="16"/>
  <c r="AE14" i="16"/>
  <c r="AC14" i="16"/>
  <c r="AA14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AM14" i="16"/>
  <c r="AK13" i="16"/>
  <c r="AI13" i="16"/>
  <c r="AG13" i="16"/>
  <c r="AE13" i="16"/>
  <c r="AC13" i="16"/>
  <c r="AA13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AM13" i="16"/>
  <c r="AK12" i="16"/>
  <c r="AI12" i="16"/>
  <c r="AG12" i="16"/>
  <c r="AE12" i="16"/>
  <c r="AC12" i="16"/>
  <c r="AA12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AM12" i="16"/>
  <c r="AK11" i="16"/>
  <c r="AI11" i="16"/>
  <c r="AG11" i="16"/>
  <c r="AE11" i="16"/>
  <c r="AC11" i="16"/>
  <c r="AA11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AM11" i="16"/>
  <c r="AK10" i="16"/>
  <c r="AI10" i="16"/>
  <c r="AG10" i="16"/>
  <c r="AE10" i="16"/>
  <c r="AC10" i="16"/>
  <c r="AA10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AM10" i="16"/>
  <c r="AK9" i="16"/>
  <c r="AI9" i="16"/>
  <c r="AG9" i="16"/>
  <c r="AE9" i="16"/>
  <c r="AC9" i="16"/>
  <c r="AA9" i="16"/>
  <c r="Y9" i="16"/>
  <c r="W9" i="16"/>
  <c r="U9" i="16"/>
  <c r="S9" i="16"/>
  <c r="Q9" i="16"/>
  <c r="O9" i="16"/>
  <c r="M9" i="16"/>
  <c r="K9" i="16"/>
  <c r="I9" i="16"/>
  <c r="G9" i="16"/>
  <c r="E9" i="16"/>
  <c r="C9" i="16"/>
  <c r="AM9" i="16"/>
  <c r="AK8" i="16"/>
  <c r="AI8" i="16"/>
  <c r="AG8" i="16"/>
  <c r="AE8" i="16"/>
  <c r="AC8" i="16"/>
  <c r="AA8" i="16"/>
  <c r="Y8" i="16"/>
  <c r="W8" i="16"/>
  <c r="U8" i="16"/>
  <c r="S8" i="16"/>
  <c r="Q8" i="16"/>
  <c r="O8" i="16"/>
  <c r="M8" i="16"/>
  <c r="K8" i="16"/>
  <c r="I8" i="16"/>
  <c r="G8" i="16"/>
  <c r="E8" i="16"/>
  <c r="C8" i="16"/>
  <c r="AM8" i="16"/>
  <c r="L25" i="10"/>
  <c r="L26" i="10"/>
  <c r="K25" i="10"/>
  <c r="K26" i="10"/>
  <c r="J25" i="10"/>
  <c r="J26" i="10"/>
  <c r="I25" i="10"/>
  <c r="I26" i="10"/>
  <c r="L24" i="10"/>
  <c r="K24" i="10"/>
  <c r="J24" i="10"/>
  <c r="I24" i="10"/>
  <c r="X5" i="14"/>
  <c r="X6" i="14"/>
  <c r="X7" i="14"/>
  <c r="X8" i="14"/>
  <c r="X9" i="14"/>
  <c r="X10" i="14"/>
  <c r="X11" i="14"/>
  <c r="X12" i="14"/>
  <c r="Y16" i="14" s="1"/>
  <c r="X13" i="14"/>
  <c r="Y17" i="14" s="1"/>
  <c r="X14" i="14"/>
  <c r="Y18" i="14" s="1"/>
  <c r="X15" i="14"/>
  <c r="X4" i="14"/>
  <c r="AD5" i="14"/>
  <c r="AD6" i="14"/>
  <c r="AD7" i="14"/>
  <c r="AD8" i="14"/>
  <c r="AD9" i="14"/>
  <c r="AD10" i="14"/>
  <c r="AD11" i="14"/>
  <c r="AD12" i="14"/>
  <c r="AE16" i="14" s="1"/>
  <c r="AD13" i="14"/>
  <c r="AE17" i="14" s="1"/>
  <c r="AD14" i="14"/>
  <c r="AE18" i="14" s="1"/>
  <c r="AD15" i="14"/>
  <c r="AD4" i="14"/>
  <c r="AJ5" i="14"/>
  <c r="AJ6" i="14"/>
  <c r="AJ7" i="14"/>
  <c r="AJ8" i="14"/>
  <c r="AJ9" i="14"/>
  <c r="AJ10" i="14"/>
  <c r="AJ11" i="14"/>
  <c r="AJ12" i="14"/>
  <c r="AK16" i="14" s="1"/>
  <c r="AJ13" i="14"/>
  <c r="AK17" i="14" s="1"/>
  <c r="AJ14" i="14"/>
  <c r="AJ15" i="14"/>
  <c r="AJ4" i="14"/>
  <c r="AP5" i="14"/>
  <c r="AP6" i="14"/>
  <c r="AP7" i="14"/>
  <c r="AP8" i="14"/>
  <c r="AP9" i="14"/>
  <c r="AP10" i="14"/>
  <c r="AP11" i="14"/>
  <c r="AP12" i="14"/>
  <c r="AQ16" i="14" s="1"/>
  <c r="AP13" i="14"/>
  <c r="AQ17" i="14" s="1"/>
  <c r="AP14" i="14"/>
  <c r="AQ18" i="14" s="1"/>
  <c r="AP15" i="14"/>
  <c r="AP4" i="14"/>
  <c r="R5" i="14"/>
  <c r="R6" i="14"/>
  <c r="R7" i="14"/>
  <c r="R8" i="14"/>
  <c r="R9" i="14"/>
  <c r="R10" i="14"/>
  <c r="R11" i="14"/>
  <c r="R12" i="14"/>
  <c r="S16" i="14" s="1"/>
  <c r="R13" i="14"/>
  <c r="S17" i="14" s="1"/>
  <c r="R14" i="14"/>
  <c r="S18" i="14" s="1"/>
  <c r="R15" i="14"/>
  <c r="R4" i="14"/>
  <c r="L5" i="14"/>
  <c r="L6" i="14"/>
  <c r="L7" i="14"/>
  <c r="L8" i="14"/>
  <c r="L9" i="14"/>
  <c r="L10" i="14"/>
  <c r="L11" i="14"/>
  <c r="L12" i="14"/>
  <c r="L13" i="14"/>
  <c r="L14" i="14"/>
  <c r="M18" i="14" s="1"/>
  <c r="L15" i="14"/>
  <c r="L4" i="14"/>
  <c r="F5" i="14"/>
  <c r="F6" i="14"/>
  <c r="F7" i="14"/>
  <c r="F8" i="14"/>
  <c r="F9" i="14"/>
  <c r="F10" i="14"/>
  <c r="F11" i="14"/>
  <c r="F12" i="14"/>
  <c r="G16" i="14" s="1"/>
  <c r="F13" i="14"/>
  <c r="G17" i="14" s="1"/>
  <c r="F14" i="14"/>
  <c r="G18" i="14" s="1"/>
  <c r="F15" i="14"/>
  <c r="F4" i="14"/>
  <c r="D36" i="6"/>
  <c r="E36" i="6"/>
  <c r="F36" i="6"/>
  <c r="G36" i="6"/>
  <c r="C36" i="6"/>
  <c r="D31" i="6"/>
  <c r="E31" i="6"/>
  <c r="I31" i="6" s="1"/>
  <c r="F31" i="6"/>
  <c r="G31" i="6"/>
  <c r="K31" i="6" s="1"/>
  <c r="C31" i="6"/>
  <c r="D26" i="6"/>
  <c r="E26" i="6"/>
  <c r="I26" i="6" s="1"/>
  <c r="F26" i="6"/>
  <c r="G26" i="6"/>
  <c r="C26" i="6"/>
  <c r="D21" i="6"/>
  <c r="E21" i="6"/>
  <c r="F21" i="6"/>
  <c r="G21" i="6"/>
  <c r="C21" i="6"/>
  <c r="D16" i="6"/>
  <c r="E16" i="6"/>
  <c r="F16" i="6"/>
  <c r="G16" i="6"/>
  <c r="C16" i="6"/>
  <c r="D11" i="6"/>
  <c r="E11" i="6"/>
  <c r="F11" i="6"/>
  <c r="G11" i="6"/>
  <c r="J11" i="6" s="1"/>
  <c r="C11" i="6"/>
  <c r="D6" i="6"/>
  <c r="E6" i="6"/>
  <c r="I6" i="6" s="1"/>
  <c r="F6" i="6"/>
  <c r="G6" i="6"/>
  <c r="C6" i="6"/>
  <c r="K46" i="7" l="1"/>
  <c r="J16" i="6"/>
  <c r="J36" i="6"/>
  <c r="AK10" i="18"/>
  <c r="AQ17" i="17"/>
  <c r="AQ9" i="17"/>
  <c r="S15" i="17"/>
  <c r="AK15" i="17"/>
  <c r="AQ8" i="17"/>
  <c r="AQ10" i="17"/>
  <c r="AW9" i="14"/>
  <c r="AW15" i="14"/>
  <c r="BU14" i="18"/>
  <c r="BU18" i="18"/>
  <c r="BU13" i="18"/>
  <c r="M12" i="14"/>
  <c r="M16" i="14"/>
  <c r="J21" i="7"/>
  <c r="Y14" i="14"/>
  <c r="M13" i="14"/>
  <c r="M17" i="14"/>
  <c r="M11" i="14"/>
  <c r="AQ15" i="17"/>
  <c r="M10" i="14"/>
  <c r="Y13" i="14"/>
  <c r="K36" i="7"/>
  <c r="AW10" i="14"/>
  <c r="J46" i="7"/>
  <c r="I21" i="6"/>
  <c r="AW13" i="14"/>
  <c r="AW17" i="14"/>
  <c r="AW14" i="14"/>
  <c r="AW18" i="14"/>
  <c r="I36" i="7"/>
  <c r="AK14" i="14"/>
  <c r="AK18" i="14"/>
  <c r="J6" i="6"/>
  <c r="K26" i="6"/>
  <c r="J6" i="9"/>
  <c r="AQ16" i="17"/>
  <c r="K56" i="7"/>
  <c r="J51" i="7"/>
  <c r="H46" i="7"/>
  <c r="K41" i="7"/>
  <c r="H41" i="7"/>
  <c r="J36" i="7"/>
  <c r="H31" i="7"/>
  <c r="J31" i="7"/>
  <c r="H26" i="7"/>
  <c r="K21" i="7"/>
  <c r="H21" i="7"/>
  <c r="K16" i="7"/>
  <c r="K11" i="7"/>
  <c r="I21" i="9"/>
  <c r="H36" i="6"/>
  <c r="I36" i="6"/>
  <c r="J21" i="6"/>
  <c r="H16" i="6"/>
  <c r="H11" i="6"/>
  <c r="K11" i="6"/>
  <c r="K6" i="6"/>
  <c r="BC8" i="18"/>
  <c r="AQ12" i="17"/>
  <c r="BO12" i="18"/>
  <c r="K31" i="7"/>
  <c r="K16" i="6"/>
  <c r="M9" i="14"/>
  <c r="AQ13" i="18"/>
  <c r="I11" i="6"/>
  <c r="K36" i="6"/>
  <c r="M8" i="14"/>
  <c r="AQ15" i="14"/>
  <c r="AW13" i="18"/>
  <c r="H6" i="6"/>
  <c r="H31" i="6"/>
  <c r="AQ14" i="14"/>
  <c r="H41" i="6"/>
  <c r="I41" i="6"/>
  <c r="BO9" i="18"/>
  <c r="J26" i="7"/>
  <c r="K26" i="7"/>
  <c r="H21" i="6"/>
  <c r="J31" i="6"/>
  <c r="AQ10" i="18"/>
  <c r="H11" i="7"/>
  <c r="BU12" i="18"/>
  <c r="AK9" i="17"/>
  <c r="AW10" i="18"/>
  <c r="BC10" i="18"/>
  <c r="I11" i="7"/>
  <c r="I51" i="7"/>
  <c r="I16" i="6"/>
  <c r="Y8" i="14"/>
  <c r="BI10" i="18"/>
  <c r="BI14" i="18"/>
  <c r="BO10" i="18"/>
  <c r="BO14" i="18"/>
  <c r="AQ15" i="18"/>
  <c r="J21" i="9"/>
  <c r="AW15" i="18"/>
  <c r="BU16" i="18"/>
  <c r="BC15" i="18"/>
  <c r="H16" i="7"/>
  <c r="I56" i="7"/>
  <c r="BI15" i="18"/>
  <c r="AQ8" i="18"/>
  <c r="I26" i="7"/>
  <c r="Y8" i="18"/>
  <c r="AW8" i="18"/>
  <c r="I46" i="7"/>
  <c r="K41" i="6"/>
  <c r="J41" i="6"/>
  <c r="AQ9" i="14"/>
  <c r="AQ8" i="14"/>
  <c r="AE8" i="14"/>
  <c r="G8" i="14"/>
  <c r="S12" i="14"/>
  <c r="Y15" i="14"/>
  <c r="AK8" i="14"/>
  <c r="AE9" i="17"/>
  <c r="AE11" i="17"/>
  <c r="AE15" i="17"/>
  <c r="BC9" i="18"/>
  <c r="AW14" i="18"/>
  <c r="BI9" i="18"/>
  <c r="BC14" i="18"/>
  <c r="M8" i="18"/>
  <c r="AK12" i="18"/>
  <c r="AQ11" i="18"/>
  <c r="BO15" i="18"/>
  <c r="AW11" i="18"/>
  <c r="BU8" i="18"/>
  <c r="Y14" i="18"/>
  <c r="AE10" i="18"/>
  <c r="AE14" i="18"/>
  <c r="BU9" i="18"/>
  <c r="AK14" i="18"/>
  <c r="BU15" i="18"/>
  <c r="H61" i="7"/>
  <c r="I61" i="7"/>
  <c r="I31" i="7"/>
  <c r="I41" i="7"/>
  <c r="J41" i="7"/>
  <c r="H56" i="7"/>
  <c r="J16" i="7"/>
  <c r="J11" i="7"/>
  <c r="J56" i="7"/>
  <c r="J61" i="7"/>
  <c r="K61" i="7"/>
  <c r="H11" i="9"/>
  <c r="K6" i="9"/>
  <c r="H36" i="9"/>
  <c r="I36" i="9"/>
  <c r="K36" i="9"/>
  <c r="J36" i="9"/>
  <c r="H21" i="9"/>
  <c r="AW16" i="14"/>
  <c r="K21" i="6"/>
  <c r="H26" i="6"/>
  <c r="J26" i="6"/>
  <c r="AE15" i="14"/>
  <c r="Y11" i="14"/>
  <c r="AK15" i="14"/>
  <c r="Y10" i="14"/>
  <c r="Y9" i="14"/>
  <c r="AE13" i="14"/>
  <c r="S10" i="14"/>
  <c r="AK13" i="14"/>
  <c r="S9" i="14"/>
  <c r="AE14" i="14"/>
  <c r="AK12" i="14"/>
  <c r="AE12" i="14"/>
  <c r="AE11" i="14"/>
  <c r="AE10" i="14"/>
  <c r="AE9" i="14"/>
  <c r="AQ11" i="14"/>
  <c r="G14" i="14"/>
  <c r="AQ10" i="14"/>
  <c r="Y12" i="14"/>
  <c r="AK10" i="14"/>
  <c r="G15" i="14"/>
  <c r="G13" i="14"/>
  <c r="AK11" i="14"/>
  <c r="AK9" i="14"/>
  <c r="G12" i="14"/>
  <c r="G11" i="14"/>
  <c r="G10" i="14"/>
  <c r="G9" i="14"/>
  <c r="S11" i="14"/>
  <c r="Y12" i="18"/>
  <c r="AE12" i="18"/>
  <c r="G13" i="18"/>
  <c r="S15" i="18"/>
  <c r="AK8" i="18"/>
  <c r="M9" i="18"/>
  <c r="BC11" i="18"/>
  <c r="BO11" i="18"/>
  <c r="AE9" i="18"/>
  <c r="AE13" i="18"/>
  <c r="AW12" i="18"/>
  <c r="G14" i="18"/>
  <c r="BC12" i="18"/>
  <c r="AK9" i="18"/>
  <c r="M10" i="18"/>
  <c r="M14" i="18"/>
  <c r="G11" i="17"/>
  <c r="AE8" i="17"/>
  <c r="AE12" i="17"/>
  <c r="AK12" i="17"/>
  <c r="G12" i="17"/>
  <c r="S8" i="14"/>
  <c r="S15" i="14"/>
  <c r="AQ13" i="14"/>
  <c r="S14" i="14"/>
  <c r="AQ12" i="14"/>
  <c r="M15" i="14"/>
  <c r="S13" i="14"/>
  <c r="M14" i="14"/>
  <c r="H51" i="7"/>
  <c r="I16" i="7"/>
  <c r="K6" i="7"/>
  <c r="I21" i="7"/>
  <c r="H6" i="7"/>
  <c r="I6" i="7"/>
  <c r="J6" i="7"/>
  <c r="BI11" i="18"/>
  <c r="BI12" i="18"/>
  <c r="BI8" i="18"/>
  <c r="BI13" i="18"/>
  <c r="AW9" i="18"/>
  <c r="AE11" i="18"/>
  <c r="AE15" i="18"/>
  <c r="AE8" i="18"/>
  <c r="Y15" i="18"/>
  <c r="Y11" i="18"/>
  <c r="Y9" i="18"/>
  <c r="Y13" i="18"/>
  <c r="S10" i="18"/>
  <c r="S14" i="18"/>
  <c r="S11" i="18"/>
  <c r="S8" i="18"/>
  <c r="S12" i="18"/>
  <c r="S9" i="18"/>
  <c r="S13" i="18"/>
  <c r="G9" i="18"/>
  <c r="G11" i="18"/>
  <c r="G15" i="18"/>
  <c r="G8" i="18"/>
  <c r="G12" i="18"/>
  <c r="G10" i="18"/>
  <c r="AK15" i="18"/>
  <c r="AK11" i="18"/>
  <c r="AK13" i="18"/>
  <c r="BC13" i="18"/>
  <c r="M12" i="18"/>
  <c r="M11" i="18"/>
  <c r="M15" i="18"/>
  <c r="M13" i="18"/>
  <c r="BO8" i="18"/>
  <c r="BO13" i="18"/>
  <c r="AQ12" i="18"/>
  <c r="AQ9" i="18"/>
  <c r="AQ14" i="18"/>
  <c r="AK11" i="17"/>
  <c r="AK8" i="17"/>
  <c r="AK13" i="17"/>
  <c r="AK10" i="17"/>
  <c r="AK14" i="17"/>
  <c r="AE13" i="17"/>
  <c r="AE10" i="17"/>
  <c r="AE14" i="17"/>
  <c r="Y11" i="17"/>
  <c r="Y15" i="17"/>
  <c r="Y12" i="17"/>
  <c r="Y13" i="17"/>
  <c r="Y8" i="17"/>
  <c r="Y9" i="17"/>
  <c r="Y10" i="17"/>
  <c r="Y14" i="17"/>
  <c r="S11" i="17"/>
  <c r="S12" i="17"/>
  <c r="S8" i="17"/>
  <c r="S9" i="17"/>
  <c r="S13" i="17"/>
  <c r="S10" i="17"/>
  <c r="S14" i="17"/>
  <c r="M13" i="17"/>
  <c r="M14" i="17"/>
  <c r="M9" i="17"/>
  <c r="M11" i="17"/>
  <c r="M15" i="17"/>
  <c r="M8" i="17"/>
  <c r="M12" i="17"/>
  <c r="M10" i="17"/>
  <c r="G15" i="17"/>
  <c r="G8" i="17"/>
  <c r="G9" i="17"/>
  <c r="G13" i="17"/>
  <c r="G10" i="17"/>
  <c r="G14" i="17"/>
  <c r="J31" i="9"/>
  <c r="H31" i="9"/>
  <c r="K26" i="9"/>
  <c r="H26" i="9"/>
  <c r="J11" i="9"/>
  <c r="I11" i="9"/>
  <c r="H16" i="9"/>
  <c r="I16" i="9"/>
  <c r="J16" i="9"/>
  <c r="K11" i="9"/>
  <c r="I6" i="9"/>
  <c r="H6" i="9"/>
  <c r="K16" i="9"/>
  <c r="I31" i="9"/>
  <c r="I26" i="9"/>
  <c r="J26" i="9"/>
  <c r="K21" i="9"/>
  <c r="K31" i="9"/>
  <c r="S9" i="13"/>
  <c r="S10" i="13"/>
  <c r="S11" i="13"/>
  <c r="S12" i="13"/>
  <c r="S13" i="13"/>
  <c r="S14" i="13"/>
  <c r="S15" i="13"/>
  <c r="S8" i="13"/>
  <c r="Q9" i="13"/>
  <c r="Q10" i="13"/>
  <c r="Q11" i="13"/>
  <c r="Q12" i="13"/>
  <c r="Q13" i="13"/>
  <c r="Q14" i="13"/>
  <c r="Q15" i="13"/>
  <c r="Q8" i="13"/>
  <c r="O9" i="13"/>
  <c r="O10" i="13"/>
  <c r="O11" i="13"/>
  <c r="O12" i="13"/>
  <c r="O13" i="13"/>
  <c r="O14" i="13"/>
  <c r="O15" i="13"/>
  <c r="O8" i="13"/>
  <c r="M9" i="13"/>
  <c r="M10" i="13"/>
  <c r="M11" i="13"/>
  <c r="M12" i="13"/>
  <c r="M13" i="13"/>
  <c r="M14" i="13"/>
  <c r="M15" i="13"/>
  <c r="M8" i="13"/>
  <c r="K9" i="13"/>
  <c r="K10" i="13"/>
  <c r="K11" i="13"/>
  <c r="K12" i="13"/>
  <c r="K13" i="13"/>
  <c r="K14" i="13"/>
  <c r="K15" i="13"/>
  <c r="K8" i="13"/>
  <c r="I9" i="13"/>
  <c r="I10" i="13"/>
  <c r="I11" i="13"/>
  <c r="I12" i="13"/>
  <c r="I13" i="13"/>
  <c r="I14" i="13"/>
  <c r="I15" i="13"/>
  <c r="I8" i="13"/>
  <c r="G9" i="13"/>
  <c r="G10" i="13"/>
  <c r="G11" i="13"/>
  <c r="G12" i="13"/>
  <c r="G13" i="13"/>
  <c r="G14" i="13"/>
  <c r="G15" i="13"/>
  <c r="G8" i="13"/>
  <c r="E9" i="13"/>
  <c r="E10" i="13"/>
  <c r="E11" i="13"/>
  <c r="E12" i="13"/>
  <c r="E13" i="13"/>
  <c r="E14" i="13"/>
  <c r="E15" i="13"/>
  <c r="E8" i="13"/>
  <c r="C9" i="13"/>
  <c r="C10" i="13"/>
  <c r="C11" i="13"/>
  <c r="C12" i="13"/>
  <c r="C13" i="13"/>
  <c r="C14" i="13"/>
  <c r="C15" i="13"/>
  <c r="C8" i="13"/>
  <c r="U9" i="13"/>
  <c r="U10" i="13"/>
  <c r="U11" i="13"/>
  <c r="U12" i="13"/>
  <c r="U13" i="13"/>
  <c r="U14" i="13"/>
  <c r="U15" i="13"/>
  <c r="U8" i="13"/>
  <c r="W9" i="13"/>
  <c r="W10" i="13"/>
  <c r="W11" i="13"/>
  <c r="W12" i="13"/>
  <c r="W13" i="13"/>
  <c r="W14" i="13"/>
  <c r="W15" i="13"/>
  <c r="W8" i="13"/>
  <c r="Y9" i="13"/>
  <c r="Y10" i="13"/>
  <c r="Y11" i="13"/>
  <c r="Y12" i="13"/>
  <c r="Y13" i="13"/>
  <c r="Y14" i="13"/>
  <c r="Y15" i="13"/>
  <c r="Y8" i="13"/>
  <c r="AA9" i="13"/>
  <c r="AA10" i="13"/>
  <c r="AA11" i="13"/>
  <c r="AA12" i="13"/>
  <c r="AA13" i="13"/>
  <c r="AA14" i="13"/>
  <c r="AA15" i="13"/>
  <c r="AA8" i="13"/>
  <c r="AC9" i="13"/>
  <c r="AC10" i="13"/>
  <c r="AC11" i="13"/>
  <c r="AC12" i="13"/>
  <c r="AC13" i="13"/>
  <c r="AC14" i="13"/>
  <c r="AC15" i="13"/>
  <c r="AC8" i="13"/>
  <c r="AE9" i="13"/>
  <c r="AE10" i="13"/>
  <c r="AE11" i="13"/>
  <c r="AE12" i="13"/>
  <c r="AE13" i="13"/>
  <c r="AE14" i="13"/>
  <c r="AE15" i="13"/>
  <c r="AE8" i="13"/>
  <c r="AG9" i="13"/>
  <c r="AG10" i="13"/>
  <c r="AG11" i="13"/>
  <c r="AG12" i="13"/>
  <c r="AG13" i="13"/>
  <c r="AG14" i="13"/>
  <c r="AG15" i="13"/>
  <c r="AG8" i="13"/>
  <c r="AI9" i="13"/>
  <c r="AI10" i="13"/>
  <c r="AI11" i="13"/>
  <c r="AI12" i="13"/>
  <c r="AI13" i="13"/>
  <c r="AI14" i="13"/>
  <c r="AI15" i="13"/>
  <c r="AI8" i="13"/>
  <c r="AK9" i="13"/>
  <c r="AK10" i="13"/>
  <c r="AK11" i="13"/>
  <c r="AK12" i="13"/>
  <c r="AK13" i="13"/>
  <c r="AK14" i="13"/>
  <c r="AK15" i="13"/>
  <c r="AK8" i="13"/>
  <c r="AM9" i="13"/>
  <c r="AM10" i="13"/>
  <c r="AM11" i="13"/>
  <c r="AM12" i="13"/>
  <c r="AM13" i="13"/>
  <c r="AM14" i="13"/>
  <c r="AM15" i="13"/>
  <c r="AM8" i="13"/>
  <c r="AO9" i="13"/>
  <c r="AO10" i="13"/>
  <c r="AO11" i="13"/>
  <c r="AO12" i="13"/>
  <c r="AO13" i="13"/>
  <c r="AO14" i="13"/>
  <c r="AO15" i="13"/>
  <c r="AO8" i="13"/>
  <c r="AQ9" i="13"/>
  <c r="AQ10" i="13"/>
  <c r="AQ11" i="13"/>
  <c r="AQ12" i="13"/>
  <c r="AQ13" i="13"/>
  <c r="AQ14" i="13"/>
  <c r="AQ15" i="13"/>
  <c r="AQ8" i="13"/>
  <c r="AS9" i="13"/>
  <c r="AS10" i="13"/>
  <c r="AS11" i="13"/>
  <c r="AS12" i="13"/>
  <c r="AS13" i="13"/>
  <c r="AS14" i="13"/>
  <c r="AS15" i="13"/>
  <c r="AS8" i="13"/>
  <c r="I9" i="12"/>
  <c r="I10" i="12"/>
  <c r="I11" i="12"/>
  <c r="I12" i="12"/>
  <c r="I13" i="12"/>
  <c r="I14" i="12"/>
  <c r="I15" i="12"/>
  <c r="I8" i="12"/>
  <c r="K9" i="12"/>
  <c r="K10" i="12"/>
  <c r="K11" i="12"/>
  <c r="K12" i="12"/>
  <c r="K13" i="12"/>
  <c r="K14" i="12"/>
  <c r="K15" i="12"/>
  <c r="K8" i="12"/>
  <c r="S9" i="12"/>
  <c r="S10" i="12"/>
  <c r="S11" i="12"/>
  <c r="S12" i="12"/>
  <c r="S13" i="12"/>
  <c r="S14" i="12"/>
  <c r="S15" i="12"/>
  <c r="S8" i="12"/>
  <c r="M9" i="12"/>
  <c r="M10" i="12"/>
  <c r="M11" i="12"/>
  <c r="M12" i="12"/>
  <c r="M13" i="12"/>
  <c r="M14" i="12"/>
  <c r="M15" i="12"/>
  <c r="M8" i="12"/>
  <c r="U9" i="12"/>
  <c r="U10" i="12"/>
  <c r="U11" i="12"/>
  <c r="U12" i="12"/>
  <c r="U13" i="12"/>
  <c r="U14" i="12"/>
  <c r="U15" i="12"/>
  <c r="U8" i="12"/>
  <c r="G9" i="12"/>
  <c r="G10" i="12"/>
  <c r="G11" i="12"/>
  <c r="G12" i="12"/>
  <c r="G13" i="12"/>
  <c r="G14" i="12"/>
  <c r="G15" i="12"/>
  <c r="G8" i="12"/>
  <c r="E9" i="12"/>
  <c r="E10" i="12"/>
  <c r="E11" i="12"/>
  <c r="E12" i="12"/>
  <c r="E13" i="12"/>
  <c r="E14" i="12"/>
  <c r="E15" i="12"/>
  <c r="E8" i="12"/>
  <c r="C10" i="12"/>
  <c r="C11" i="12"/>
  <c r="C12" i="12"/>
  <c r="C13" i="12"/>
  <c r="C14" i="12"/>
  <c r="C15" i="12"/>
  <c r="L28" i="5" l="1"/>
  <c r="L29" i="5"/>
  <c r="K28" i="5"/>
  <c r="K29" i="5"/>
  <c r="J28" i="5"/>
  <c r="J29" i="5"/>
  <c r="I28" i="5"/>
  <c r="I29" i="5"/>
  <c r="L27" i="5"/>
  <c r="K27" i="5"/>
  <c r="J27" i="5"/>
  <c r="I27" i="5"/>
</calcChain>
</file>

<file path=xl/sharedStrings.xml><?xml version="1.0" encoding="utf-8"?>
<sst xmlns="http://schemas.openxmlformats.org/spreadsheetml/2006/main" count="960" uniqueCount="142">
  <si>
    <t>S.N.</t>
  </si>
  <si>
    <t>Provinces</t>
  </si>
  <si>
    <t>2023/24</t>
  </si>
  <si>
    <t>2024/25</t>
  </si>
  <si>
    <t>2025/26</t>
  </si>
  <si>
    <t>% Change</t>
  </si>
  <si>
    <t>3 over 1</t>
  </si>
  <si>
    <t>3 over 2</t>
  </si>
  <si>
    <t>5 over 3</t>
  </si>
  <si>
    <t>5 over 4</t>
  </si>
  <si>
    <t>Koshi Province</t>
  </si>
  <si>
    <t>Bagmati Province</t>
  </si>
  <si>
    <t>Gandaki Province</t>
  </si>
  <si>
    <t>Lumbini Province</t>
  </si>
  <si>
    <t>Karnali Province</t>
  </si>
  <si>
    <t>Sudurpaschim Province</t>
  </si>
  <si>
    <t>Likhat Parit</t>
  </si>
  <si>
    <t>Particulars</t>
  </si>
  <si>
    <t xml:space="preserve">National </t>
  </si>
  <si>
    <t>2022 October</t>
  </si>
  <si>
    <t>2023 January</t>
  </si>
  <si>
    <t>2023 April</t>
  </si>
  <si>
    <t>2023 July</t>
  </si>
  <si>
    <t>2023 October</t>
  </si>
  <si>
    <t>2024 January</t>
  </si>
  <si>
    <t>2024 April</t>
  </si>
  <si>
    <t>2024 July</t>
  </si>
  <si>
    <t xml:space="preserve">2024 October </t>
  </si>
  <si>
    <t xml:space="preserve">2025 January </t>
  </si>
  <si>
    <t>2025 April</t>
  </si>
  <si>
    <t>2025 July</t>
  </si>
  <si>
    <t>2025 October</t>
  </si>
  <si>
    <t xml:space="preserve">% Growth </t>
  </si>
  <si>
    <t>% Growth</t>
  </si>
  <si>
    <t>Koshi</t>
  </si>
  <si>
    <t>Growth %</t>
  </si>
  <si>
    <t>Madhesh</t>
  </si>
  <si>
    <t>Bagmati</t>
  </si>
  <si>
    <t>Gandaki</t>
  </si>
  <si>
    <t>Lumbini</t>
  </si>
  <si>
    <t>Karnali</t>
  </si>
  <si>
    <t>Sudurpaschim</t>
  </si>
  <si>
    <t>National</t>
  </si>
  <si>
    <t>&lt;2.5 Aana</t>
  </si>
  <si>
    <t>2.5–10 Aana</t>
  </si>
  <si>
    <t>10-20 Aana</t>
  </si>
  <si>
    <t>&gt;20 Aana</t>
  </si>
  <si>
    <t>Total</t>
  </si>
  <si>
    <t>Madesh</t>
  </si>
  <si>
    <t>Biratnagar</t>
  </si>
  <si>
    <t>Metropolitan</t>
  </si>
  <si>
    <t>Birgunj</t>
  </si>
  <si>
    <t>Bharatpur</t>
  </si>
  <si>
    <t>Kathmandu</t>
  </si>
  <si>
    <t>Lalitpur</t>
  </si>
  <si>
    <t>Pokhara</t>
  </si>
  <si>
    <t>Biratnagar Metro</t>
  </si>
  <si>
    <t>Birgunj Metro</t>
  </si>
  <si>
    <t>Bharatpur Metro</t>
  </si>
  <si>
    <t>Kathmandu Metro</t>
  </si>
  <si>
    <t>Lalitpur Metro</t>
  </si>
  <si>
    <t>Pokhara Metro</t>
  </si>
  <si>
    <t>Metros/Land Size</t>
  </si>
  <si>
    <t>Sub-Metropolitan</t>
  </si>
  <si>
    <t>Ithari</t>
  </si>
  <si>
    <t>Dharan</t>
  </si>
  <si>
    <t>Janakpur</t>
  </si>
  <si>
    <t>Jitpur Simara</t>
  </si>
  <si>
    <t>Kalaiya</t>
  </si>
  <si>
    <t>Hetauda</t>
  </si>
  <si>
    <t>Butwal</t>
  </si>
  <si>
    <t>Nepalgunj</t>
  </si>
  <si>
    <t>Ghorahi</t>
  </si>
  <si>
    <t>Tulsipur</t>
  </si>
  <si>
    <t>Dhangadhi</t>
  </si>
  <si>
    <t>Dhangadi</t>
  </si>
  <si>
    <t>Jeetpur Simara</t>
  </si>
  <si>
    <t>National Level</t>
  </si>
  <si>
    <t>Total Metro</t>
  </si>
  <si>
    <t>Total Sub-Metro</t>
  </si>
  <si>
    <t xml:space="preserve">Capital Gain, Rs. Billion </t>
  </si>
  <si>
    <t xml:space="preserve">Total Revenue, Rs. Billion </t>
  </si>
  <si>
    <t>Area(Million Meter sq.)</t>
  </si>
  <si>
    <t>Number of Transactions</t>
  </si>
  <si>
    <t>Madhesh Province</t>
  </si>
  <si>
    <t>Province/Land Size</t>
  </si>
  <si>
    <t>Metropolitan/Land Size</t>
  </si>
  <si>
    <t>Annexes:1 
National Series</t>
  </si>
  <si>
    <t>Itahari</t>
  </si>
  <si>
    <t>2. Provincial Real Estate Activities</t>
  </si>
  <si>
    <t>3. Provincial Real Estate Activities by Land Area</t>
  </si>
  <si>
    <t>4. Metropolitan Real Estate Activities</t>
  </si>
  <si>
    <t>5. Metropolitan Real Estate Activities by Land Area</t>
  </si>
  <si>
    <t>6. Sub Metropolitan Real Estate Activities</t>
  </si>
  <si>
    <t>7.Sub Metropolitan Real Estate Activities by Land Area</t>
  </si>
  <si>
    <t>1. National Series</t>
  </si>
  <si>
    <t>2. Provincial Series</t>
  </si>
  <si>
    <t>3. Provincial Series by Land Area</t>
  </si>
  <si>
    <t>4. Metropolitian Series</t>
  </si>
  <si>
    <t>5. Metropolitian Series by Land Area</t>
  </si>
  <si>
    <t>6. Sub Metropolitian Series</t>
  </si>
  <si>
    <t>7. Sub Metropolitian Series by Land Area</t>
  </si>
  <si>
    <t>Number of Transactions (Rajinama)</t>
  </si>
  <si>
    <r>
      <t xml:space="preserve">*This analysis is based on  </t>
    </r>
    <r>
      <rPr>
        <b/>
        <i/>
        <sz val="11"/>
        <color theme="1"/>
        <rFont val="Times"/>
        <family val="1"/>
      </rPr>
      <t>Rajinama transactions of Likhat Parit</t>
    </r>
    <r>
      <rPr>
        <sz val="11"/>
        <color theme="1"/>
        <rFont val="Times"/>
        <family val="1"/>
      </rPr>
      <t xml:space="preserve"> only. </t>
    </r>
  </si>
  <si>
    <t>Status of Real  Estate Transactions in Nepal (Based on DOLMA and NRB Data)</t>
  </si>
  <si>
    <t>Annexes: Time Series Data of Status of Real Estate Transactions in Nepal</t>
  </si>
  <si>
    <t>1. Summary of Real Estate Transactions, Revenue Collection and BFI's Lending(A,B and C Class Banks)</t>
  </si>
  <si>
    <t>3rd Quarter</t>
  </si>
  <si>
    <t>2nd Quarter</t>
  </si>
  <si>
    <t>Total Transactions</t>
  </si>
  <si>
    <t>2026 January</t>
  </si>
  <si>
    <t>2026 April</t>
  </si>
  <si>
    <t>BFI's Lending(Including Residential Home Loan),  Rs. Billion 
(A,B and C Class)</t>
  </si>
  <si>
    <t xml:space="preserve">Total Transaction Amount  (Rajinama), Rs. Billion </t>
  </si>
  <si>
    <t>Transaction Amount(Rs Billion)</t>
  </si>
  <si>
    <t>Total Transaction Area (Rajinama),Million Square Meter</t>
  </si>
  <si>
    <t xml:space="preserve">      Capital Gain, Tax Rs. Billion </t>
  </si>
  <si>
    <t xml:space="preserve">      Registration Fee, Rs. Billion</t>
  </si>
  <si>
    <t xml:space="preserve">      Others,Rs.Billion</t>
  </si>
  <si>
    <t>Registration Fee, Rs.Billion</t>
  </si>
  <si>
    <t>Others</t>
  </si>
  <si>
    <t>Revenue From Real Estate</t>
  </si>
  <si>
    <t>* Quarterly data</t>
  </si>
  <si>
    <t>BFI's Real Estate Lending(including Residential Home Loan) Rs. Billion (A,B and C Class Banks)</t>
  </si>
  <si>
    <t>Table 2
Provincial Real Estate Activities*</t>
  </si>
  <si>
    <t>Table 1
Summary of Real Estate Transactions, Revenue Collection and BFI's Lending(A,B and C Class Banks)*</t>
  </si>
  <si>
    <t>Table 3
Provincial Real Estate Activities by Land Area*</t>
  </si>
  <si>
    <t xml:space="preserve">Table 4
Metropolitan Real Estate Activities*
</t>
  </si>
  <si>
    <t>Table - 5
Metropolitan Real Estate Activities by Land Area*</t>
  </si>
  <si>
    <t>Table - 6 
Sub Metropolitan Real Estate Activities*</t>
  </si>
  <si>
    <t>Table - 7
Sub Metropolitan Real Estate Activities by Land Area*</t>
  </si>
  <si>
    <r>
      <t>Annexes:2
Provincial Series</t>
    </r>
    <r>
      <rPr>
        <b/>
        <vertAlign val="superscript"/>
        <sz val="14"/>
        <color theme="1"/>
        <rFont val="Times New Roman"/>
        <family val="1"/>
      </rPr>
      <t>#</t>
    </r>
    <r>
      <rPr>
        <b/>
        <sz val="14"/>
        <color theme="1"/>
        <rFont val="Times New Roman"/>
        <family val="1"/>
      </rPr>
      <t xml:space="preserve">
</t>
    </r>
  </si>
  <si>
    <r>
      <t xml:space="preserve">#This analysis is based on  </t>
    </r>
    <r>
      <rPr>
        <b/>
        <i/>
        <sz val="11"/>
        <color theme="1"/>
        <rFont val="Times"/>
        <family val="1"/>
      </rPr>
      <t>Rajinama transactions of Likhat Parit</t>
    </r>
    <r>
      <rPr>
        <sz val="11"/>
        <color theme="1"/>
        <rFont val="Times"/>
        <family val="1"/>
      </rPr>
      <t xml:space="preserve"> only. </t>
    </r>
  </si>
  <si>
    <r>
      <t>Annexes: 4
Metropolitan Series</t>
    </r>
    <r>
      <rPr>
        <b/>
        <vertAlign val="superscript"/>
        <sz val="14"/>
        <color theme="1"/>
        <rFont val="Tmes New Roman"/>
      </rPr>
      <t>#</t>
    </r>
  </si>
  <si>
    <r>
      <t>Annexes: 3
Provincial Series by Land Area</t>
    </r>
    <r>
      <rPr>
        <b/>
        <vertAlign val="superscript"/>
        <sz val="14"/>
        <color theme="1"/>
        <rFont val="Times New Roman"/>
        <family val="1"/>
      </rPr>
      <t>#</t>
    </r>
  </si>
  <si>
    <r>
      <t>Annexes: 5
Metropolitan Series by Land Area</t>
    </r>
    <r>
      <rPr>
        <b/>
        <vertAlign val="superscript"/>
        <sz val="14"/>
        <color theme="1"/>
        <rFont val="Times New Roman"/>
        <family val="1"/>
      </rPr>
      <t>#</t>
    </r>
    <r>
      <rPr>
        <b/>
        <sz val="14"/>
        <color theme="1"/>
        <rFont val="Times New Roman"/>
        <family val="1"/>
      </rPr>
      <t xml:space="preserve">
</t>
    </r>
  </si>
  <si>
    <r>
      <t>Annexes: 6
Sub Metropolitan Series</t>
    </r>
    <r>
      <rPr>
        <b/>
        <vertAlign val="superscript"/>
        <sz val="14"/>
        <color theme="1"/>
        <rFont val="Times New Roman"/>
        <family val="1"/>
      </rPr>
      <t>#</t>
    </r>
  </si>
  <si>
    <r>
      <t>Annexes : 7
Sub Metropolitan Series by Land Area</t>
    </r>
    <r>
      <rPr>
        <b/>
        <vertAlign val="superscript"/>
        <sz val="14"/>
        <color theme="1"/>
        <rFont val="Times New Roman"/>
        <family val="1"/>
      </rPr>
      <t>#</t>
    </r>
  </si>
  <si>
    <t>Mid Month</t>
  </si>
  <si>
    <t>Jan-Apr</t>
  </si>
  <si>
    <t>Oct-Jan</t>
  </si>
  <si>
    <t>Year and Mid Month*
(A.D.)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</si>
</sst>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Tmes New Roman"/>
    </font>
    <font>
      <sz val="11"/>
      <color theme="1"/>
      <name val="Times"/>
      <family val="1"/>
    </font>
    <font>
      <b/>
      <i/>
      <sz val="11"/>
      <color theme="1"/>
      <name val="Times"/>
      <family val="1"/>
    </font>
    <font>
      <b/>
      <vertAlign val="superscript"/>
      <sz val="14"/>
      <color theme="1"/>
      <name val="Times New Roman"/>
      <family val="1"/>
    </font>
    <font>
      <b/>
      <vertAlign val="superscript"/>
      <sz val="14"/>
      <color theme="1"/>
      <name val="T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 applyAlignment="0"/>
    <xf numFmtId="0" fontId="1" fillId="0" borderId="0"/>
    <xf numFmtId="0" fontId="8" fillId="0" borderId="0"/>
    <xf numFmtId="0" fontId="7" fillId="0" borderId="0"/>
    <xf numFmtId="0" fontId="1" fillId="0" borderId="0"/>
    <xf numFmtId="0" fontId="9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8" xfId="0" applyFont="1" applyBorder="1"/>
    <xf numFmtId="0" fontId="0" fillId="0" borderId="4" xfId="0" applyBorder="1"/>
    <xf numFmtId="0" fontId="4" fillId="0" borderId="10" xfId="0" applyFont="1" applyBorder="1"/>
    <xf numFmtId="0" fontId="0" fillId="0" borderId="5" xfId="0" applyBorder="1"/>
    <xf numFmtId="0" fontId="4" fillId="0" borderId="12" xfId="0" applyFont="1" applyBorder="1" applyAlignment="1">
      <alignment horizontal="left"/>
    </xf>
    <xf numFmtId="0" fontId="0" fillId="0" borderId="8" xfId="0" applyBorder="1"/>
    <xf numFmtId="0" fontId="0" fillId="0" borderId="0" xfId="0" applyAlignment="1">
      <alignment vertical="center"/>
    </xf>
    <xf numFmtId="0" fontId="0" fillId="0" borderId="11" xfId="0" applyBorder="1"/>
    <xf numFmtId="0" fontId="4" fillId="0" borderId="1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16" xfId="0" applyBorder="1"/>
    <xf numFmtId="164" fontId="4" fillId="0" borderId="8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6" fillId="0" borderId="4" xfId="54" applyFont="1" applyBorder="1"/>
    <xf numFmtId="0" fontId="6" fillId="0" borderId="4" xfId="0" applyFont="1" applyBorder="1"/>
    <xf numFmtId="0" fontId="12" fillId="0" borderId="4" xfId="0" applyFont="1" applyBorder="1"/>
    <xf numFmtId="0" fontId="6" fillId="0" borderId="5" xfId="54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3" fillId="0" borderId="1" xfId="0" applyFont="1" applyBorder="1"/>
    <xf numFmtId="1" fontId="2" fillId="0" borderId="1" xfId="0" applyNumberFormat="1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/>
    <xf numFmtId="0" fontId="3" fillId="3" borderId="1" xfId="0" applyFont="1" applyFill="1" applyBorder="1"/>
    <xf numFmtId="0" fontId="14" fillId="0" borderId="0" xfId="0" applyFont="1"/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 wrapText="1"/>
    </xf>
    <xf numFmtId="0" fontId="0" fillId="0" borderId="5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17" xfId="0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4" fillId="0" borderId="1" xfId="0" applyNumberFormat="1" applyFont="1" applyBorder="1" applyAlignment="1">
      <alignment horizontal="center" vertical="center"/>
    </xf>
    <xf numFmtId="0" fontId="14" fillId="0" borderId="15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55">
    <cellStyle name="Comma 10" xfId="5"/>
    <cellStyle name="Comma 11" xfId="37"/>
    <cellStyle name="Comma 2 29" xfId="31"/>
    <cellStyle name="Comma 20" xfId="35"/>
    <cellStyle name="Comma 21 2 2" xfId="19"/>
    <cellStyle name="Comma 22 4" xfId="15"/>
    <cellStyle name="Comma 25" xfId="53"/>
    <cellStyle name="Comma 27" xfId="49"/>
    <cellStyle name="Comma 29" xfId="46"/>
    <cellStyle name="Comma 30" xfId="45"/>
    <cellStyle name="Hyperlink" xfId="54" builtinId="8"/>
    <cellStyle name="Normal" xfId="0" builtinId="0"/>
    <cellStyle name="Normal 10" xfId="3"/>
    <cellStyle name="Normal 10 3 2" xfId="13"/>
    <cellStyle name="Normal 10 5" xfId="7"/>
    <cellStyle name="Normal 2" xfId="50"/>
    <cellStyle name="Normal 2 10" xfId="4"/>
    <cellStyle name="Normal 2 19" xfId="23"/>
    <cellStyle name="Normal 2 2 2 4" xfId="12"/>
    <cellStyle name="Normal 2 3" xfId="18"/>
    <cellStyle name="Normal 2 4" xfId="25"/>
    <cellStyle name="Normal 20" xfId="33"/>
    <cellStyle name="Normal 21" xfId="34"/>
    <cellStyle name="Normal 22" xfId="36"/>
    <cellStyle name="Normal 23" xfId="38"/>
    <cellStyle name="Normal 24" xfId="39"/>
    <cellStyle name="Normal 25" xfId="41"/>
    <cellStyle name="Normal 26" xfId="40"/>
    <cellStyle name="Normal 28" xfId="48"/>
    <cellStyle name="Normal 29 3 2" xfId="32"/>
    <cellStyle name="Normal 3 16 2" xfId="24"/>
    <cellStyle name="Normal 3 2" xfId="1"/>
    <cellStyle name="Normal 3 2 3" xfId="2"/>
    <cellStyle name="Normal 3 6" xfId="8"/>
    <cellStyle name="Normal 30" xfId="44"/>
    <cellStyle name="Normal 31" xfId="43"/>
    <cellStyle name="Normal 32 2" xfId="6"/>
    <cellStyle name="Normal 33" xfId="51"/>
    <cellStyle name="Normal 4 10" xfId="16"/>
    <cellStyle name="Normal 4 28" xfId="21"/>
    <cellStyle name="Normal 5 16" xfId="22"/>
    <cellStyle name="Normal 54" xfId="47"/>
    <cellStyle name="Normal 54 4" xfId="11"/>
    <cellStyle name="Normal 55 2" xfId="17"/>
    <cellStyle name="Normal 56" xfId="52"/>
    <cellStyle name="Normal 57 2" xfId="14"/>
    <cellStyle name="Normal 59" xfId="10"/>
    <cellStyle name="Normal 6" xfId="27"/>
    <cellStyle name="Normal 6 2" xfId="42"/>
    <cellStyle name="Normal 68" xfId="9"/>
    <cellStyle name="Normal 69" xfId="20"/>
    <cellStyle name="Normal 7 10" xfId="26"/>
    <cellStyle name="Normal 70" xfId="29"/>
    <cellStyle name="Normal 71" xfId="28"/>
    <cellStyle name="Percent 3 4" xfId="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BreakPreview" zoomScaleNormal="100" zoomScaleSheetLayoutView="100" workbookViewId="0">
      <selection activeCell="A19" sqref="A19"/>
    </sheetView>
  </sheetViews>
  <sheetFormatPr defaultRowHeight="15"/>
  <cols>
    <col min="1" max="1" width="120.5703125" bestFit="1" customWidth="1"/>
    <col min="2" max="2" width="17.42578125" customWidth="1"/>
  </cols>
  <sheetData>
    <row r="1" spans="1:1" ht="18.75" customHeight="1">
      <c r="A1" s="161" t="s">
        <v>104</v>
      </c>
    </row>
    <row r="2" spans="1:1" ht="18.75" customHeight="1">
      <c r="A2" s="162"/>
    </row>
    <row r="3" spans="1:1" ht="18.75">
      <c r="A3" s="89" t="s">
        <v>106</v>
      </c>
    </row>
    <row r="4" spans="1:1" ht="18.75">
      <c r="A4" s="89" t="s">
        <v>89</v>
      </c>
    </row>
    <row r="5" spans="1:1" ht="18.75">
      <c r="A5" s="89" t="s">
        <v>90</v>
      </c>
    </row>
    <row r="6" spans="1:1" ht="18.75">
      <c r="A6" s="89" t="s">
        <v>91</v>
      </c>
    </row>
    <row r="7" spans="1:1" ht="18.75">
      <c r="A7" s="89" t="s">
        <v>92</v>
      </c>
    </row>
    <row r="8" spans="1:1" ht="18.75">
      <c r="A8" s="89" t="s">
        <v>93</v>
      </c>
    </row>
    <row r="9" spans="1:1" ht="18.75">
      <c r="A9" s="89" t="s">
        <v>94</v>
      </c>
    </row>
    <row r="10" spans="1:1" ht="18.75">
      <c r="A10" s="90"/>
    </row>
    <row r="11" spans="1:1" ht="18.75">
      <c r="A11" s="90"/>
    </row>
    <row r="12" spans="1:1" ht="18.75">
      <c r="A12" s="91" t="s">
        <v>105</v>
      </c>
    </row>
    <row r="13" spans="1:1" ht="18.75">
      <c r="A13" s="89" t="s">
        <v>95</v>
      </c>
    </row>
    <row r="14" spans="1:1" ht="18.75">
      <c r="A14" s="89" t="s">
        <v>96</v>
      </c>
    </row>
    <row r="15" spans="1:1" ht="18.75">
      <c r="A15" s="89" t="s">
        <v>97</v>
      </c>
    </row>
    <row r="16" spans="1:1" ht="18.75">
      <c r="A16" s="89" t="s">
        <v>98</v>
      </c>
    </row>
    <row r="17" spans="1:1" ht="18.75">
      <c r="A17" s="89" t="s">
        <v>99</v>
      </c>
    </row>
    <row r="18" spans="1:1" ht="18.75">
      <c r="A18" s="89" t="s">
        <v>100</v>
      </c>
    </row>
    <row r="19" spans="1:1" ht="18.75">
      <c r="A19" s="92" t="s">
        <v>101</v>
      </c>
    </row>
    <row r="21" spans="1:1">
      <c r="A21" s="28"/>
    </row>
  </sheetData>
  <mergeCells count="1">
    <mergeCell ref="A1:A2"/>
  </mergeCells>
  <hyperlinks>
    <hyperlink ref="A3" location="'1.National Summary'!A1" display="1. National Summary"/>
    <hyperlink ref="A4" location="'2.Provincial Summary'!A1" display="2. Provincial Real Estate Activities"/>
    <hyperlink ref="A5" location="'3.Provincial_Summary_Land_Area'!A1" display="3. Provincial Real Estate Activities by Land Area"/>
    <hyperlink ref="A6" location="'4.Metro Summary'!A1" display="4. Metropolitian Summary"/>
    <hyperlink ref="A7" location="'5.Metro_Summary_Land_Area'!A1" display="5. Metropolitan Real Estate Activities by Land Area"/>
    <hyperlink ref="A8" location="'6.Sub-Metro Summary'!A1" display="6. Sub-Metropolitian Summary"/>
    <hyperlink ref="A9" location="'7.Sub_Metro_by_Land_Area'!A1" display="7.Sub Metropolitan Real Estate Activities by Land Area"/>
    <hyperlink ref="A13" location="National_Series!A1" display="1. National Series"/>
    <hyperlink ref="A14" location="Provincial_Series!A1" display="2. Provincial Series"/>
    <hyperlink ref="A15" location="Province_Series_Land_Area!A1" display="3. Provincial Series by Land Area"/>
    <hyperlink ref="A16" location="Metro_Series!A1" display="4. Metropolitian Series"/>
    <hyperlink ref="A17" location="Metro_Series_Land_Area!A1" display="5. Metropolitian Series by Land Area"/>
    <hyperlink ref="A18" location="Sub_Metro_Series!A1" display="6. Sub Metropolitian Series"/>
    <hyperlink ref="A19" location="SM_Series_by_Land_Area!A1" display="7. Sub Metropolitian Series by Land Area"/>
  </hyperlinks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"/>
  <sheetViews>
    <sheetView view="pageBreakPreview" zoomScale="90" zoomScaleNormal="70" zoomScaleSheetLayoutView="90" workbookViewId="0">
      <selection activeCell="E23" sqref="E23"/>
    </sheetView>
  </sheetViews>
  <sheetFormatPr defaultRowHeight="15"/>
  <cols>
    <col min="1" max="1" width="16.28515625" bestFit="1" customWidth="1"/>
    <col min="2" max="2" width="8.42578125" customWidth="1"/>
    <col min="3" max="3" width="10.5703125" bestFit="1" customWidth="1"/>
    <col min="4" max="4" width="8.28515625" style="28" bestFit="1" customWidth="1"/>
    <col min="5" max="5" width="10.5703125" style="28" customWidth="1"/>
    <col min="6" max="6" width="10.28515625" style="28" bestFit="1" customWidth="1"/>
    <col min="7" max="7" width="10.5703125" style="28" customWidth="1"/>
    <col min="8" max="8" width="9.7109375" bestFit="1" customWidth="1"/>
    <col min="9" max="9" width="7.85546875" style="28" bestFit="1" customWidth="1"/>
    <col min="10" max="10" width="8.28515625" style="28" bestFit="1" customWidth="1"/>
    <col min="11" max="11" width="7.85546875" style="28" bestFit="1" customWidth="1"/>
    <col min="12" max="12" width="9.7109375" style="28" customWidth="1"/>
    <col min="13" max="13" width="10.5703125" bestFit="1" customWidth="1"/>
    <col min="14" max="14" width="8.42578125" bestFit="1" customWidth="1"/>
    <col min="15" max="15" width="7.85546875" style="28" bestFit="1" customWidth="1"/>
    <col min="16" max="16" width="8.28515625" style="28" bestFit="1" customWidth="1"/>
    <col min="17" max="17" width="7.85546875" style="28" bestFit="1" customWidth="1"/>
    <col min="18" max="18" width="8.42578125" style="28" bestFit="1" customWidth="1"/>
    <col min="19" max="19" width="10.5703125" bestFit="1" customWidth="1"/>
    <col min="20" max="20" width="8.42578125" bestFit="1" customWidth="1"/>
    <col min="21" max="21" width="7.85546875" style="28" bestFit="1" customWidth="1"/>
    <col min="22" max="22" width="8.28515625" style="28" bestFit="1" customWidth="1"/>
    <col min="23" max="23" width="7.85546875" style="28" bestFit="1" customWidth="1"/>
    <col min="24" max="24" width="8.42578125" style="28" bestFit="1" customWidth="1"/>
    <col min="25" max="25" width="10.5703125" bestFit="1" customWidth="1"/>
    <col min="26" max="26" width="8.42578125" bestFit="1" customWidth="1"/>
    <col min="27" max="27" width="7.85546875" style="28" bestFit="1" customWidth="1"/>
    <col min="28" max="28" width="8.28515625" style="28" bestFit="1" customWidth="1"/>
    <col min="29" max="29" width="7.85546875" style="28" bestFit="1" customWidth="1"/>
    <col min="30" max="30" width="8.42578125" style="28" bestFit="1" customWidth="1"/>
    <col min="31" max="31" width="10.5703125" bestFit="1" customWidth="1"/>
    <col min="32" max="32" width="7.42578125" style="29" bestFit="1" customWidth="1"/>
    <col min="33" max="33" width="7.85546875" style="28" customWidth="1"/>
    <col min="34" max="34" width="8.28515625" style="28" bestFit="1" customWidth="1"/>
    <col min="35" max="35" width="7.85546875" style="28" customWidth="1"/>
    <col min="36" max="36" width="7.7109375" style="28" bestFit="1" customWidth="1"/>
    <col min="37" max="37" width="10.5703125" bestFit="1" customWidth="1"/>
    <col min="38" max="38" width="12" bestFit="1" customWidth="1"/>
    <col min="39" max="39" width="10.5703125" style="28" bestFit="1" customWidth="1"/>
    <col min="40" max="40" width="11.140625" style="28" bestFit="1" customWidth="1"/>
    <col min="41" max="41" width="10.5703125" style="28" bestFit="1" customWidth="1"/>
    <col min="42" max="42" width="11.5703125" style="28" bestFit="1" customWidth="1"/>
    <col min="43" max="43" width="10.5703125" bestFit="1" customWidth="1"/>
    <col min="44" max="44" width="9" bestFit="1" customWidth="1"/>
    <col min="45" max="45" width="7.85546875" bestFit="1" customWidth="1"/>
    <col min="46" max="46" width="8.28515625" bestFit="1" customWidth="1"/>
    <col min="47" max="47" width="7.85546875" bestFit="1" customWidth="1"/>
    <col min="49" max="49" width="7.85546875" bestFit="1" customWidth="1"/>
  </cols>
  <sheetData>
    <row r="1" spans="1:49" s="28" customFormat="1" ht="48.75" customHeight="1">
      <c r="A1" s="176" t="s">
        <v>131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</row>
    <row r="2" spans="1:49" s="19" customFormat="1" ht="42.75" customHeight="1">
      <c r="A2" s="185" t="s">
        <v>141</v>
      </c>
      <c r="B2" s="165" t="s">
        <v>34</v>
      </c>
      <c r="C2" s="165"/>
      <c r="D2" s="165"/>
      <c r="E2" s="165"/>
      <c r="F2" s="165"/>
      <c r="G2" s="165"/>
      <c r="H2" s="165" t="s">
        <v>36</v>
      </c>
      <c r="I2" s="165"/>
      <c r="J2" s="165"/>
      <c r="K2" s="165"/>
      <c r="L2" s="165"/>
      <c r="M2" s="165"/>
      <c r="N2" s="165" t="s">
        <v>37</v>
      </c>
      <c r="O2" s="165"/>
      <c r="P2" s="165"/>
      <c r="Q2" s="165"/>
      <c r="R2" s="165"/>
      <c r="S2" s="165"/>
      <c r="T2" s="165" t="s">
        <v>38</v>
      </c>
      <c r="U2" s="165"/>
      <c r="V2" s="165"/>
      <c r="W2" s="165"/>
      <c r="X2" s="165"/>
      <c r="Y2" s="165"/>
      <c r="Z2" s="165" t="s">
        <v>39</v>
      </c>
      <c r="AA2" s="165"/>
      <c r="AB2" s="165"/>
      <c r="AC2" s="165"/>
      <c r="AD2" s="165"/>
      <c r="AE2" s="165"/>
      <c r="AF2" s="165" t="s">
        <v>40</v>
      </c>
      <c r="AG2" s="165"/>
      <c r="AH2" s="165"/>
      <c r="AI2" s="165"/>
      <c r="AJ2" s="165"/>
      <c r="AK2" s="165"/>
      <c r="AL2" s="165" t="s">
        <v>41</v>
      </c>
      <c r="AM2" s="165"/>
      <c r="AN2" s="165"/>
      <c r="AO2" s="165"/>
      <c r="AP2" s="165"/>
      <c r="AQ2" s="165"/>
      <c r="AR2" s="185" t="s">
        <v>42</v>
      </c>
      <c r="AS2" s="185"/>
      <c r="AT2" s="185"/>
      <c r="AU2" s="185"/>
      <c r="AV2" s="185"/>
      <c r="AW2" s="185"/>
    </row>
    <row r="3" spans="1:49" s="19" customFormat="1" ht="85.5">
      <c r="A3" s="185"/>
      <c r="B3" s="142" t="s">
        <v>83</v>
      </c>
      <c r="C3" s="142" t="s">
        <v>35</v>
      </c>
      <c r="D3" s="142" t="s">
        <v>82</v>
      </c>
      <c r="E3" s="142" t="s">
        <v>35</v>
      </c>
      <c r="F3" s="142" t="s">
        <v>114</v>
      </c>
      <c r="G3" s="142" t="s">
        <v>35</v>
      </c>
      <c r="H3" s="142" t="s">
        <v>83</v>
      </c>
      <c r="I3" s="142" t="s">
        <v>35</v>
      </c>
      <c r="J3" s="142" t="s">
        <v>82</v>
      </c>
      <c r="K3" s="142" t="s">
        <v>35</v>
      </c>
      <c r="L3" s="142" t="s">
        <v>114</v>
      </c>
      <c r="M3" s="142" t="s">
        <v>35</v>
      </c>
      <c r="N3" s="142" t="s">
        <v>83</v>
      </c>
      <c r="O3" s="142" t="s">
        <v>35</v>
      </c>
      <c r="P3" s="142" t="s">
        <v>82</v>
      </c>
      <c r="Q3" s="142" t="s">
        <v>35</v>
      </c>
      <c r="R3" s="142" t="s">
        <v>114</v>
      </c>
      <c r="S3" s="142" t="s">
        <v>35</v>
      </c>
      <c r="T3" s="142" t="s">
        <v>83</v>
      </c>
      <c r="U3" s="142" t="s">
        <v>35</v>
      </c>
      <c r="V3" s="142" t="s">
        <v>82</v>
      </c>
      <c r="W3" s="142" t="s">
        <v>35</v>
      </c>
      <c r="X3" s="142" t="s">
        <v>114</v>
      </c>
      <c r="Y3" s="142" t="s">
        <v>35</v>
      </c>
      <c r="Z3" s="142" t="s">
        <v>83</v>
      </c>
      <c r="AA3" s="142" t="s">
        <v>35</v>
      </c>
      <c r="AB3" s="142" t="s">
        <v>82</v>
      </c>
      <c r="AC3" s="142" t="s">
        <v>35</v>
      </c>
      <c r="AD3" s="142" t="s">
        <v>114</v>
      </c>
      <c r="AE3" s="142" t="s">
        <v>35</v>
      </c>
      <c r="AF3" s="142" t="s">
        <v>83</v>
      </c>
      <c r="AG3" s="142" t="s">
        <v>35</v>
      </c>
      <c r="AH3" s="142" t="s">
        <v>82</v>
      </c>
      <c r="AI3" s="142" t="s">
        <v>35</v>
      </c>
      <c r="AJ3" s="142" t="s">
        <v>114</v>
      </c>
      <c r="AK3" s="142" t="s">
        <v>35</v>
      </c>
      <c r="AL3" s="142" t="s">
        <v>83</v>
      </c>
      <c r="AM3" s="142" t="s">
        <v>35</v>
      </c>
      <c r="AN3" s="142" t="s">
        <v>82</v>
      </c>
      <c r="AO3" s="142" t="s">
        <v>35</v>
      </c>
      <c r="AP3" s="142" t="s">
        <v>114</v>
      </c>
      <c r="AQ3" s="142" t="s">
        <v>35</v>
      </c>
      <c r="AR3" s="142" t="s">
        <v>83</v>
      </c>
      <c r="AS3" s="142" t="s">
        <v>35</v>
      </c>
      <c r="AT3" s="142" t="s">
        <v>82</v>
      </c>
      <c r="AU3" s="142" t="s">
        <v>35</v>
      </c>
      <c r="AV3" s="142" t="s">
        <v>114</v>
      </c>
      <c r="AW3" s="142" t="s">
        <v>35</v>
      </c>
    </row>
    <row r="4" spans="1:49">
      <c r="A4" s="17" t="s">
        <v>19</v>
      </c>
      <c r="B4" s="13">
        <v>12166</v>
      </c>
      <c r="C4" s="13"/>
      <c r="D4" s="56">
        <v>12.429910895400001</v>
      </c>
      <c r="E4" s="13"/>
      <c r="F4" s="56">
        <v>7.7558939597625001</v>
      </c>
      <c r="G4" s="13"/>
      <c r="H4" s="13">
        <v>16838</v>
      </c>
      <c r="I4" s="13"/>
      <c r="J4" s="56">
        <v>15.989123963800001</v>
      </c>
      <c r="K4" s="13"/>
      <c r="L4" s="56">
        <v>8.0820036343900004</v>
      </c>
      <c r="M4" s="13"/>
      <c r="N4" s="13">
        <v>12549</v>
      </c>
      <c r="O4" s="13"/>
      <c r="P4" s="56">
        <v>9.3071452911723878</v>
      </c>
      <c r="Q4" s="13"/>
      <c r="R4" s="56">
        <v>27.045109601766299</v>
      </c>
      <c r="S4" s="13"/>
      <c r="T4" s="13">
        <v>3760</v>
      </c>
      <c r="U4" s="13"/>
      <c r="V4" s="56">
        <v>3.7032990499999996</v>
      </c>
      <c r="W4" s="13"/>
      <c r="X4" s="56">
        <v>3.7655430285599998</v>
      </c>
      <c r="Y4" s="13"/>
      <c r="Z4" s="13">
        <v>13304</v>
      </c>
      <c r="AA4" s="13"/>
      <c r="AB4" s="56">
        <v>13.331888168299999</v>
      </c>
      <c r="AC4" s="13"/>
      <c r="AD4" s="56">
        <v>9.5748826002849992</v>
      </c>
      <c r="AE4" s="13"/>
      <c r="AF4" s="22">
        <v>1626</v>
      </c>
      <c r="AG4" s="13"/>
      <c r="AH4" s="56">
        <v>1.3961857327</v>
      </c>
      <c r="AI4" s="13"/>
      <c r="AJ4" s="56">
        <v>0.633670607</v>
      </c>
      <c r="AK4" s="13"/>
      <c r="AL4" s="13">
        <v>2195</v>
      </c>
      <c r="AM4" s="13"/>
      <c r="AN4" s="56">
        <v>2.2656242988000002</v>
      </c>
      <c r="AO4" s="13"/>
      <c r="AP4" s="56">
        <v>1.7996385576099998</v>
      </c>
      <c r="AQ4" s="13"/>
      <c r="AR4" s="103">
        <v>62438</v>
      </c>
      <c r="AS4" s="103"/>
      <c r="AT4" s="104">
        <v>58.423177400172392</v>
      </c>
      <c r="AU4" s="104"/>
      <c r="AV4" s="104">
        <v>58.656741989373785</v>
      </c>
      <c r="AW4" s="104"/>
    </row>
    <row r="5" spans="1:49">
      <c r="A5" s="17" t="s">
        <v>20</v>
      </c>
      <c r="B5" s="13">
        <v>12386</v>
      </c>
      <c r="C5" s="13"/>
      <c r="D5" s="56">
        <v>14.166941961300001</v>
      </c>
      <c r="E5" s="13"/>
      <c r="F5" s="56">
        <v>8.2837658621700001</v>
      </c>
      <c r="G5" s="13"/>
      <c r="H5" s="13">
        <v>14909</v>
      </c>
      <c r="I5" s="13"/>
      <c r="J5" s="56">
        <v>14.084320479300001</v>
      </c>
      <c r="K5" s="13"/>
      <c r="L5" s="56">
        <v>7.1557104050299998</v>
      </c>
      <c r="M5" s="13"/>
      <c r="N5" s="13">
        <v>13610</v>
      </c>
      <c r="O5" s="13"/>
      <c r="P5" s="56">
        <v>9.6110208933375496</v>
      </c>
      <c r="Q5" s="13"/>
      <c r="R5" s="56">
        <v>29.020664483986</v>
      </c>
      <c r="S5" s="13"/>
      <c r="T5" s="13">
        <v>4078</v>
      </c>
      <c r="U5" s="13"/>
      <c r="V5" s="56">
        <v>3.8487340012</v>
      </c>
      <c r="W5" s="13"/>
      <c r="X5" s="56">
        <v>4.2886012293200002</v>
      </c>
      <c r="Y5" s="13"/>
      <c r="Z5" s="13">
        <v>15274</v>
      </c>
      <c r="AA5" s="13"/>
      <c r="AB5" s="56">
        <v>15.0591364288</v>
      </c>
      <c r="AC5" s="13"/>
      <c r="AD5" s="56">
        <v>10.44956017134</v>
      </c>
      <c r="AE5" s="13"/>
      <c r="AF5" s="22">
        <v>2185</v>
      </c>
      <c r="AG5" s="13"/>
      <c r="AH5" s="56">
        <v>2.2024931352000001</v>
      </c>
      <c r="AI5" s="13"/>
      <c r="AJ5" s="56">
        <v>0.813617904</v>
      </c>
      <c r="AK5" s="13"/>
      <c r="AL5" s="13">
        <v>3315</v>
      </c>
      <c r="AM5" s="13"/>
      <c r="AN5" s="56">
        <v>3.4219792209</v>
      </c>
      <c r="AO5" s="13"/>
      <c r="AP5" s="56">
        <v>2.8622274131700003</v>
      </c>
      <c r="AQ5" s="13"/>
      <c r="AR5" s="103">
        <v>65757</v>
      </c>
      <c r="AS5" s="103"/>
      <c r="AT5" s="104">
        <v>62.39462612003755</v>
      </c>
      <c r="AU5" s="104"/>
      <c r="AV5" s="104">
        <v>62.874147469016002</v>
      </c>
      <c r="AW5" s="104"/>
    </row>
    <row r="6" spans="1:49">
      <c r="A6" s="17" t="s">
        <v>21</v>
      </c>
      <c r="B6" s="13">
        <v>17923</v>
      </c>
      <c r="C6" s="13"/>
      <c r="D6" s="56">
        <v>21.515868066500001</v>
      </c>
      <c r="E6" s="13"/>
      <c r="F6" s="56">
        <v>11.95859403313</v>
      </c>
      <c r="G6" s="13"/>
      <c r="H6" s="13">
        <v>22007</v>
      </c>
      <c r="I6" s="13"/>
      <c r="J6" s="56">
        <v>21.692910286850001</v>
      </c>
      <c r="K6" s="13"/>
      <c r="L6" s="56">
        <v>11.006257838989999</v>
      </c>
      <c r="M6" s="13"/>
      <c r="N6" s="13">
        <v>18430</v>
      </c>
      <c r="O6" s="13"/>
      <c r="P6" s="56">
        <v>13.268275276582939</v>
      </c>
      <c r="Q6" s="13"/>
      <c r="R6" s="56">
        <v>39.208384294150001</v>
      </c>
      <c r="S6" s="13"/>
      <c r="T6" s="13">
        <v>5455</v>
      </c>
      <c r="U6" s="13"/>
      <c r="V6" s="56">
        <v>5.4235715599999992</v>
      </c>
      <c r="W6" s="13"/>
      <c r="X6" s="56">
        <v>6.5700936511599997</v>
      </c>
      <c r="Y6" s="13"/>
      <c r="Z6" s="13">
        <v>19743</v>
      </c>
      <c r="AA6" s="13"/>
      <c r="AB6" s="56">
        <v>18.6662045484</v>
      </c>
      <c r="AC6" s="13"/>
      <c r="AD6" s="56">
        <v>13.013276357040001</v>
      </c>
      <c r="AE6" s="13"/>
      <c r="AF6" s="22">
        <v>2856</v>
      </c>
      <c r="AG6" s="13"/>
      <c r="AH6" s="56">
        <v>2.5570757732999998</v>
      </c>
      <c r="AI6" s="13"/>
      <c r="AJ6" s="56">
        <v>1.230573879</v>
      </c>
      <c r="AK6" s="13"/>
      <c r="AL6" s="13">
        <v>4419</v>
      </c>
      <c r="AM6" s="13"/>
      <c r="AN6" s="56">
        <v>5.2789143662999995</v>
      </c>
      <c r="AO6" s="13"/>
      <c r="AP6" s="56">
        <v>4.2343424730099999</v>
      </c>
      <c r="AQ6" s="13"/>
      <c r="AR6" s="103">
        <v>90833</v>
      </c>
      <c r="AS6" s="103"/>
      <c r="AT6" s="104">
        <v>88.402819877932941</v>
      </c>
      <c r="AU6" s="104"/>
      <c r="AV6" s="104">
        <v>87.221522526480001</v>
      </c>
      <c r="AW6" s="104"/>
    </row>
    <row r="7" spans="1:49">
      <c r="A7" s="21" t="s">
        <v>22</v>
      </c>
      <c r="B7" s="15">
        <v>21227</v>
      </c>
      <c r="C7" s="15"/>
      <c r="D7" s="57">
        <v>25.990709473000003</v>
      </c>
      <c r="E7" s="15"/>
      <c r="F7" s="57">
        <v>16.099114470749999</v>
      </c>
      <c r="G7" s="15"/>
      <c r="H7" s="15">
        <v>25516</v>
      </c>
      <c r="I7" s="15"/>
      <c r="J7" s="57">
        <v>26.010800551100001</v>
      </c>
      <c r="K7" s="15"/>
      <c r="L7" s="57">
        <v>13.270740841329999</v>
      </c>
      <c r="M7" s="15"/>
      <c r="N7" s="15">
        <v>18042</v>
      </c>
      <c r="O7" s="15"/>
      <c r="P7" s="57">
        <v>14.219289716659642</v>
      </c>
      <c r="Q7" s="15"/>
      <c r="R7" s="57">
        <v>40.29630626422</v>
      </c>
      <c r="S7" s="15"/>
      <c r="T7" s="15">
        <v>5124</v>
      </c>
      <c r="U7" s="15"/>
      <c r="V7" s="57">
        <v>4.6746596876999993</v>
      </c>
      <c r="W7" s="15"/>
      <c r="X7" s="57">
        <v>6.2361810957700001</v>
      </c>
      <c r="Y7" s="15"/>
      <c r="Z7" s="15">
        <v>19744</v>
      </c>
      <c r="AA7" s="15"/>
      <c r="AB7" s="57">
        <v>19.477926999299999</v>
      </c>
      <c r="AC7" s="15"/>
      <c r="AD7" s="57">
        <v>13.157565447190001</v>
      </c>
      <c r="AE7" s="15"/>
      <c r="AF7" s="23">
        <v>2955</v>
      </c>
      <c r="AG7" s="15"/>
      <c r="AH7" s="57">
        <v>3.0639379405000002</v>
      </c>
      <c r="AI7" s="15"/>
      <c r="AJ7" s="57">
        <v>1.3645709883900001</v>
      </c>
      <c r="AK7" s="15"/>
      <c r="AL7" s="15">
        <v>5662</v>
      </c>
      <c r="AM7" s="15"/>
      <c r="AN7" s="57">
        <v>6.7634777133000004</v>
      </c>
      <c r="AO7" s="15"/>
      <c r="AP7" s="57">
        <v>5.0543643757200005</v>
      </c>
      <c r="AQ7" s="15"/>
      <c r="AR7" s="105">
        <v>98270</v>
      </c>
      <c r="AS7" s="106"/>
      <c r="AT7" s="107">
        <v>100.2008020815596</v>
      </c>
      <c r="AU7" s="107"/>
      <c r="AV7" s="107">
        <v>95.478843483369999</v>
      </c>
      <c r="AW7" s="107"/>
    </row>
    <row r="8" spans="1:49">
      <c r="A8" s="17" t="s">
        <v>23</v>
      </c>
      <c r="B8" s="13">
        <v>17515</v>
      </c>
      <c r="C8" s="56">
        <f>B8/B4*100-100</f>
        <v>43.966792700969933</v>
      </c>
      <c r="D8" s="56">
        <v>20.8900468173</v>
      </c>
      <c r="E8" s="56">
        <f>D8/D4*100-100</f>
        <v>68.062723804648385</v>
      </c>
      <c r="F8" s="56">
        <v>13.104966869339991</v>
      </c>
      <c r="G8" s="56">
        <f>F8/F4*100-100</f>
        <v>68.967844807167637</v>
      </c>
      <c r="H8" s="13">
        <v>22284</v>
      </c>
      <c r="I8" s="56">
        <f>H8/H4*100-100</f>
        <v>32.343508730253006</v>
      </c>
      <c r="J8" s="56">
        <v>22.244105514049998</v>
      </c>
      <c r="K8" s="56">
        <f>J8/J4*100-100</f>
        <v>39.120226751706468</v>
      </c>
      <c r="L8" s="56">
        <v>12.26705423638</v>
      </c>
      <c r="M8" s="56">
        <f>L8/L4*100-100</f>
        <v>51.782340015068201</v>
      </c>
      <c r="N8" s="13">
        <v>14304</v>
      </c>
      <c r="O8" s="56">
        <f>N8/N4*100-100</f>
        <v>13.985178101840788</v>
      </c>
      <c r="P8" s="56">
        <v>11.4504348722544</v>
      </c>
      <c r="Q8" s="56">
        <f>P8/P4*100-100</f>
        <v>23.028431533295972</v>
      </c>
      <c r="R8" s="56">
        <v>32.965526448319999</v>
      </c>
      <c r="S8" s="56">
        <f>R8/R4*100-100</f>
        <v>21.890896112941036</v>
      </c>
      <c r="T8" s="13">
        <v>4331</v>
      </c>
      <c r="U8" s="56">
        <f>T8/T4*100-100</f>
        <v>15.186170212765958</v>
      </c>
      <c r="V8" s="56">
        <v>4.08641991</v>
      </c>
      <c r="W8" s="56">
        <f>V8/V4*100-100</f>
        <v>10.345393521487296</v>
      </c>
      <c r="X8" s="56">
        <v>4.9357770731099997</v>
      </c>
      <c r="Y8" s="56">
        <f>X8/X4*100-100</f>
        <v>31.077431214416777</v>
      </c>
      <c r="Z8" s="13">
        <v>14639</v>
      </c>
      <c r="AA8" s="56">
        <f>Z8/Z4*100-100</f>
        <v>10.034576067348169</v>
      </c>
      <c r="AB8" s="56">
        <v>14.4221984745</v>
      </c>
      <c r="AC8" s="56">
        <f>AB8/AB4*100-100</f>
        <v>8.1782137116368574</v>
      </c>
      <c r="AD8" s="56">
        <v>10.491694982950001</v>
      </c>
      <c r="AE8" s="56">
        <f>AD8/AD4*100-100</f>
        <v>9.5751814506604376</v>
      </c>
      <c r="AF8" s="22">
        <v>2231</v>
      </c>
      <c r="AG8" s="56">
        <f>AF8/AF4*100-100</f>
        <v>37.207872078720783</v>
      </c>
      <c r="AH8" s="56">
        <v>1.9835454231</v>
      </c>
      <c r="AI8" s="56">
        <f>AH8/AH4*100-100</f>
        <v>42.06887927898677</v>
      </c>
      <c r="AJ8" s="56">
        <v>1.0492559705</v>
      </c>
      <c r="AK8" s="56">
        <f>AJ8/AJ4*100-100</f>
        <v>65.583815772600587</v>
      </c>
      <c r="AL8" s="13">
        <v>3809</v>
      </c>
      <c r="AM8" s="56">
        <f>AL8/AL4*100-100</f>
        <v>73.530751708428255</v>
      </c>
      <c r="AN8" s="56">
        <v>4.5799397309999996</v>
      </c>
      <c r="AO8" s="56">
        <f>AN8/AN4*100-100</f>
        <v>102.14912655314427</v>
      </c>
      <c r="AP8" s="56">
        <v>4.3677893143599995</v>
      </c>
      <c r="AQ8" s="56">
        <f>AP8/AP4*100-100</f>
        <v>142.70369713352986</v>
      </c>
      <c r="AR8" s="103">
        <v>79113</v>
      </c>
      <c r="AS8" s="104">
        <f>AR8/AR4*100-100</f>
        <v>26.706492840898164</v>
      </c>
      <c r="AT8" s="104">
        <v>79.65669074220439</v>
      </c>
      <c r="AU8" s="104">
        <v>36.34433162816876</v>
      </c>
      <c r="AV8" s="104">
        <v>79.182064894959993</v>
      </c>
      <c r="AW8" s="104">
        <v>34.992265525597304</v>
      </c>
    </row>
    <row r="9" spans="1:49">
      <c r="A9" s="17" t="s">
        <v>24</v>
      </c>
      <c r="B9" s="13">
        <v>15943</v>
      </c>
      <c r="C9" s="56">
        <f t="shared" ref="C9:C18" si="0">B9/B5*100-100</f>
        <v>28.717907314710146</v>
      </c>
      <c r="D9" s="56">
        <v>19.198660372000003</v>
      </c>
      <c r="E9" s="56">
        <f t="shared" ref="E9:E18" si="1">D9/D5*100-100</f>
        <v>35.517322118246881</v>
      </c>
      <c r="F9" s="56">
        <v>11.83441643698</v>
      </c>
      <c r="G9" s="56">
        <f t="shared" ref="G9:G18" si="2">F9/F5*100-100</f>
        <v>42.8627587245673</v>
      </c>
      <c r="H9" s="13">
        <v>20606</v>
      </c>
      <c r="I9" s="56">
        <f t="shared" ref="I9:I18" si="3">H9/H5*100-100</f>
        <v>38.211818364746108</v>
      </c>
      <c r="J9" s="56">
        <v>20.258848741200001</v>
      </c>
      <c r="K9" s="56">
        <f t="shared" ref="K9:K18" si="4">J9/J5*100-100</f>
        <v>43.839731359243245</v>
      </c>
      <c r="L9" s="56">
        <v>11.475253991160001</v>
      </c>
      <c r="M9" s="56">
        <f t="shared" ref="M9:M18" si="5">L9/L5*100-100</f>
        <v>60.364986027014766</v>
      </c>
      <c r="N9" s="13">
        <v>11996</v>
      </c>
      <c r="O9" s="56">
        <f t="shared" ref="O9:O18" si="6">N9/N5*100-100</f>
        <v>-11.858927259368116</v>
      </c>
      <c r="P9" s="56">
        <v>8.3021108606131584</v>
      </c>
      <c r="Q9" s="56">
        <f t="shared" ref="Q9:Q18" si="7">P9/P5*100-100</f>
        <v>-13.618844941141901</v>
      </c>
      <c r="R9" s="56">
        <v>25.23158412603</v>
      </c>
      <c r="S9" s="56">
        <f t="shared" ref="S9:S18" si="8">R9/R5*100-100</f>
        <v>-13.056490694921436</v>
      </c>
      <c r="T9" s="13">
        <v>4585</v>
      </c>
      <c r="U9" s="56">
        <f t="shared" ref="U9:U18" si="9">T9/T5*100-100</f>
        <v>12.43256498283472</v>
      </c>
      <c r="V9" s="56">
        <v>4.3728757099999997</v>
      </c>
      <c r="W9" s="56">
        <f t="shared" ref="W9:W18" si="10">V9/V5*100-100</f>
        <v>13.618548557436739</v>
      </c>
      <c r="X9" s="56">
        <v>4.8450313658699997</v>
      </c>
      <c r="Y9" s="56">
        <f t="shared" ref="Y9:Y18" si="11">X9/X5*100-100</f>
        <v>12.97462988038707</v>
      </c>
      <c r="Z9" s="13">
        <v>16910</v>
      </c>
      <c r="AA9" s="56">
        <f t="shared" ref="AA9:AA18" si="12">Z9/Z5*100-100</f>
        <v>10.71101217755664</v>
      </c>
      <c r="AB9" s="56">
        <v>16.777658978799998</v>
      </c>
      <c r="AC9" s="56">
        <f t="shared" ref="AC9:AC18" si="13">AB9/AB5*100-100</f>
        <v>11.411826688238193</v>
      </c>
      <c r="AD9" s="56">
        <v>11.27588595349</v>
      </c>
      <c r="AE9" s="56">
        <f t="shared" ref="AE9:AE18" si="14">AD9/AD5*100-100</f>
        <v>7.9077565811464865</v>
      </c>
      <c r="AF9" s="22">
        <v>3061</v>
      </c>
      <c r="AG9" s="56">
        <f t="shared" ref="AG9:AG18" si="15">AF9/AF5*100-100</f>
        <v>40.091533180778015</v>
      </c>
      <c r="AH9" s="56">
        <v>3.0618025135</v>
      </c>
      <c r="AI9" s="56">
        <f t="shared" ref="AI9:AI18" si="16">AH9/AH5*100-100</f>
        <v>39.015303365382294</v>
      </c>
      <c r="AJ9" s="56">
        <v>1.215836919</v>
      </c>
      <c r="AK9" s="56">
        <f t="shared" ref="AK9:AK18" si="17">AJ9/AJ5*100-100</f>
        <v>49.435860865716649</v>
      </c>
      <c r="AL9" s="13">
        <v>4930</v>
      </c>
      <c r="AM9" s="56">
        <f t="shared" ref="AM9:AM18" si="18">AL9/AL5*100-100</f>
        <v>48.71794871794873</v>
      </c>
      <c r="AN9" s="56">
        <v>5.5864506145000004</v>
      </c>
      <c r="AO9" s="56">
        <f t="shared" ref="AO9:AO18" si="19">AN9/AN5*100-100</f>
        <v>63.252032051519365</v>
      </c>
      <c r="AP9" s="56">
        <v>4.6749168715099998</v>
      </c>
      <c r="AQ9" s="56">
        <f t="shared" ref="AQ9:AQ18" si="20">AP9/AP5*100-100</f>
        <v>63.331426776197134</v>
      </c>
      <c r="AR9" s="103">
        <v>78031</v>
      </c>
      <c r="AS9" s="104">
        <f t="shared" ref="AS9:AS18" si="21">AR9/AR5*100-100</f>
        <v>18.665693386255455</v>
      </c>
      <c r="AT9" s="104">
        <v>77.55840779061316</v>
      </c>
      <c r="AU9" s="104">
        <v>24.303025137778462</v>
      </c>
      <c r="AV9" s="104">
        <v>70.552925664039989</v>
      </c>
      <c r="AW9" s="104">
        <v>12.212934097926407</v>
      </c>
    </row>
    <row r="10" spans="1:49">
      <c r="A10" s="17" t="s">
        <v>25</v>
      </c>
      <c r="B10" s="13">
        <v>21541</v>
      </c>
      <c r="C10" s="56">
        <f t="shared" si="0"/>
        <v>20.186352731127613</v>
      </c>
      <c r="D10" s="56">
        <v>27.274206301300001</v>
      </c>
      <c r="E10" s="56">
        <f t="shared" si="1"/>
        <v>26.76321595300017</v>
      </c>
      <c r="F10" s="56">
        <v>15.99174437041</v>
      </c>
      <c r="G10" s="56">
        <f t="shared" si="2"/>
        <v>33.72595746712858</v>
      </c>
      <c r="H10" s="13">
        <v>27557</v>
      </c>
      <c r="I10" s="56">
        <f t="shared" si="3"/>
        <v>25.219248420956973</v>
      </c>
      <c r="J10" s="56">
        <v>26.8207425224</v>
      </c>
      <c r="K10" s="56">
        <f t="shared" si="4"/>
        <v>23.63828627760671</v>
      </c>
      <c r="L10" s="56">
        <v>15.438150886340001</v>
      </c>
      <c r="M10" s="56">
        <f t="shared" si="5"/>
        <v>40.267029104568905</v>
      </c>
      <c r="N10" s="13">
        <v>16663</v>
      </c>
      <c r="O10" s="56">
        <f t="shared" si="6"/>
        <v>-9.5876288659793829</v>
      </c>
      <c r="P10" s="56">
        <v>12.830290069791891</v>
      </c>
      <c r="Q10" s="56">
        <f t="shared" si="7"/>
        <v>-3.3009957787357962</v>
      </c>
      <c r="R10" s="56">
        <v>36.066508278599997</v>
      </c>
      <c r="S10" s="56">
        <f t="shared" si="8"/>
        <v>-8.0132759156280287</v>
      </c>
      <c r="T10" s="13">
        <v>5722</v>
      </c>
      <c r="U10" s="56">
        <f t="shared" si="9"/>
        <v>4.8945921173235547</v>
      </c>
      <c r="V10" s="56">
        <v>5.2172260429999993</v>
      </c>
      <c r="W10" s="56">
        <f t="shared" si="10"/>
        <v>-3.8046057790007239</v>
      </c>
      <c r="X10" s="56">
        <v>6.2343272927499997</v>
      </c>
      <c r="Y10" s="56">
        <f t="shared" si="11"/>
        <v>-5.1105262152650965</v>
      </c>
      <c r="Z10" s="13">
        <v>20398</v>
      </c>
      <c r="AA10" s="56">
        <f t="shared" si="12"/>
        <v>3.3176315656181998</v>
      </c>
      <c r="AB10" s="56">
        <v>19.531055735100001</v>
      </c>
      <c r="AC10" s="56">
        <f t="shared" si="13"/>
        <v>4.6332460595163383</v>
      </c>
      <c r="AD10" s="56">
        <v>14.46558271398</v>
      </c>
      <c r="AE10" s="56">
        <f t="shared" si="14"/>
        <v>11.1601899252245</v>
      </c>
      <c r="AF10" s="22">
        <v>3731</v>
      </c>
      <c r="AG10" s="56">
        <f t="shared" si="15"/>
        <v>30.637254901960773</v>
      </c>
      <c r="AH10" s="56">
        <v>3.4826802974</v>
      </c>
      <c r="AI10" s="56">
        <f t="shared" si="16"/>
        <v>36.197774573784869</v>
      </c>
      <c r="AJ10" s="56">
        <v>1.563104093</v>
      </c>
      <c r="AK10" s="56">
        <f t="shared" si="17"/>
        <v>27.022368967414096</v>
      </c>
      <c r="AL10" s="13">
        <v>4802</v>
      </c>
      <c r="AM10" s="56">
        <f t="shared" si="18"/>
        <v>8.6671192577506275</v>
      </c>
      <c r="AN10" s="56">
        <v>5.0986115107000005</v>
      </c>
      <c r="AO10" s="56">
        <f t="shared" si="19"/>
        <v>-3.4155290858861491</v>
      </c>
      <c r="AP10" s="56">
        <v>4.6227839509799997</v>
      </c>
      <c r="AQ10" s="56">
        <f t="shared" si="20"/>
        <v>9.1735961473582677</v>
      </c>
      <c r="AR10" s="103">
        <v>100414</v>
      </c>
      <c r="AS10" s="104">
        <f t="shared" si="21"/>
        <v>10.547928616251795</v>
      </c>
      <c r="AT10" s="104">
        <v>100.25481247969189</v>
      </c>
      <c r="AU10" s="104">
        <v>13.406803785359173</v>
      </c>
      <c r="AV10" s="104">
        <v>94.382201586059992</v>
      </c>
      <c r="AW10" s="104">
        <v>8.2097615957185752</v>
      </c>
    </row>
    <row r="11" spans="1:49">
      <c r="A11" s="21" t="s">
        <v>26</v>
      </c>
      <c r="B11" s="15">
        <v>21555</v>
      </c>
      <c r="C11" s="58">
        <f t="shared" si="0"/>
        <v>1.5452018655485915</v>
      </c>
      <c r="D11" s="57">
        <v>27.2372316278</v>
      </c>
      <c r="E11" s="58">
        <f t="shared" si="1"/>
        <v>4.7960297355288617</v>
      </c>
      <c r="F11" s="57">
        <v>16.693545374374001</v>
      </c>
      <c r="G11" s="58">
        <f t="shared" si="2"/>
        <v>3.692320498149158</v>
      </c>
      <c r="H11" s="15">
        <v>30860</v>
      </c>
      <c r="I11" s="58">
        <f t="shared" si="3"/>
        <v>20.943721586455567</v>
      </c>
      <c r="J11" s="57">
        <v>30.764737651999997</v>
      </c>
      <c r="K11" s="58">
        <f t="shared" si="4"/>
        <v>18.27678118387999</v>
      </c>
      <c r="L11" s="57">
        <v>17.362839165960001</v>
      </c>
      <c r="M11" s="58">
        <f t="shared" si="5"/>
        <v>30.835492709538045</v>
      </c>
      <c r="N11" s="15">
        <v>17293</v>
      </c>
      <c r="O11" s="58">
        <f t="shared" si="6"/>
        <v>-4.1514244540516501</v>
      </c>
      <c r="P11" s="57">
        <v>12.03225848891319</v>
      </c>
      <c r="Q11" s="58">
        <f t="shared" si="7"/>
        <v>-15.380734701425183</v>
      </c>
      <c r="R11" s="57">
        <v>42.267189301480002</v>
      </c>
      <c r="S11" s="58">
        <f t="shared" si="8"/>
        <v>4.8909769156931162</v>
      </c>
      <c r="T11" s="15">
        <v>5335</v>
      </c>
      <c r="U11" s="58">
        <f t="shared" si="9"/>
        <v>4.1178766588602684</v>
      </c>
      <c r="V11" s="57">
        <v>5.88678832</v>
      </c>
      <c r="W11" s="58">
        <f t="shared" si="10"/>
        <v>25.929772716704136</v>
      </c>
      <c r="X11" s="57">
        <v>6.3629237700700001</v>
      </c>
      <c r="Y11" s="58">
        <f t="shared" si="11"/>
        <v>2.0323764232242922</v>
      </c>
      <c r="Z11" s="15">
        <v>21115</v>
      </c>
      <c r="AA11" s="58">
        <f t="shared" si="12"/>
        <v>6.9438816855753629</v>
      </c>
      <c r="AB11" s="57">
        <v>20.880659824799999</v>
      </c>
      <c r="AC11" s="58">
        <f t="shared" si="13"/>
        <v>7.2016535720172499</v>
      </c>
      <c r="AD11" s="57">
        <v>15.7789412828</v>
      </c>
      <c r="AE11" s="58">
        <f t="shared" si="14"/>
        <v>19.922954942776542</v>
      </c>
      <c r="AF11" s="23">
        <v>3709</v>
      </c>
      <c r="AG11" s="58">
        <f t="shared" si="15"/>
        <v>25.516074450084588</v>
      </c>
      <c r="AH11" s="57">
        <v>3.4243452705999999</v>
      </c>
      <c r="AI11" s="58">
        <f t="shared" si="16"/>
        <v>11.762879571940204</v>
      </c>
      <c r="AJ11" s="57">
        <v>1.6106228920200001</v>
      </c>
      <c r="AK11" s="58">
        <f t="shared" si="17"/>
        <v>18.031447665489807</v>
      </c>
      <c r="AL11" s="15">
        <v>6256</v>
      </c>
      <c r="AM11" s="58">
        <f t="shared" si="18"/>
        <v>10.490992582126452</v>
      </c>
      <c r="AN11" s="57">
        <v>7.3020696221000003</v>
      </c>
      <c r="AO11" s="58">
        <f t="shared" si="19"/>
        <v>7.9632392037145081</v>
      </c>
      <c r="AP11" s="57">
        <v>6.2828129732100004</v>
      </c>
      <c r="AQ11" s="58">
        <f t="shared" si="20"/>
        <v>24.30470987392961</v>
      </c>
      <c r="AR11" s="106">
        <v>106123</v>
      </c>
      <c r="AS11" s="108">
        <f t="shared" si="21"/>
        <v>7.9912486007937247</v>
      </c>
      <c r="AT11" s="108">
        <v>107.5280908062132</v>
      </c>
      <c r="AU11" s="108">
        <v>7.3126048618747319</v>
      </c>
      <c r="AV11" s="108">
        <v>106.358874759914</v>
      </c>
      <c r="AW11" s="108">
        <v>11.395227340011743</v>
      </c>
    </row>
    <row r="12" spans="1:49">
      <c r="A12" s="17" t="s">
        <v>27</v>
      </c>
      <c r="B12" s="13">
        <v>14425</v>
      </c>
      <c r="C12" s="56">
        <f t="shared" si="0"/>
        <v>-17.642021124750215</v>
      </c>
      <c r="D12" s="56">
        <v>16.383016374700002</v>
      </c>
      <c r="E12" s="56">
        <f t="shared" si="1"/>
        <v>-21.575013603452149</v>
      </c>
      <c r="F12" s="56">
        <v>11.370515689219999</v>
      </c>
      <c r="G12" s="56">
        <f t="shared" si="2"/>
        <v>-13.235067264289427</v>
      </c>
      <c r="H12" s="13">
        <v>21404</v>
      </c>
      <c r="I12" s="56">
        <f t="shared" si="3"/>
        <v>-3.9490217196194664</v>
      </c>
      <c r="J12" s="56">
        <v>19.659038494100002</v>
      </c>
      <c r="K12" s="56">
        <f t="shared" si="4"/>
        <v>-11.621357479702638</v>
      </c>
      <c r="L12" s="56">
        <v>12.209550255350001</v>
      </c>
      <c r="M12" s="56">
        <f t="shared" si="5"/>
        <v>-0.46876764316785113</v>
      </c>
      <c r="N12" s="13">
        <v>11932</v>
      </c>
      <c r="O12" s="56">
        <f t="shared" si="6"/>
        <v>-16.582774049216994</v>
      </c>
      <c r="P12" s="56">
        <v>7.538921603093196</v>
      </c>
      <c r="Q12" s="56">
        <f t="shared" si="7"/>
        <v>-34.160390524897949</v>
      </c>
      <c r="R12" s="56">
        <v>31.612837621040001</v>
      </c>
      <c r="S12" s="56">
        <f t="shared" si="8"/>
        <v>-4.1033436229225799</v>
      </c>
      <c r="T12" s="13">
        <v>3518</v>
      </c>
      <c r="U12" s="56">
        <f t="shared" si="9"/>
        <v>-18.771646271069045</v>
      </c>
      <c r="V12" s="56">
        <v>4.0005946520000002</v>
      </c>
      <c r="W12" s="56">
        <f t="shared" si="10"/>
        <v>-2.1002554776608804</v>
      </c>
      <c r="X12" s="56">
        <v>4.7826707764300007</v>
      </c>
      <c r="Y12" s="56">
        <f t="shared" si="11"/>
        <v>-3.1019694449759214</v>
      </c>
      <c r="Z12" s="13">
        <v>14595</v>
      </c>
      <c r="AA12" s="56">
        <f t="shared" si="12"/>
        <v>-0.30056697861876103</v>
      </c>
      <c r="AB12" s="56">
        <v>13.098994457800002</v>
      </c>
      <c r="AC12" s="56">
        <f t="shared" si="13"/>
        <v>-9.1747733124014701</v>
      </c>
      <c r="AD12" s="56">
        <v>10.39828392143</v>
      </c>
      <c r="AE12" s="56">
        <f t="shared" si="14"/>
        <v>-0.89033337007798252</v>
      </c>
      <c r="AF12" s="22">
        <v>2270</v>
      </c>
      <c r="AG12" s="56">
        <f t="shared" si="15"/>
        <v>1.7480950246526277</v>
      </c>
      <c r="AH12" s="56">
        <v>1.8112687374000001</v>
      </c>
      <c r="AI12" s="56">
        <f t="shared" si="16"/>
        <v>-8.6852906766690552</v>
      </c>
      <c r="AJ12" s="56">
        <v>1.1737936880099999</v>
      </c>
      <c r="AK12" s="56">
        <f t="shared" si="17"/>
        <v>11.869145471781707</v>
      </c>
      <c r="AL12" s="13">
        <v>3610</v>
      </c>
      <c r="AM12" s="56">
        <f t="shared" si="18"/>
        <v>-5.22446836440011</v>
      </c>
      <c r="AN12" s="56">
        <v>3.6607314923000001</v>
      </c>
      <c r="AO12" s="56">
        <f t="shared" si="19"/>
        <v>-20.07031298857936</v>
      </c>
      <c r="AP12" s="56">
        <v>3.64722298591</v>
      </c>
      <c r="AQ12" s="56">
        <f t="shared" si="20"/>
        <v>-16.497277606339438</v>
      </c>
      <c r="AR12" s="103">
        <v>71754</v>
      </c>
      <c r="AS12" s="104">
        <f t="shared" si="21"/>
        <v>-9.3018846460126667</v>
      </c>
      <c r="AT12" s="104">
        <v>66.152565811393202</v>
      </c>
      <c r="AU12" s="104">
        <v>-16.952907288748705</v>
      </c>
      <c r="AV12" s="104">
        <v>75.194874937389997</v>
      </c>
      <c r="AW12" s="104">
        <v>-5.0354710537787355</v>
      </c>
    </row>
    <row r="13" spans="1:49">
      <c r="A13" s="17" t="s">
        <v>28</v>
      </c>
      <c r="B13" s="13">
        <v>16544</v>
      </c>
      <c r="C13" s="56">
        <f t="shared" si="0"/>
        <v>3.7696794831587681</v>
      </c>
      <c r="D13" s="56">
        <v>18.8473508776</v>
      </c>
      <c r="E13" s="56">
        <f t="shared" si="1"/>
        <v>-1.8298646238482519</v>
      </c>
      <c r="F13" s="56">
        <v>12.28425388826</v>
      </c>
      <c r="G13" s="56">
        <f t="shared" si="2"/>
        <v>3.8010953364320983</v>
      </c>
      <c r="H13" s="13">
        <v>21927</v>
      </c>
      <c r="I13" s="56">
        <f t="shared" si="3"/>
        <v>6.4107541492769258</v>
      </c>
      <c r="J13" s="56">
        <v>19.885886451000001</v>
      </c>
      <c r="K13" s="56">
        <f t="shared" si="4"/>
        <v>-1.8409846233834344</v>
      </c>
      <c r="L13" s="56">
        <v>12.705440656959999</v>
      </c>
      <c r="M13" s="56">
        <f t="shared" si="5"/>
        <v>10.720343678211194</v>
      </c>
      <c r="N13" s="13">
        <v>12322</v>
      </c>
      <c r="O13" s="56">
        <f t="shared" si="6"/>
        <v>2.7175725241747273</v>
      </c>
      <c r="P13" s="56">
        <v>7.9396566030836304</v>
      </c>
      <c r="Q13" s="56">
        <f t="shared" si="7"/>
        <v>-4.3658084505843249</v>
      </c>
      <c r="R13" s="56">
        <v>31.6432627907</v>
      </c>
      <c r="S13" s="56">
        <f t="shared" si="8"/>
        <v>25.411320322355152</v>
      </c>
      <c r="T13" s="13">
        <v>4351</v>
      </c>
      <c r="U13" s="56">
        <f t="shared" si="9"/>
        <v>-5.1035986913849456</v>
      </c>
      <c r="V13" s="56">
        <v>3.80126557</v>
      </c>
      <c r="W13" s="56">
        <f t="shared" si="10"/>
        <v>-13.071721629151895</v>
      </c>
      <c r="X13" s="56">
        <v>5.3259321318400001</v>
      </c>
      <c r="Y13" s="56">
        <f t="shared" si="11"/>
        <v>9.9256481466275801</v>
      </c>
      <c r="Z13" s="13">
        <v>19062</v>
      </c>
      <c r="AA13" s="56">
        <f t="shared" si="12"/>
        <v>12.726197516262559</v>
      </c>
      <c r="AB13" s="56">
        <v>17.101176226300002</v>
      </c>
      <c r="AC13" s="56">
        <f t="shared" si="13"/>
        <v>1.9282621485440501</v>
      </c>
      <c r="AD13" s="56">
        <v>13.883808993580001</v>
      </c>
      <c r="AE13" s="56">
        <f t="shared" si="14"/>
        <v>23.128320478293077</v>
      </c>
      <c r="AF13" s="22">
        <v>3804</v>
      </c>
      <c r="AG13" s="56">
        <f t="shared" si="15"/>
        <v>24.273113361646523</v>
      </c>
      <c r="AH13" s="56">
        <v>3.5927304414000001</v>
      </c>
      <c r="AI13" s="56">
        <f t="shared" si="16"/>
        <v>17.340371417132559</v>
      </c>
      <c r="AJ13" s="56">
        <v>1.6166375239999999</v>
      </c>
      <c r="AK13" s="56">
        <f t="shared" si="17"/>
        <v>32.9649970926734</v>
      </c>
      <c r="AL13" s="13">
        <v>5602</v>
      </c>
      <c r="AM13" s="56">
        <f t="shared" si="18"/>
        <v>13.630831643002026</v>
      </c>
      <c r="AN13" s="56">
        <v>5.6646417197999996</v>
      </c>
      <c r="AO13" s="56">
        <f t="shared" si="19"/>
        <v>1.3996562521657125</v>
      </c>
      <c r="AP13" s="56">
        <v>5.8173464948999998</v>
      </c>
      <c r="AQ13" s="56">
        <f t="shared" si="20"/>
        <v>24.437431825841102</v>
      </c>
      <c r="AR13" s="103">
        <v>83612</v>
      </c>
      <c r="AS13" s="104">
        <f t="shared" si="21"/>
        <v>7.1522856300701108</v>
      </c>
      <c r="AT13" s="104">
        <v>76.832707889183638</v>
      </c>
      <c r="AU13" s="104">
        <v>-0.9356817940212494</v>
      </c>
      <c r="AV13" s="104">
        <v>83.276682480239984</v>
      </c>
      <c r="AW13" s="104">
        <v>18.034343291145973</v>
      </c>
    </row>
    <row r="14" spans="1:49">
      <c r="A14" s="17" t="s">
        <v>29</v>
      </c>
      <c r="B14" s="13">
        <v>20819</v>
      </c>
      <c r="C14" s="56">
        <f t="shared" si="0"/>
        <v>-3.3517478297200682</v>
      </c>
      <c r="D14" s="56">
        <v>25.169297743000001</v>
      </c>
      <c r="E14" s="56">
        <f t="shared" si="1"/>
        <v>-7.7175795146774675</v>
      </c>
      <c r="F14" s="56">
        <v>16.033199414957938</v>
      </c>
      <c r="G14" s="56">
        <f t="shared" si="2"/>
        <v>0.25922778395985802</v>
      </c>
      <c r="H14" s="13">
        <v>26695</v>
      </c>
      <c r="I14" s="56">
        <f t="shared" si="3"/>
        <v>-3.1280618354683014</v>
      </c>
      <c r="J14" s="56">
        <v>24.032195879900002</v>
      </c>
      <c r="K14" s="59">
        <f t="shared" si="4"/>
        <v>-10.396977787513066</v>
      </c>
      <c r="L14" s="56">
        <v>15.543985043559999</v>
      </c>
      <c r="M14" s="56">
        <f t="shared" si="5"/>
        <v>0.68553648684471113</v>
      </c>
      <c r="N14" s="13">
        <v>15755</v>
      </c>
      <c r="O14" s="56">
        <f t="shared" si="6"/>
        <v>-5.449198823741213</v>
      </c>
      <c r="P14" s="56">
        <v>9.8973426204374189</v>
      </c>
      <c r="Q14" s="56">
        <f t="shared" si="7"/>
        <v>-22.859556825296664</v>
      </c>
      <c r="R14" s="56">
        <v>39.584345767660004</v>
      </c>
      <c r="S14" s="56">
        <f t="shared" si="8"/>
        <v>9.7537512139685276</v>
      </c>
      <c r="T14" s="13">
        <v>4984</v>
      </c>
      <c r="U14" s="56">
        <f t="shared" si="9"/>
        <v>-12.8975882558546</v>
      </c>
      <c r="V14" s="56">
        <v>3.9133414100000001</v>
      </c>
      <c r="W14" s="56">
        <f t="shared" si="10"/>
        <v>-24.991913753659063</v>
      </c>
      <c r="X14" s="56">
        <v>5.9075506536000004</v>
      </c>
      <c r="Y14" s="56">
        <f t="shared" si="11"/>
        <v>-5.2415701615475427</v>
      </c>
      <c r="Z14" s="13">
        <v>20322</v>
      </c>
      <c r="AA14" s="56">
        <f t="shared" si="12"/>
        <v>-0.37258554760271068</v>
      </c>
      <c r="AB14" s="56">
        <v>18.658834557999999</v>
      </c>
      <c r="AC14" s="56">
        <f t="shared" si="13"/>
        <v>-4.4658168453869109</v>
      </c>
      <c r="AD14" s="56">
        <v>16.092087639860001</v>
      </c>
      <c r="AE14" s="56">
        <f t="shared" si="14"/>
        <v>11.243964090766241</v>
      </c>
      <c r="AF14" s="22">
        <v>3682</v>
      </c>
      <c r="AG14" s="56">
        <f t="shared" si="15"/>
        <v>-1.3133208255159445</v>
      </c>
      <c r="AH14" s="56">
        <v>2.9844364309000002</v>
      </c>
      <c r="AI14" s="56">
        <f t="shared" si="16"/>
        <v>-14.306333741628947</v>
      </c>
      <c r="AJ14" s="56">
        <v>1.73828663044</v>
      </c>
      <c r="AK14" s="56">
        <f t="shared" si="17"/>
        <v>11.207349416108286</v>
      </c>
      <c r="AL14" s="13">
        <v>4882</v>
      </c>
      <c r="AM14" s="56">
        <f t="shared" si="18"/>
        <v>1.6659725114535462</v>
      </c>
      <c r="AN14" s="56">
        <v>4.7274052830999995</v>
      </c>
      <c r="AO14" s="56">
        <f t="shared" si="19"/>
        <v>-7.2805356285919061</v>
      </c>
      <c r="AP14" s="56">
        <v>5.1689946190939997</v>
      </c>
      <c r="AQ14" s="56">
        <f t="shared" si="20"/>
        <v>11.815621796433007</v>
      </c>
      <c r="AR14" s="103">
        <v>97139</v>
      </c>
      <c r="AS14" s="104">
        <f t="shared" si="21"/>
        <v>-3.2614974007608453</v>
      </c>
      <c r="AT14" s="104">
        <v>89.382853925337415</v>
      </c>
      <c r="AU14" s="104">
        <v>-10.844325858727984</v>
      </c>
      <c r="AV14" s="104">
        <v>100.06844976917199</v>
      </c>
      <c r="AW14" s="104">
        <v>6.0247039034442764</v>
      </c>
    </row>
    <row r="15" spans="1:49">
      <c r="A15" s="21" t="s">
        <v>30</v>
      </c>
      <c r="B15" s="15">
        <v>22850</v>
      </c>
      <c r="C15" s="58">
        <f t="shared" si="0"/>
        <v>6.0078868012062117</v>
      </c>
      <c r="D15" s="57">
        <v>26.403427277700001</v>
      </c>
      <c r="E15" s="58">
        <f t="shared" si="1"/>
        <v>-3.061266877243753</v>
      </c>
      <c r="F15" s="57">
        <v>18.66091286148</v>
      </c>
      <c r="G15" s="58">
        <f t="shared" si="2"/>
        <v>11.785198668019774</v>
      </c>
      <c r="H15" s="15">
        <v>34001</v>
      </c>
      <c r="I15" s="58">
        <f t="shared" si="3"/>
        <v>10.178224238496441</v>
      </c>
      <c r="J15" s="57">
        <v>31.328749592400001</v>
      </c>
      <c r="K15" s="58">
        <f t="shared" si="4"/>
        <v>1.833306517285834</v>
      </c>
      <c r="L15" s="57">
        <v>20.625451709499998</v>
      </c>
      <c r="M15" s="58">
        <f t="shared" si="5"/>
        <v>18.790777892686933</v>
      </c>
      <c r="N15" s="15">
        <v>17027</v>
      </c>
      <c r="O15" s="58">
        <f t="shared" si="6"/>
        <v>-1.5381946452321671</v>
      </c>
      <c r="P15" s="57">
        <v>10.131927283702019</v>
      </c>
      <c r="Q15" s="58">
        <f t="shared" si="7"/>
        <v>-15.793636805277927</v>
      </c>
      <c r="R15" s="57">
        <v>51.374466956309995</v>
      </c>
      <c r="S15" s="58">
        <f t="shared" si="8"/>
        <v>21.546920449028065</v>
      </c>
      <c r="T15" s="15">
        <v>5430</v>
      </c>
      <c r="U15" s="58">
        <f t="shared" si="9"/>
        <v>1.7806935332708633</v>
      </c>
      <c r="V15" s="57">
        <v>4.4727564600000003</v>
      </c>
      <c r="W15" s="58">
        <f t="shared" si="10"/>
        <v>-24.020429869983843</v>
      </c>
      <c r="X15" s="57">
        <v>7.9991734537749997</v>
      </c>
      <c r="Y15" s="58">
        <f t="shared" si="11"/>
        <v>25.715374611300717</v>
      </c>
      <c r="Z15" s="15">
        <v>24269</v>
      </c>
      <c r="AA15" s="58">
        <f t="shared" si="12"/>
        <v>14.937248401610233</v>
      </c>
      <c r="AB15" s="57">
        <v>22.027051611000001</v>
      </c>
      <c r="AC15" s="58">
        <f t="shared" si="13"/>
        <v>5.4902086228062075</v>
      </c>
      <c r="AD15" s="57">
        <v>19.623452131060002</v>
      </c>
      <c r="AE15" s="58">
        <f t="shared" si="14"/>
        <v>24.36482131060815</v>
      </c>
      <c r="AF15" s="23">
        <v>4234</v>
      </c>
      <c r="AG15" s="58">
        <f t="shared" si="15"/>
        <v>14.154758695066064</v>
      </c>
      <c r="AH15" s="57">
        <v>3.4185185083</v>
      </c>
      <c r="AI15" s="58">
        <f t="shared" si="16"/>
        <v>-0.17015697424047005</v>
      </c>
      <c r="AJ15" s="57">
        <v>2.1230152394999999</v>
      </c>
      <c r="AK15" s="58">
        <f t="shared" si="17"/>
        <v>31.813303413151601</v>
      </c>
      <c r="AL15" s="15">
        <v>6958</v>
      </c>
      <c r="AM15" s="58">
        <f t="shared" si="18"/>
        <v>11.221227621483365</v>
      </c>
      <c r="AN15" s="57">
        <v>6.5398978072</v>
      </c>
      <c r="AO15" s="58">
        <f t="shared" si="19"/>
        <v>-10.437750587768406</v>
      </c>
      <c r="AP15" s="57">
        <v>7.2006241637419999</v>
      </c>
      <c r="AQ15" s="58">
        <f t="shared" si="20"/>
        <v>14.608284449108353</v>
      </c>
      <c r="AR15" s="106">
        <v>114769</v>
      </c>
      <c r="AS15" s="108">
        <f t="shared" si="21"/>
        <v>8.1471500051826666</v>
      </c>
      <c r="AT15" s="108">
        <v>104.322328540302</v>
      </c>
      <c r="AU15" s="108">
        <v>-2.981325383790761</v>
      </c>
      <c r="AV15" s="108">
        <v>127.607096515367</v>
      </c>
      <c r="AW15" s="108">
        <v>19.977854977703586</v>
      </c>
    </row>
    <row r="16" spans="1:49">
      <c r="A16" s="17" t="s">
        <v>31</v>
      </c>
      <c r="B16" s="13">
        <v>13181</v>
      </c>
      <c r="C16" s="56">
        <f t="shared" si="0"/>
        <v>-8.6239168110918598</v>
      </c>
      <c r="D16" s="56">
        <v>13.527184292099999</v>
      </c>
      <c r="E16" s="56">
        <f t="shared" si="1"/>
        <v>-17.431662260987622</v>
      </c>
      <c r="F16" s="56">
        <v>13.74063281191</v>
      </c>
      <c r="G16" s="56">
        <f t="shared" si="2"/>
        <v>20.844411876033277</v>
      </c>
      <c r="H16" s="13">
        <v>19397</v>
      </c>
      <c r="I16" s="56">
        <f t="shared" si="3"/>
        <v>-9.3767520089702856</v>
      </c>
      <c r="J16" s="56">
        <v>17.848414216200002</v>
      </c>
      <c r="K16" s="56">
        <f t="shared" si="4"/>
        <v>-9.2101364898562963</v>
      </c>
      <c r="L16" s="56">
        <v>14.43947990753</v>
      </c>
      <c r="M16" s="56">
        <f t="shared" si="5"/>
        <v>18.263814846111018</v>
      </c>
      <c r="N16" s="13">
        <v>11618</v>
      </c>
      <c r="O16" s="56">
        <f t="shared" si="6"/>
        <v>-2.6315789473684248</v>
      </c>
      <c r="P16" s="56">
        <v>6.1185195701188348</v>
      </c>
      <c r="Q16" s="56">
        <f t="shared" si="7"/>
        <v>-18.840917942316509</v>
      </c>
      <c r="R16" s="56">
        <v>54.166640387230004</v>
      </c>
      <c r="S16" s="56">
        <f t="shared" si="8"/>
        <v>71.343809867859704</v>
      </c>
      <c r="T16" s="13">
        <v>3665</v>
      </c>
      <c r="U16" s="56">
        <f t="shared" si="9"/>
        <v>4.1785105173393902</v>
      </c>
      <c r="V16" s="56">
        <v>2.8370237886999998</v>
      </c>
      <c r="W16" s="56">
        <f t="shared" si="10"/>
        <v>-29.084947726916084</v>
      </c>
      <c r="X16" s="56">
        <v>6.2383654373299997</v>
      </c>
      <c r="Y16" s="56">
        <f t="shared" si="11"/>
        <v>30.436856914215497</v>
      </c>
      <c r="Z16" s="13">
        <v>12328</v>
      </c>
      <c r="AA16" s="56">
        <f t="shared" si="12"/>
        <v>-15.532716683795826</v>
      </c>
      <c r="AB16" s="56">
        <v>10.620016498299998</v>
      </c>
      <c r="AC16" s="56">
        <f t="shared" si="13"/>
        <v>-18.924948533159025</v>
      </c>
      <c r="AD16" s="56">
        <v>12.430398129030001</v>
      </c>
      <c r="AE16" s="56">
        <f t="shared" si="14"/>
        <v>19.542784395528784</v>
      </c>
      <c r="AF16" s="22">
        <v>2044</v>
      </c>
      <c r="AG16" s="56">
        <f t="shared" si="15"/>
        <v>-9.9559471365638785</v>
      </c>
      <c r="AH16" s="56">
        <v>1.4334189808</v>
      </c>
      <c r="AI16" s="56">
        <f t="shared" si="16"/>
        <v>-20.861054397835375</v>
      </c>
      <c r="AJ16" s="56">
        <v>1.3322345636800002</v>
      </c>
      <c r="AK16" s="56">
        <f t="shared" si="17"/>
        <v>13.498187738478478</v>
      </c>
      <c r="AL16" s="13">
        <v>2746</v>
      </c>
      <c r="AM16" s="56">
        <f t="shared" si="18"/>
        <v>-23.933518005540165</v>
      </c>
      <c r="AN16" s="56">
        <v>2.2995083911999998</v>
      </c>
      <c r="AO16" s="56">
        <f t="shared" si="19"/>
        <v>-37.18445627501508</v>
      </c>
      <c r="AP16" s="56">
        <v>3.9077309845300001</v>
      </c>
      <c r="AQ16" s="56">
        <f t="shared" si="20"/>
        <v>7.1426397460862177</v>
      </c>
      <c r="AR16" s="103">
        <v>64979</v>
      </c>
      <c r="AS16" s="104">
        <f t="shared" si="21"/>
        <v>-9.4419823285113011</v>
      </c>
      <c r="AT16" s="104">
        <v>54.68408573741884</v>
      </c>
      <c r="AU16" s="104">
        <v>-17.33641005954631</v>
      </c>
      <c r="AV16" s="104">
        <v>106.25548222124</v>
      </c>
      <c r="AW16" s="104">
        <v>41.306814207367466</v>
      </c>
    </row>
    <row r="17" spans="1:49">
      <c r="A17" s="17" t="s">
        <v>110</v>
      </c>
      <c r="B17" s="13">
        <v>19305</v>
      </c>
      <c r="C17" s="56">
        <f t="shared" si="0"/>
        <v>16.688829787234056</v>
      </c>
      <c r="D17" s="56">
        <v>21.0628935228</v>
      </c>
      <c r="E17" s="56">
        <f t="shared" si="1"/>
        <v>11.755193924007457</v>
      </c>
      <c r="F17" s="56">
        <v>20.02233267634</v>
      </c>
      <c r="G17" s="56">
        <f t="shared" si="2"/>
        <v>62.991850042070865</v>
      </c>
      <c r="H17" s="13">
        <v>23785</v>
      </c>
      <c r="I17" s="56">
        <f t="shared" si="3"/>
        <v>8.4735713959958048</v>
      </c>
      <c r="J17" s="56">
        <v>19.662493160999997</v>
      </c>
      <c r="K17" s="56">
        <f t="shared" si="4"/>
        <v>-1.1233760715191607</v>
      </c>
      <c r="L17" s="56">
        <v>17.325571915740003</v>
      </c>
      <c r="M17" s="56">
        <f t="shared" si="5"/>
        <v>36.363408271472366</v>
      </c>
      <c r="N17" s="13">
        <v>18138</v>
      </c>
      <c r="O17" s="56">
        <f t="shared" si="6"/>
        <v>47.200129849050484</v>
      </c>
      <c r="P17" s="56">
        <v>9.7589993288914609</v>
      </c>
      <c r="Q17" s="56">
        <f t="shared" si="7"/>
        <v>22.914627379491819</v>
      </c>
      <c r="R17" s="56">
        <v>71.717292443807011</v>
      </c>
      <c r="S17" s="56">
        <f t="shared" si="8"/>
        <v>126.64316546043673</v>
      </c>
      <c r="T17" s="13">
        <v>5842</v>
      </c>
      <c r="U17" s="56">
        <f t="shared" si="9"/>
        <v>34.267984371408886</v>
      </c>
      <c r="V17" s="56">
        <v>4.4095170599999998</v>
      </c>
      <c r="W17" s="56">
        <f t="shared" si="10"/>
        <v>16.001289012806325</v>
      </c>
      <c r="X17" s="56">
        <v>10.89128241081</v>
      </c>
      <c r="Y17" s="56">
        <f t="shared" si="11"/>
        <v>104.49532853974398</v>
      </c>
      <c r="Z17" s="13">
        <v>22332</v>
      </c>
      <c r="AA17" s="56">
        <f t="shared" si="12"/>
        <v>17.154548316021419</v>
      </c>
      <c r="AB17" s="56">
        <v>19.492571527900001</v>
      </c>
      <c r="AC17" s="56">
        <f t="shared" si="13"/>
        <v>13.983805967230836</v>
      </c>
      <c r="AD17" s="56">
        <v>23.62144614717333</v>
      </c>
      <c r="AE17" s="56">
        <f t="shared" si="14"/>
        <v>70.136640154701809</v>
      </c>
      <c r="AF17" s="22">
        <v>4144</v>
      </c>
      <c r="AG17" s="56">
        <f t="shared" si="15"/>
        <v>8.9379600420609933</v>
      </c>
      <c r="AH17" s="56">
        <v>3.4774474634999999</v>
      </c>
      <c r="AI17" s="56">
        <f t="shared" si="16"/>
        <v>-3.2087845102867618</v>
      </c>
      <c r="AJ17" s="56">
        <v>2.4837601774000002</v>
      </c>
      <c r="AK17" s="56">
        <f t="shared" si="17"/>
        <v>53.637419676768587</v>
      </c>
      <c r="AL17" s="13">
        <v>6852</v>
      </c>
      <c r="AM17" s="56">
        <f t="shared" si="18"/>
        <v>22.313459478757579</v>
      </c>
      <c r="AN17" s="56">
        <v>5.4917180859000005</v>
      </c>
      <c r="AO17" s="56">
        <f t="shared" si="19"/>
        <v>-3.0526843965359376</v>
      </c>
      <c r="AP17" s="56">
        <v>8.9117085521499995</v>
      </c>
      <c r="AQ17" s="56">
        <f t="shared" si="20"/>
        <v>53.191984695475696</v>
      </c>
      <c r="AR17" s="103">
        <v>100398</v>
      </c>
      <c r="AS17" s="104">
        <f t="shared" si="21"/>
        <v>20.076065636511501</v>
      </c>
      <c r="AT17" s="104">
        <v>83.355640149991473</v>
      </c>
      <c r="AU17" s="104">
        <v>8.4897857175825493</v>
      </c>
      <c r="AV17" s="104">
        <v>154.97339432342028</v>
      </c>
      <c r="AW17" s="104">
        <v>86.094582190149794</v>
      </c>
    </row>
    <row r="18" spans="1:49">
      <c r="A18" s="21" t="s">
        <v>111</v>
      </c>
      <c r="B18" s="15">
        <v>21455</v>
      </c>
      <c r="C18" s="58">
        <f t="shared" si="0"/>
        <v>3.0549017724194272</v>
      </c>
      <c r="D18" s="57">
        <v>24.323813778400002</v>
      </c>
      <c r="E18" s="58">
        <f t="shared" si="1"/>
        <v>-3.3591877422767737</v>
      </c>
      <c r="F18" s="57">
        <v>21.9130299881</v>
      </c>
      <c r="G18" s="58">
        <f t="shared" si="2"/>
        <v>36.672846267081042</v>
      </c>
      <c r="H18" s="15">
        <v>25415</v>
      </c>
      <c r="I18" s="58">
        <f t="shared" si="3"/>
        <v>-4.7949054129986877</v>
      </c>
      <c r="J18" s="57">
        <v>21.790526895300001</v>
      </c>
      <c r="K18" s="58">
        <f t="shared" si="4"/>
        <v>-9.3277742733234135</v>
      </c>
      <c r="L18" s="57">
        <v>19.067171507623002</v>
      </c>
      <c r="M18" s="58">
        <f t="shared" si="5"/>
        <v>22.66591517033585</v>
      </c>
      <c r="N18" s="15">
        <v>21326</v>
      </c>
      <c r="O18" s="58">
        <f t="shared" si="6"/>
        <v>35.360203110123791</v>
      </c>
      <c r="P18" s="57">
        <v>10.95582578287217</v>
      </c>
      <c r="Q18" s="58">
        <f t="shared" si="7"/>
        <v>10.6946197886395</v>
      </c>
      <c r="R18" s="57">
        <v>91.644630918467001</v>
      </c>
      <c r="S18" s="58">
        <f t="shared" si="8"/>
        <v>131.51735652364803</v>
      </c>
      <c r="T18" s="15">
        <v>6629</v>
      </c>
      <c r="U18" s="58">
        <f t="shared" si="9"/>
        <v>33.00561797752809</v>
      </c>
      <c r="V18" s="57">
        <v>4.8852216010999996</v>
      </c>
      <c r="W18" s="58">
        <f t="shared" si="10"/>
        <v>24.835047323407423</v>
      </c>
      <c r="X18" s="57">
        <v>13.252031594909001</v>
      </c>
      <c r="Y18" s="58">
        <f t="shared" si="11"/>
        <v>124.32362195376774</v>
      </c>
      <c r="Z18" s="15">
        <v>24177</v>
      </c>
      <c r="AA18" s="58">
        <f t="shared" si="12"/>
        <v>18.969589607322106</v>
      </c>
      <c r="AB18" s="57">
        <v>21.153638820500003</v>
      </c>
      <c r="AC18" s="58">
        <f t="shared" si="13"/>
        <v>13.370632848182652</v>
      </c>
      <c r="AD18" s="57">
        <v>26.759925416455001</v>
      </c>
      <c r="AE18" s="58">
        <f t="shared" si="14"/>
        <v>66.292441449118343</v>
      </c>
      <c r="AF18" s="23">
        <v>3975</v>
      </c>
      <c r="AG18" s="58">
        <f t="shared" si="15"/>
        <v>7.9576317218902801</v>
      </c>
      <c r="AH18" s="57">
        <v>2.9056349173</v>
      </c>
      <c r="AI18" s="58">
        <f t="shared" si="16"/>
        <v>-2.6404152148831912</v>
      </c>
      <c r="AJ18" s="57">
        <v>2.7837784591399997</v>
      </c>
      <c r="AK18" s="58">
        <f t="shared" si="17"/>
        <v>60.144961733690707</v>
      </c>
      <c r="AL18" s="15">
        <v>5986</v>
      </c>
      <c r="AM18" s="58">
        <f t="shared" si="18"/>
        <v>22.613682916837362</v>
      </c>
      <c r="AN18" s="57">
        <v>4.7954791111000006</v>
      </c>
      <c r="AO18" s="58">
        <f t="shared" si="19"/>
        <v>1.4399829065504122</v>
      </c>
      <c r="AP18" s="57">
        <v>8.4792512474299997</v>
      </c>
      <c r="AQ18" s="58">
        <f t="shared" si="20"/>
        <v>64.040628251151247</v>
      </c>
      <c r="AR18" s="105">
        <v>108963</v>
      </c>
      <c r="AS18" s="108">
        <f t="shared" si="21"/>
        <v>12.172248015730048</v>
      </c>
      <c r="AT18" s="107">
        <v>90.810140906572158</v>
      </c>
      <c r="AU18" s="107">
        <v>1.596824131870946</v>
      </c>
      <c r="AV18" s="107">
        <v>183.89981913212398</v>
      </c>
      <c r="AW18" s="107">
        <v>83.774026235367813</v>
      </c>
    </row>
    <row r="19" spans="1:49">
      <c r="A19" s="141" t="s">
        <v>122</v>
      </c>
    </row>
    <row r="20" spans="1:49">
      <c r="A20" s="157" t="s">
        <v>132</v>
      </c>
    </row>
  </sheetData>
  <mergeCells count="10">
    <mergeCell ref="A1:AW1"/>
    <mergeCell ref="AF2:AK2"/>
    <mergeCell ref="AL2:AQ2"/>
    <mergeCell ref="AR2:AW2"/>
    <mergeCell ref="B2:G2"/>
    <mergeCell ref="H2:M2"/>
    <mergeCell ref="N2:S2"/>
    <mergeCell ref="T2:Y2"/>
    <mergeCell ref="Z2:AE2"/>
    <mergeCell ref="A2:A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view="pageBreakPreview" zoomScale="80" zoomScaleNormal="100" zoomScaleSheetLayoutView="80" workbookViewId="0">
      <selection activeCell="G27" sqref="G27"/>
    </sheetView>
  </sheetViews>
  <sheetFormatPr defaultRowHeight="15"/>
  <cols>
    <col min="1" max="1" width="13.140625" style="2" bestFit="1" customWidth="1"/>
    <col min="2" max="2" width="10.42578125" style="2" bestFit="1" customWidth="1"/>
    <col min="3" max="3" width="12.5703125" style="2" bestFit="1" customWidth="1"/>
    <col min="4" max="4" width="11.5703125" style="2" bestFit="1" customWidth="1"/>
    <col min="5" max="5" width="9.85546875" style="2" bestFit="1" customWidth="1"/>
    <col min="6" max="6" width="6.7109375" style="2" bestFit="1" customWidth="1"/>
    <col min="7" max="7" width="10.5703125" style="2" bestFit="1" customWidth="1"/>
    <col min="8" max="8" width="10.42578125" style="2" bestFit="1" customWidth="1"/>
    <col min="9" max="9" width="12.5703125" style="2" bestFit="1" customWidth="1"/>
    <col min="10" max="10" width="11.5703125" style="2" bestFit="1" customWidth="1"/>
    <col min="11" max="11" width="9.85546875" style="2" bestFit="1" customWidth="1"/>
    <col min="12" max="12" width="6.7109375" style="2" bestFit="1" customWidth="1"/>
    <col min="13" max="13" width="10.5703125" style="2" bestFit="1" customWidth="1"/>
    <col min="14" max="14" width="10.42578125" style="2" bestFit="1" customWidth="1"/>
    <col min="15" max="15" width="12.5703125" style="2" bestFit="1" customWidth="1"/>
    <col min="16" max="16" width="11.5703125" style="2" bestFit="1" customWidth="1"/>
    <col min="17" max="17" width="9.85546875" style="2" bestFit="1" customWidth="1"/>
    <col min="18" max="18" width="6.7109375" style="2" bestFit="1" customWidth="1"/>
    <col min="19" max="19" width="10.5703125" style="2" bestFit="1" customWidth="1"/>
    <col min="20" max="20" width="10.42578125" style="2" bestFit="1" customWidth="1"/>
    <col min="21" max="21" width="12.5703125" style="2" bestFit="1" customWidth="1"/>
    <col min="22" max="22" width="11.5703125" style="2" bestFit="1" customWidth="1"/>
    <col min="23" max="23" width="9.85546875" style="2" bestFit="1" customWidth="1"/>
    <col min="24" max="24" width="5.85546875" style="2" bestFit="1" customWidth="1"/>
    <col min="25" max="25" width="10.5703125" style="2" bestFit="1" customWidth="1"/>
    <col min="26" max="26" width="10.42578125" style="2" bestFit="1" customWidth="1"/>
    <col min="27" max="27" width="12.5703125" style="2" bestFit="1" customWidth="1"/>
    <col min="28" max="28" width="11.5703125" style="2" bestFit="1" customWidth="1"/>
    <col min="29" max="29" width="9.85546875" style="2" bestFit="1" customWidth="1"/>
    <col min="30" max="30" width="6.7109375" style="2" bestFit="1" customWidth="1"/>
    <col min="31" max="31" width="10.5703125" style="2" bestFit="1" customWidth="1"/>
    <col min="32" max="32" width="10.42578125" style="2" bestFit="1" customWidth="1"/>
    <col min="33" max="33" width="12.5703125" style="2" bestFit="1" customWidth="1"/>
    <col min="34" max="34" width="11.5703125" style="2" bestFit="1" customWidth="1"/>
    <col min="35" max="35" width="9.85546875" style="2" bestFit="1" customWidth="1"/>
    <col min="36" max="36" width="5.85546875" style="2" bestFit="1" customWidth="1"/>
    <col min="37" max="37" width="10.5703125" style="2" bestFit="1" customWidth="1"/>
    <col min="38" max="38" width="10.42578125" style="2" bestFit="1" customWidth="1"/>
    <col min="39" max="39" width="12.5703125" style="2" bestFit="1" customWidth="1"/>
    <col min="40" max="40" width="11.5703125" style="2" bestFit="1" customWidth="1"/>
    <col min="41" max="41" width="9.85546875" style="2" bestFit="1" customWidth="1"/>
    <col min="42" max="42" width="5.85546875" style="2" bestFit="1" customWidth="1"/>
    <col min="43" max="43" width="10.5703125" style="2" bestFit="1" customWidth="1"/>
    <col min="44" max="44" width="10.42578125" style="2" bestFit="1" customWidth="1"/>
    <col min="45" max="45" width="12.5703125" style="2" bestFit="1" customWidth="1"/>
    <col min="46" max="46" width="11.5703125" style="2" bestFit="1" customWidth="1"/>
    <col min="47" max="47" width="9.85546875" style="2" bestFit="1" customWidth="1"/>
    <col min="48" max="48" width="7.85546875" style="2" bestFit="1" customWidth="1"/>
    <col min="49" max="49" width="10.5703125" style="2" bestFit="1" customWidth="1"/>
    <col min="50" max="16384" width="9.140625" style="2"/>
  </cols>
  <sheetData>
    <row r="1" spans="1:49" ht="54.75" customHeight="1">
      <c r="A1" s="191" t="s">
        <v>134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</row>
    <row r="2" spans="1:49" ht="42.75" customHeight="1">
      <c r="A2" s="189" t="s">
        <v>141</v>
      </c>
      <c r="B2" s="165" t="s">
        <v>34</v>
      </c>
      <c r="C2" s="165"/>
      <c r="D2" s="165"/>
      <c r="E2" s="165"/>
      <c r="F2" s="165"/>
      <c r="G2" s="165"/>
      <c r="H2" s="175" t="s">
        <v>48</v>
      </c>
      <c r="I2" s="175"/>
      <c r="J2" s="175"/>
      <c r="K2" s="175"/>
      <c r="L2" s="175"/>
      <c r="M2" s="175"/>
      <c r="N2" s="175" t="s">
        <v>37</v>
      </c>
      <c r="O2" s="175"/>
      <c r="P2" s="175"/>
      <c r="Q2" s="175"/>
      <c r="R2" s="175"/>
      <c r="S2" s="175"/>
      <c r="T2" s="175" t="s">
        <v>38</v>
      </c>
      <c r="U2" s="175"/>
      <c r="V2" s="175"/>
      <c r="W2" s="175"/>
      <c r="X2" s="175"/>
      <c r="Y2" s="175"/>
      <c r="Z2" s="175" t="s">
        <v>39</v>
      </c>
      <c r="AA2" s="175"/>
      <c r="AB2" s="175"/>
      <c r="AC2" s="175"/>
      <c r="AD2" s="175"/>
      <c r="AE2" s="175"/>
      <c r="AF2" s="175" t="s">
        <v>40</v>
      </c>
      <c r="AG2" s="175"/>
      <c r="AH2" s="175"/>
      <c r="AI2" s="175"/>
      <c r="AJ2" s="175"/>
      <c r="AK2" s="175"/>
      <c r="AL2" s="175" t="s">
        <v>41</v>
      </c>
      <c r="AM2" s="175"/>
      <c r="AN2" s="175"/>
      <c r="AO2" s="175"/>
      <c r="AP2" s="175"/>
      <c r="AQ2" s="175"/>
      <c r="AR2" s="175" t="s">
        <v>77</v>
      </c>
      <c r="AS2" s="175"/>
      <c r="AT2" s="175"/>
      <c r="AU2" s="175"/>
      <c r="AV2" s="175"/>
      <c r="AW2" s="175"/>
    </row>
    <row r="3" spans="1:49">
      <c r="A3" s="190"/>
      <c r="B3" s="60" t="s">
        <v>43</v>
      </c>
      <c r="C3" s="60" t="s">
        <v>44</v>
      </c>
      <c r="D3" s="60" t="s">
        <v>45</v>
      </c>
      <c r="E3" s="60" t="s">
        <v>46</v>
      </c>
      <c r="F3" s="60" t="s">
        <v>47</v>
      </c>
      <c r="G3" s="60" t="s">
        <v>35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60" t="s">
        <v>35</v>
      </c>
      <c r="N3" s="60" t="s">
        <v>43</v>
      </c>
      <c r="O3" s="60" t="s">
        <v>44</v>
      </c>
      <c r="P3" s="60" t="s">
        <v>45</v>
      </c>
      <c r="Q3" s="60" t="s">
        <v>46</v>
      </c>
      <c r="R3" s="60" t="s">
        <v>47</v>
      </c>
      <c r="S3" s="60" t="s">
        <v>35</v>
      </c>
      <c r="T3" s="60" t="s">
        <v>43</v>
      </c>
      <c r="U3" s="60" t="s">
        <v>44</v>
      </c>
      <c r="V3" s="60" t="s">
        <v>45</v>
      </c>
      <c r="W3" s="60" t="s">
        <v>46</v>
      </c>
      <c r="X3" s="60" t="s">
        <v>47</v>
      </c>
      <c r="Y3" s="60" t="s">
        <v>35</v>
      </c>
      <c r="Z3" s="60" t="s">
        <v>43</v>
      </c>
      <c r="AA3" s="60" t="s">
        <v>44</v>
      </c>
      <c r="AB3" s="60" t="s">
        <v>45</v>
      </c>
      <c r="AC3" s="60" t="s">
        <v>46</v>
      </c>
      <c r="AD3" s="60" t="s">
        <v>47</v>
      </c>
      <c r="AE3" s="60" t="s">
        <v>35</v>
      </c>
      <c r="AF3" s="60" t="s">
        <v>43</v>
      </c>
      <c r="AG3" s="60" t="s">
        <v>44</v>
      </c>
      <c r="AH3" s="60" t="s">
        <v>45</v>
      </c>
      <c r="AI3" s="60" t="s">
        <v>46</v>
      </c>
      <c r="AJ3" s="60" t="s">
        <v>47</v>
      </c>
      <c r="AK3" s="60" t="s">
        <v>35</v>
      </c>
      <c r="AL3" s="60" t="s">
        <v>43</v>
      </c>
      <c r="AM3" s="60" t="s">
        <v>44</v>
      </c>
      <c r="AN3" s="60" t="s">
        <v>45</v>
      </c>
      <c r="AO3" s="60" t="s">
        <v>46</v>
      </c>
      <c r="AP3" s="60" t="s">
        <v>47</v>
      </c>
      <c r="AQ3" s="60" t="s">
        <v>35</v>
      </c>
      <c r="AR3" s="93" t="s">
        <v>43</v>
      </c>
      <c r="AS3" s="93" t="s">
        <v>44</v>
      </c>
      <c r="AT3" s="93" t="s">
        <v>45</v>
      </c>
      <c r="AU3" s="93" t="s">
        <v>46</v>
      </c>
      <c r="AV3" s="93" t="s">
        <v>47</v>
      </c>
      <c r="AW3" s="93" t="s">
        <v>35</v>
      </c>
    </row>
    <row r="4" spans="1:49">
      <c r="A4" s="145" t="s">
        <v>19</v>
      </c>
      <c r="B4" s="75">
        <v>620</v>
      </c>
      <c r="C4" s="75">
        <v>5696</v>
      </c>
      <c r="D4" s="75">
        <v>2128</v>
      </c>
      <c r="E4" s="75">
        <v>3722</v>
      </c>
      <c r="F4" s="76">
        <f>SUM(B4:E4)</f>
        <v>12166</v>
      </c>
      <c r="G4" s="77"/>
      <c r="H4" s="78">
        <v>1262</v>
      </c>
      <c r="I4" s="75">
        <v>4928</v>
      </c>
      <c r="J4" s="75">
        <v>3485</v>
      </c>
      <c r="K4" s="75">
        <v>7163</v>
      </c>
      <c r="L4" s="76">
        <f>SUM(H4:K4)</f>
        <v>16838</v>
      </c>
      <c r="M4" s="77"/>
      <c r="N4" s="78">
        <v>1723</v>
      </c>
      <c r="O4" s="75">
        <v>6745</v>
      </c>
      <c r="P4" s="75">
        <v>1542</v>
      </c>
      <c r="Q4" s="75">
        <v>2539</v>
      </c>
      <c r="R4" s="76">
        <f>SUM(N4:Q4)</f>
        <v>12549</v>
      </c>
      <c r="S4" s="77"/>
      <c r="T4" s="78">
        <v>376</v>
      </c>
      <c r="U4" s="75">
        <v>1794</v>
      </c>
      <c r="V4" s="75">
        <v>634</v>
      </c>
      <c r="W4" s="75">
        <v>956</v>
      </c>
      <c r="X4" s="76">
        <f>SUM(T4:W4)</f>
        <v>3760</v>
      </c>
      <c r="Y4" s="77"/>
      <c r="Z4" s="78">
        <v>1169</v>
      </c>
      <c r="AA4" s="75">
        <v>6166</v>
      </c>
      <c r="AB4" s="75">
        <v>2265</v>
      </c>
      <c r="AC4" s="75">
        <v>3704</v>
      </c>
      <c r="AD4" s="76">
        <f>SUM(Z4:AC4)</f>
        <v>13304</v>
      </c>
      <c r="AE4" s="77"/>
      <c r="AF4" s="78">
        <v>138</v>
      </c>
      <c r="AG4" s="75">
        <v>741</v>
      </c>
      <c r="AH4" s="75">
        <v>295</v>
      </c>
      <c r="AI4" s="75">
        <v>452</v>
      </c>
      <c r="AJ4" s="76">
        <f>SUM(AF4:AI4)</f>
        <v>1626</v>
      </c>
      <c r="AK4" s="77"/>
      <c r="AL4" s="78">
        <v>97</v>
      </c>
      <c r="AM4" s="75">
        <v>938</v>
      </c>
      <c r="AN4" s="75">
        <v>514</v>
      </c>
      <c r="AO4" s="75">
        <v>646</v>
      </c>
      <c r="AP4" s="76">
        <f>SUM(AL4:AO4)</f>
        <v>2195</v>
      </c>
      <c r="AQ4" s="77"/>
      <c r="AR4" s="122">
        <f>B4+H4+N4+T4+Z4+AF4+AL4</f>
        <v>5385</v>
      </c>
      <c r="AS4" s="122">
        <f>C4+I4+O4+U4+AA4+AG4+AM4</f>
        <v>27008</v>
      </c>
      <c r="AT4" s="122">
        <f>D4+J4+P4+V4+AB4+AH4+AN4</f>
        <v>10863</v>
      </c>
      <c r="AU4" s="122">
        <f>E4+K4+Q4+W4+AC4+AI4+AO4</f>
        <v>19182</v>
      </c>
      <c r="AV4" s="122">
        <f>SUM(AR4:AU4)</f>
        <v>62438</v>
      </c>
      <c r="AW4" s="110"/>
    </row>
    <row r="5" spans="1:49">
      <c r="A5" s="150" t="s">
        <v>20</v>
      </c>
      <c r="B5" s="75">
        <v>682</v>
      </c>
      <c r="C5" s="75">
        <v>5925</v>
      </c>
      <c r="D5" s="75">
        <v>2005</v>
      </c>
      <c r="E5" s="75">
        <v>3774</v>
      </c>
      <c r="F5" s="76">
        <f t="shared" ref="F5:F18" si="0">SUM(B5:E5)</f>
        <v>12386</v>
      </c>
      <c r="G5" s="77"/>
      <c r="H5" s="78">
        <v>1080</v>
      </c>
      <c r="I5" s="75">
        <v>4446</v>
      </c>
      <c r="J5" s="75">
        <v>3059</v>
      </c>
      <c r="K5" s="75">
        <v>6324</v>
      </c>
      <c r="L5" s="76">
        <f t="shared" ref="L5:L18" si="1">SUM(H5:K5)</f>
        <v>14909</v>
      </c>
      <c r="M5" s="77"/>
      <c r="N5" s="78">
        <v>1979</v>
      </c>
      <c r="O5" s="75">
        <v>7246</v>
      </c>
      <c r="P5" s="75">
        <v>1779</v>
      </c>
      <c r="Q5" s="75">
        <v>2606</v>
      </c>
      <c r="R5" s="76">
        <f t="shared" ref="R5:R18" si="2">SUM(N5:Q5)</f>
        <v>13610</v>
      </c>
      <c r="S5" s="77"/>
      <c r="T5" s="78">
        <v>399</v>
      </c>
      <c r="U5" s="75">
        <v>2033</v>
      </c>
      <c r="V5" s="75">
        <v>597</v>
      </c>
      <c r="W5" s="75">
        <v>1049</v>
      </c>
      <c r="X5" s="76">
        <f t="shared" ref="X5:X18" si="3">SUM(T5:W5)</f>
        <v>4078</v>
      </c>
      <c r="Y5" s="77"/>
      <c r="Z5" s="78">
        <v>1197</v>
      </c>
      <c r="AA5" s="75">
        <v>6809</v>
      </c>
      <c r="AB5" s="75">
        <v>2811</v>
      </c>
      <c r="AC5" s="75">
        <v>4457</v>
      </c>
      <c r="AD5" s="76">
        <f t="shared" ref="AD5:AD18" si="4">SUM(Z5:AC5)</f>
        <v>15274</v>
      </c>
      <c r="AE5" s="77"/>
      <c r="AF5" s="78">
        <v>174</v>
      </c>
      <c r="AG5" s="75">
        <v>906</v>
      </c>
      <c r="AH5" s="75">
        <v>401</v>
      </c>
      <c r="AI5" s="75">
        <v>704</v>
      </c>
      <c r="AJ5" s="76">
        <f t="shared" ref="AJ5:AJ18" si="5">SUM(AF5:AI5)</f>
        <v>2185</v>
      </c>
      <c r="AK5" s="77"/>
      <c r="AL5" s="78">
        <v>143</v>
      </c>
      <c r="AM5" s="75">
        <v>1494</v>
      </c>
      <c r="AN5" s="75">
        <v>740</v>
      </c>
      <c r="AO5" s="75">
        <v>938</v>
      </c>
      <c r="AP5" s="76">
        <f t="shared" ref="AP5:AP18" si="6">SUM(AL5:AO5)</f>
        <v>3315</v>
      </c>
      <c r="AQ5" s="77"/>
      <c r="AR5" s="123">
        <f t="shared" ref="AR5:AR16" si="7">B5+H5+N5+T5+Z5+AF5+AL5</f>
        <v>5654</v>
      </c>
      <c r="AS5" s="123">
        <f t="shared" ref="AS5:AS16" si="8">C5+I5+O5+U5+AA5+AG5+AM5</f>
        <v>28859</v>
      </c>
      <c r="AT5" s="123">
        <f t="shared" ref="AT5:AT16" si="9">D5+J5+P5+V5+AB5+AH5+AN5</f>
        <v>11392</v>
      </c>
      <c r="AU5" s="123">
        <f t="shared" ref="AU5:AU16" si="10">E5+K5+Q5+W5+AC5+AI5+AO5</f>
        <v>19852</v>
      </c>
      <c r="AV5" s="123">
        <f t="shared" ref="AV5:AV16" si="11">SUM(AR5:AU5)</f>
        <v>65757</v>
      </c>
      <c r="AW5" s="110"/>
    </row>
    <row r="6" spans="1:49">
      <c r="A6" s="150" t="s">
        <v>21</v>
      </c>
      <c r="B6" s="75">
        <v>934</v>
      </c>
      <c r="C6" s="75">
        <v>8172</v>
      </c>
      <c r="D6" s="75">
        <v>3050</v>
      </c>
      <c r="E6" s="75">
        <v>5766</v>
      </c>
      <c r="F6" s="76">
        <f t="shared" si="0"/>
        <v>17922</v>
      </c>
      <c r="G6" s="77"/>
      <c r="H6" s="78">
        <v>1528</v>
      </c>
      <c r="I6" s="75">
        <v>6469</v>
      </c>
      <c r="J6" s="75">
        <v>4464</v>
      </c>
      <c r="K6" s="75">
        <v>9546</v>
      </c>
      <c r="L6" s="76">
        <f t="shared" si="1"/>
        <v>22007</v>
      </c>
      <c r="M6" s="77"/>
      <c r="N6" s="78">
        <v>2794</v>
      </c>
      <c r="O6" s="75">
        <v>9759</v>
      </c>
      <c r="P6" s="75">
        <v>2473</v>
      </c>
      <c r="Q6" s="75">
        <v>3404</v>
      </c>
      <c r="R6" s="76">
        <f t="shared" si="2"/>
        <v>18430</v>
      </c>
      <c r="S6" s="77"/>
      <c r="T6" s="78">
        <v>621</v>
      </c>
      <c r="U6" s="75">
        <v>2684</v>
      </c>
      <c r="V6" s="75">
        <v>823</v>
      </c>
      <c r="W6" s="75">
        <v>1327</v>
      </c>
      <c r="X6" s="76">
        <f t="shared" si="3"/>
        <v>5455</v>
      </c>
      <c r="Y6" s="77"/>
      <c r="Z6" s="78">
        <v>1446</v>
      </c>
      <c r="AA6" s="75">
        <v>8693</v>
      </c>
      <c r="AB6" s="75">
        <v>3808</v>
      </c>
      <c r="AC6" s="75">
        <v>5796</v>
      </c>
      <c r="AD6" s="76">
        <f t="shared" si="4"/>
        <v>19743</v>
      </c>
      <c r="AE6" s="77"/>
      <c r="AF6" s="78">
        <v>238</v>
      </c>
      <c r="AG6" s="75">
        <v>1333</v>
      </c>
      <c r="AH6" s="75">
        <v>546</v>
      </c>
      <c r="AI6" s="75">
        <v>739</v>
      </c>
      <c r="AJ6" s="76">
        <f t="shared" si="5"/>
        <v>2856</v>
      </c>
      <c r="AK6" s="77"/>
      <c r="AL6" s="78">
        <v>191</v>
      </c>
      <c r="AM6" s="75">
        <v>1982</v>
      </c>
      <c r="AN6" s="75">
        <v>970</v>
      </c>
      <c r="AO6" s="75">
        <v>1276</v>
      </c>
      <c r="AP6" s="76">
        <f t="shared" si="6"/>
        <v>4419</v>
      </c>
      <c r="AQ6" s="77"/>
      <c r="AR6" s="123">
        <f t="shared" si="7"/>
        <v>7752</v>
      </c>
      <c r="AS6" s="123">
        <f t="shared" si="8"/>
        <v>39092</v>
      </c>
      <c r="AT6" s="123">
        <f t="shared" si="9"/>
        <v>16134</v>
      </c>
      <c r="AU6" s="123">
        <f t="shared" si="10"/>
        <v>27854</v>
      </c>
      <c r="AV6" s="123">
        <f t="shared" si="11"/>
        <v>90832</v>
      </c>
      <c r="AW6" s="110"/>
    </row>
    <row r="7" spans="1:49">
      <c r="A7" s="151" t="s">
        <v>22</v>
      </c>
      <c r="B7" s="79">
        <v>1223</v>
      </c>
      <c r="C7" s="79">
        <v>9749</v>
      </c>
      <c r="D7" s="79">
        <v>3677</v>
      </c>
      <c r="E7" s="79">
        <v>6578</v>
      </c>
      <c r="F7" s="39">
        <f t="shared" si="0"/>
        <v>21227</v>
      </c>
      <c r="G7" s="80"/>
      <c r="H7" s="81">
        <v>1566</v>
      </c>
      <c r="I7" s="79">
        <v>7164</v>
      </c>
      <c r="J7" s="79">
        <v>5227</v>
      </c>
      <c r="K7" s="79">
        <v>11559</v>
      </c>
      <c r="L7" s="39">
        <f t="shared" si="1"/>
        <v>25516</v>
      </c>
      <c r="M7" s="80"/>
      <c r="N7" s="81">
        <v>2788</v>
      </c>
      <c r="O7" s="79">
        <v>9522</v>
      </c>
      <c r="P7" s="79">
        <v>2400</v>
      </c>
      <c r="Q7" s="79">
        <v>3332</v>
      </c>
      <c r="R7" s="39">
        <f t="shared" si="2"/>
        <v>18042</v>
      </c>
      <c r="S7" s="80"/>
      <c r="T7" s="81">
        <v>551</v>
      </c>
      <c r="U7" s="79">
        <v>2642</v>
      </c>
      <c r="V7" s="79">
        <v>806</v>
      </c>
      <c r="W7" s="79">
        <v>1125</v>
      </c>
      <c r="X7" s="39">
        <f t="shared" si="3"/>
        <v>5124</v>
      </c>
      <c r="Y7" s="80"/>
      <c r="Z7" s="81">
        <v>1371</v>
      </c>
      <c r="AA7" s="79">
        <v>8569</v>
      </c>
      <c r="AB7" s="79">
        <v>3769</v>
      </c>
      <c r="AC7" s="79">
        <v>6035</v>
      </c>
      <c r="AD7" s="39">
        <f t="shared" si="4"/>
        <v>19744</v>
      </c>
      <c r="AE7" s="80"/>
      <c r="AF7" s="81">
        <v>239</v>
      </c>
      <c r="AG7" s="79">
        <v>1269</v>
      </c>
      <c r="AH7" s="79">
        <v>536</v>
      </c>
      <c r="AI7" s="79">
        <v>911</v>
      </c>
      <c r="AJ7" s="39">
        <f t="shared" si="5"/>
        <v>2955</v>
      </c>
      <c r="AK7" s="80"/>
      <c r="AL7" s="81">
        <v>224</v>
      </c>
      <c r="AM7" s="79">
        <v>2365</v>
      </c>
      <c r="AN7" s="79">
        <v>1386</v>
      </c>
      <c r="AO7" s="79">
        <v>1687</v>
      </c>
      <c r="AP7" s="39">
        <f t="shared" si="6"/>
        <v>5662</v>
      </c>
      <c r="AQ7" s="80"/>
      <c r="AR7" s="115">
        <f t="shared" si="7"/>
        <v>7962</v>
      </c>
      <c r="AS7" s="115">
        <f t="shared" si="8"/>
        <v>41280</v>
      </c>
      <c r="AT7" s="115">
        <f t="shared" si="9"/>
        <v>17801</v>
      </c>
      <c r="AU7" s="115">
        <f t="shared" si="10"/>
        <v>31227</v>
      </c>
      <c r="AV7" s="115">
        <f t="shared" si="11"/>
        <v>98270</v>
      </c>
      <c r="AW7" s="112"/>
    </row>
    <row r="8" spans="1:49">
      <c r="A8" s="150" t="s">
        <v>23</v>
      </c>
      <c r="B8" s="75">
        <v>903</v>
      </c>
      <c r="C8" s="75">
        <v>8101</v>
      </c>
      <c r="D8" s="75">
        <v>3392</v>
      </c>
      <c r="E8" s="75">
        <v>5119</v>
      </c>
      <c r="F8" s="76">
        <f t="shared" si="0"/>
        <v>17515</v>
      </c>
      <c r="G8" s="73">
        <f>F8/F4*100-100</f>
        <v>43.966792700969933</v>
      </c>
      <c r="H8" s="78">
        <v>1340</v>
      </c>
      <c r="I8" s="75">
        <v>7052</v>
      </c>
      <c r="J8" s="75">
        <v>4571</v>
      </c>
      <c r="K8" s="75">
        <v>9321</v>
      </c>
      <c r="L8" s="76">
        <f t="shared" si="1"/>
        <v>22284</v>
      </c>
      <c r="M8" s="73">
        <f>L8/L4*100-100</f>
        <v>32.343508730253006</v>
      </c>
      <c r="N8" s="78">
        <v>2115</v>
      </c>
      <c r="O8" s="75">
        <v>7597</v>
      </c>
      <c r="P8" s="75">
        <v>1829</v>
      </c>
      <c r="Q8" s="75">
        <v>2763</v>
      </c>
      <c r="R8" s="76">
        <f t="shared" si="2"/>
        <v>14304</v>
      </c>
      <c r="S8" s="73">
        <f>R8/R4*100-100</f>
        <v>13.985178101840788</v>
      </c>
      <c r="T8" s="78">
        <v>417</v>
      </c>
      <c r="U8" s="75">
        <v>2272</v>
      </c>
      <c r="V8" s="75">
        <v>641</v>
      </c>
      <c r="W8" s="75">
        <v>1001</v>
      </c>
      <c r="X8" s="76">
        <f t="shared" si="3"/>
        <v>4331</v>
      </c>
      <c r="Y8" s="73">
        <f>X8/X4*100-100</f>
        <v>15.186170212765958</v>
      </c>
      <c r="Z8" s="78">
        <v>1113</v>
      </c>
      <c r="AA8" s="75">
        <v>6742</v>
      </c>
      <c r="AB8" s="75">
        <v>2633</v>
      </c>
      <c r="AC8" s="75">
        <v>4151</v>
      </c>
      <c r="AD8" s="76">
        <f t="shared" si="4"/>
        <v>14639</v>
      </c>
      <c r="AE8" s="73">
        <f>AD8/AD4*100-100</f>
        <v>10.034576067348169</v>
      </c>
      <c r="AF8" s="78">
        <v>206</v>
      </c>
      <c r="AG8" s="75">
        <v>1086</v>
      </c>
      <c r="AH8" s="75">
        <v>367</v>
      </c>
      <c r="AI8" s="75">
        <v>572</v>
      </c>
      <c r="AJ8" s="76">
        <f t="shared" si="5"/>
        <v>2231</v>
      </c>
      <c r="AK8" s="73">
        <f>AJ8/AJ4*100-100</f>
        <v>37.207872078720783</v>
      </c>
      <c r="AL8" s="78">
        <v>169</v>
      </c>
      <c r="AM8" s="75">
        <v>1719</v>
      </c>
      <c r="AN8" s="75">
        <v>907</v>
      </c>
      <c r="AO8" s="75">
        <v>1014</v>
      </c>
      <c r="AP8" s="76">
        <f t="shared" si="6"/>
        <v>3809</v>
      </c>
      <c r="AQ8" s="73">
        <f>AP8/AP4*100-100</f>
        <v>73.530751708428255</v>
      </c>
      <c r="AR8" s="123">
        <f t="shared" si="7"/>
        <v>6263</v>
      </c>
      <c r="AS8" s="123">
        <f t="shared" si="8"/>
        <v>34569</v>
      </c>
      <c r="AT8" s="123">
        <f t="shared" si="9"/>
        <v>14340</v>
      </c>
      <c r="AU8" s="123">
        <f t="shared" si="10"/>
        <v>23941</v>
      </c>
      <c r="AV8" s="123">
        <f t="shared" si="11"/>
        <v>79113</v>
      </c>
      <c r="AW8" s="113">
        <f>AV8/AV4*100-100</f>
        <v>26.706492840898164</v>
      </c>
    </row>
    <row r="9" spans="1:49">
      <c r="A9" s="150" t="s">
        <v>24</v>
      </c>
      <c r="B9" s="75">
        <v>824</v>
      </c>
      <c r="C9" s="75">
        <v>7408</v>
      </c>
      <c r="D9" s="75">
        <v>2977</v>
      </c>
      <c r="E9" s="75">
        <v>4734</v>
      </c>
      <c r="F9" s="76">
        <f t="shared" si="0"/>
        <v>15943</v>
      </c>
      <c r="G9" s="73">
        <f t="shared" ref="G9:G18" si="12">F9/F5*100-100</f>
        <v>28.717907314710146</v>
      </c>
      <c r="H9" s="78">
        <v>1403</v>
      </c>
      <c r="I9" s="75">
        <v>6603</v>
      </c>
      <c r="J9" s="75">
        <v>4183</v>
      </c>
      <c r="K9" s="75">
        <v>8417</v>
      </c>
      <c r="L9" s="76">
        <f t="shared" si="1"/>
        <v>20606</v>
      </c>
      <c r="M9" s="73">
        <f t="shared" ref="M9:M18" si="13">L9/L5*100-100</f>
        <v>38.211818364746108</v>
      </c>
      <c r="N9" s="78">
        <v>1527</v>
      </c>
      <c r="O9" s="75">
        <v>6660</v>
      </c>
      <c r="P9" s="75">
        <v>1557</v>
      </c>
      <c r="Q9" s="75">
        <v>2252</v>
      </c>
      <c r="R9" s="76">
        <f t="shared" si="2"/>
        <v>11996</v>
      </c>
      <c r="S9" s="73">
        <f t="shared" ref="S9:S18" si="14">R9/R5*100-100</f>
        <v>-11.858927259368116</v>
      </c>
      <c r="T9" s="78">
        <v>401</v>
      </c>
      <c r="U9" s="75">
        <v>2363</v>
      </c>
      <c r="V9" s="75">
        <v>774</v>
      </c>
      <c r="W9" s="75">
        <v>1047</v>
      </c>
      <c r="X9" s="76">
        <f t="shared" si="3"/>
        <v>4585</v>
      </c>
      <c r="Y9" s="73">
        <f t="shared" ref="Y9:Y18" si="15">X9/X5*100-100</f>
        <v>12.43256498283472</v>
      </c>
      <c r="Z9" s="78">
        <v>1162</v>
      </c>
      <c r="AA9" s="75">
        <v>7627</v>
      </c>
      <c r="AB9" s="75">
        <v>3241</v>
      </c>
      <c r="AC9" s="75">
        <v>4880</v>
      </c>
      <c r="AD9" s="76">
        <f t="shared" si="4"/>
        <v>16910</v>
      </c>
      <c r="AE9" s="73">
        <f t="shared" ref="AE9:AE18" si="16">AD9/AD5*100-100</f>
        <v>10.71101217755664</v>
      </c>
      <c r="AF9" s="78">
        <v>258</v>
      </c>
      <c r="AG9" s="75">
        <v>1363</v>
      </c>
      <c r="AH9" s="75">
        <v>541</v>
      </c>
      <c r="AI9" s="75">
        <v>899</v>
      </c>
      <c r="AJ9" s="76">
        <f t="shared" si="5"/>
        <v>3061</v>
      </c>
      <c r="AK9" s="73">
        <f t="shared" ref="AK9:AK18" si="17">AJ9/AJ5*100-100</f>
        <v>40.091533180778015</v>
      </c>
      <c r="AL9" s="78">
        <v>249</v>
      </c>
      <c r="AM9" s="75">
        <v>2194</v>
      </c>
      <c r="AN9" s="75">
        <v>1188</v>
      </c>
      <c r="AO9" s="75">
        <v>1299</v>
      </c>
      <c r="AP9" s="76">
        <f t="shared" si="6"/>
        <v>4930</v>
      </c>
      <c r="AQ9" s="73">
        <f t="shared" ref="AQ9:AQ18" si="18">AP9/AP5*100-100</f>
        <v>48.71794871794873</v>
      </c>
      <c r="AR9" s="123">
        <f t="shared" si="7"/>
        <v>5824</v>
      </c>
      <c r="AS9" s="123">
        <f t="shared" si="8"/>
        <v>34218</v>
      </c>
      <c r="AT9" s="123">
        <f t="shared" si="9"/>
        <v>14461</v>
      </c>
      <c r="AU9" s="123">
        <f t="shared" si="10"/>
        <v>23528</v>
      </c>
      <c r="AV9" s="123">
        <f t="shared" si="11"/>
        <v>78031</v>
      </c>
      <c r="AW9" s="113">
        <f t="shared" ref="AW9:AW16" si="19">AV9/AV5*100-100</f>
        <v>18.665693386255455</v>
      </c>
    </row>
    <row r="10" spans="1:49">
      <c r="A10" s="150" t="s">
        <v>25</v>
      </c>
      <c r="B10" s="75">
        <v>1117</v>
      </c>
      <c r="C10" s="75">
        <v>9586</v>
      </c>
      <c r="D10" s="75">
        <v>4086</v>
      </c>
      <c r="E10" s="75">
        <v>6752</v>
      </c>
      <c r="F10" s="76">
        <f t="shared" si="0"/>
        <v>21541</v>
      </c>
      <c r="G10" s="73">
        <f t="shared" si="12"/>
        <v>20.193058810400629</v>
      </c>
      <c r="H10" s="78">
        <v>1863</v>
      </c>
      <c r="I10" s="75">
        <v>8739</v>
      </c>
      <c r="J10" s="75">
        <v>5669</v>
      </c>
      <c r="K10" s="75">
        <v>11286</v>
      </c>
      <c r="L10" s="76">
        <f t="shared" si="1"/>
        <v>27557</v>
      </c>
      <c r="M10" s="73">
        <f t="shared" si="13"/>
        <v>25.219248420956973</v>
      </c>
      <c r="N10" s="78">
        <v>2081</v>
      </c>
      <c r="O10" s="75">
        <v>9008</v>
      </c>
      <c r="P10" s="75">
        <v>2277</v>
      </c>
      <c r="Q10" s="75">
        <v>3297</v>
      </c>
      <c r="R10" s="76">
        <f t="shared" si="2"/>
        <v>16663</v>
      </c>
      <c r="S10" s="73">
        <f t="shared" si="14"/>
        <v>-9.5876288659793829</v>
      </c>
      <c r="T10" s="78">
        <v>572</v>
      </c>
      <c r="U10" s="75">
        <v>2891</v>
      </c>
      <c r="V10" s="75">
        <v>941</v>
      </c>
      <c r="W10" s="75">
        <v>1318</v>
      </c>
      <c r="X10" s="76">
        <f t="shared" si="3"/>
        <v>5722</v>
      </c>
      <c r="Y10" s="73">
        <f t="shared" si="15"/>
        <v>4.8945921173235547</v>
      </c>
      <c r="Z10" s="78">
        <v>1523</v>
      </c>
      <c r="AA10" s="75">
        <v>8993</v>
      </c>
      <c r="AB10" s="75">
        <v>3844</v>
      </c>
      <c r="AC10" s="75">
        <v>6038</v>
      </c>
      <c r="AD10" s="76">
        <f t="shared" si="4"/>
        <v>20398</v>
      </c>
      <c r="AE10" s="73">
        <f t="shared" si="16"/>
        <v>3.3176315656181998</v>
      </c>
      <c r="AF10" s="78">
        <v>330</v>
      </c>
      <c r="AG10" s="75">
        <v>1806</v>
      </c>
      <c r="AH10" s="75">
        <v>598</v>
      </c>
      <c r="AI10" s="75">
        <v>997</v>
      </c>
      <c r="AJ10" s="76">
        <f t="shared" si="5"/>
        <v>3731</v>
      </c>
      <c r="AK10" s="73">
        <f t="shared" si="17"/>
        <v>30.637254901960773</v>
      </c>
      <c r="AL10" s="78">
        <v>232</v>
      </c>
      <c r="AM10" s="75">
        <v>2215</v>
      </c>
      <c r="AN10" s="75">
        <v>1068</v>
      </c>
      <c r="AO10" s="75">
        <v>1287</v>
      </c>
      <c r="AP10" s="76">
        <f t="shared" si="6"/>
        <v>4802</v>
      </c>
      <c r="AQ10" s="73">
        <f t="shared" si="18"/>
        <v>8.6671192577506275</v>
      </c>
      <c r="AR10" s="123">
        <f t="shared" si="7"/>
        <v>7718</v>
      </c>
      <c r="AS10" s="123">
        <f t="shared" si="8"/>
        <v>43238</v>
      </c>
      <c r="AT10" s="123">
        <f t="shared" si="9"/>
        <v>18483</v>
      </c>
      <c r="AU10" s="123">
        <f t="shared" si="10"/>
        <v>30975</v>
      </c>
      <c r="AV10" s="123">
        <f t="shared" si="11"/>
        <v>100414</v>
      </c>
      <c r="AW10" s="113">
        <f t="shared" si="19"/>
        <v>10.549145675532841</v>
      </c>
    </row>
    <row r="11" spans="1:49">
      <c r="A11" s="151" t="s">
        <v>26</v>
      </c>
      <c r="B11" s="79">
        <v>1121</v>
      </c>
      <c r="C11" s="79">
        <v>9612</v>
      </c>
      <c r="D11" s="79">
        <v>3948</v>
      </c>
      <c r="E11" s="79">
        <v>6874</v>
      </c>
      <c r="F11" s="39">
        <f t="shared" si="0"/>
        <v>21555</v>
      </c>
      <c r="G11" s="74">
        <f t="shared" si="12"/>
        <v>1.5452018655485915</v>
      </c>
      <c r="H11" s="81">
        <v>1840</v>
      </c>
      <c r="I11" s="79">
        <v>9580</v>
      </c>
      <c r="J11" s="79">
        <v>6390</v>
      </c>
      <c r="K11" s="79">
        <v>13050</v>
      </c>
      <c r="L11" s="39">
        <f t="shared" si="1"/>
        <v>30860</v>
      </c>
      <c r="M11" s="74">
        <f t="shared" si="13"/>
        <v>20.943721586455567</v>
      </c>
      <c r="N11" s="81">
        <v>2393</v>
      </c>
      <c r="O11" s="79">
        <v>9468</v>
      </c>
      <c r="P11" s="79">
        <v>2269</v>
      </c>
      <c r="Q11" s="79">
        <v>3163</v>
      </c>
      <c r="R11" s="39">
        <f t="shared" si="2"/>
        <v>17293</v>
      </c>
      <c r="S11" s="74">
        <f t="shared" si="14"/>
        <v>-4.1514244540516501</v>
      </c>
      <c r="T11" s="81">
        <v>475</v>
      </c>
      <c r="U11" s="79">
        <v>2767</v>
      </c>
      <c r="V11" s="79">
        <v>864</v>
      </c>
      <c r="W11" s="79">
        <v>1229</v>
      </c>
      <c r="X11" s="39">
        <f t="shared" si="3"/>
        <v>5335</v>
      </c>
      <c r="Y11" s="74">
        <f t="shared" si="15"/>
        <v>4.1178766588602684</v>
      </c>
      <c r="Z11" s="81">
        <v>1417</v>
      </c>
      <c r="AA11" s="79">
        <v>9281</v>
      </c>
      <c r="AB11" s="79">
        <v>4072</v>
      </c>
      <c r="AC11" s="79">
        <v>6345</v>
      </c>
      <c r="AD11" s="39">
        <f t="shared" si="4"/>
        <v>21115</v>
      </c>
      <c r="AE11" s="74">
        <f t="shared" si="16"/>
        <v>6.9438816855753629</v>
      </c>
      <c r="AF11" s="81">
        <v>293</v>
      </c>
      <c r="AG11" s="79">
        <v>1741</v>
      </c>
      <c r="AH11" s="79">
        <v>655</v>
      </c>
      <c r="AI11" s="79">
        <v>1020</v>
      </c>
      <c r="AJ11" s="39">
        <f t="shared" si="5"/>
        <v>3709</v>
      </c>
      <c r="AK11" s="74">
        <f t="shared" si="17"/>
        <v>25.516074450084588</v>
      </c>
      <c r="AL11" s="81">
        <v>275</v>
      </c>
      <c r="AM11" s="79">
        <v>2708</v>
      </c>
      <c r="AN11" s="79">
        <v>1526</v>
      </c>
      <c r="AO11" s="79">
        <v>1747</v>
      </c>
      <c r="AP11" s="39">
        <f t="shared" si="6"/>
        <v>6256</v>
      </c>
      <c r="AQ11" s="74">
        <f t="shared" si="18"/>
        <v>10.490992582126452</v>
      </c>
      <c r="AR11" s="115">
        <f t="shared" si="7"/>
        <v>7814</v>
      </c>
      <c r="AS11" s="115">
        <f t="shared" si="8"/>
        <v>45157</v>
      </c>
      <c r="AT11" s="115">
        <f t="shared" si="9"/>
        <v>19724</v>
      </c>
      <c r="AU11" s="115">
        <f t="shared" si="10"/>
        <v>33428</v>
      </c>
      <c r="AV11" s="115">
        <f t="shared" si="11"/>
        <v>106123</v>
      </c>
      <c r="AW11" s="114">
        <f t="shared" si="19"/>
        <v>7.9912486007937247</v>
      </c>
    </row>
    <row r="12" spans="1:49">
      <c r="A12" s="152" t="s">
        <v>27</v>
      </c>
      <c r="B12" s="75">
        <v>763</v>
      </c>
      <c r="C12" s="75">
        <v>6777</v>
      </c>
      <c r="D12" s="75">
        <v>2654</v>
      </c>
      <c r="E12" s="75">
        <v>4231</v>
      </c>
      <c r="F12" s="76">
        <f t="shared" si="0"/>
        <v>14425</v>
      </c>
      <c r="G12" s="73">
        <f t="shared" si="12"/>
        <v>-17.642021124750215</v>
      </c>
      <c r="H12" s="78">
        <v>1444</v>
      </c>
      <c r="I12" s="75">
        <v>7209</v>
      </c>
      <c r="J12" s="75">
        <v>4427</v>
      </c>
      <c r="K12" s="75">
        <v>8324</v>
      </c>
      <c r="L12" s="76">
        <f t="shared" si="1"/>
        <v>21404</v>
      </c>
      <c r="M12" s="73">
        <f t="shared" si="13"/>
        <v>-3.9490217196194664</v>
      </c>
      <c r="N12" s="78">
        <v>1684</v>
      </c>
      <c r="O12" s="75">
        <v>6820</v>
      </c>
      <c r="P12" s="75">
        <v>1489</v>
      </c>
      <c r="Q12" s="75">
        <v>1939</v>
      </c>
      <c r="R12" s="76">
        <f t="shared" si="2"/>
        <v>11932</v>
      </c>
      <c r="S12" s="73">
        <f t="shared" si="14"/>
        <v>-16.582774049216994</v>
      </c>
      <c r="T12" s="78">
        <v>339</v>
      </c>
      <c r="U12" s="75">
        <v>1887</v>
      </c>
      <c r="V12" s="75">
        <v>516</v>
      </c>
      <c r="W12" s="75">
        <v>776</v>
      </c>
      <c r="X12" s="76">
        <f t="shared" si="3"/>
        <v>3518</v>
      </c>
      <c r="Y12" s="73">
        <f t="shared" si="15"/>
        <v>-18.771646271069045</v>
      </c>
      <c r="Z12" s="78">
        <v>1038</v>
      </c>
      <c r="AA12" s="75">
        <v>6839</v>
      </c>
      <c r="AB12" s="75">
        <v>2691</v>
      </c>
      <c r="AC12" s="75">
        <v>4027</v>
      </c>
      <c r="AD12" s="76">
        <f t="shared" si="4"/>
        <v>14595</v>
      </c>
      <c r="AE12" s="73">
        <f t="shared" si="16"/>
        <v>-0.30056697861876103</v>
      </c>
      <c r="AF12" s="78">
        <v>198</v>
      </c>
      <c r="AG12" s="75">
        <v>1237</v>
      </c>
      <c r="AH12" s="75">
        <v>286</v>
      </c>
      <c r="AI12" s="75">
        <v>549</v>
      </c>
      <c r="AJ12" s="76">
        <f t="shared" si="5"/>
        <v>2270</v>
      </c>
      <c r="AK12" s="73">
        <f t="shared" si="17"/>
        <v>1.7480950246526277</v>
      </c>
      <c r="AL12" s="78">
        <v>169</v>
      </c>
      <c r="AM12" s="75">
        <v>1739</v>
      </c>
      <c r="AN12" s="75">
        <v>834</v>
      </c>
      <c r="AO12" s="75">
        <v>868</v>
      </c>
      <c r="AP12" s="76">
        <f t="shared" si="6"/>
        <v>3610</v>
      </c>
      <c r="AQ12" s="73">
        <f t="shared" si="18"/>
        <v>-5.22446836440011</v>
      </c>
      <c r="AR12" s="123">
        <f t="shared" si="7"/>
        <v>5635</v>
      </c>
      <c r="AS12" s="123">
        <f t="shared" si="8"/>
        <v>32508</v>
      </c>
      <c r="AT12" s="123">
        <f t="shared" si="9"/>
        <v>12897</v>
      </c>
      <c r="AU12" s="123">
        <f t="shared" si="10"/>
        <v>20714</v>
      </c>
      <c r="AV12" s="123">
        <f t="shared" si="11"/>
        <v>71754</v>
      </c>
      <c r="AW12" s="113">
        <f t="shared" si="19"/>
        <v>-9.3018846460126667</v>
      </c>
    </row>
    <row r="13" spans="1:49">
      <c r="A13" s="152" t="s">
        <v>28</v>
      </c>
      <c r="B13" s="75">
        <v>870</v>
      </c>
      <c r="C13" s="75">
        <v>7935</v>
      </c>
      <c r="D13" s="75">
        <v>2960</v>
      </c>
      <c r="E13" s="75">
        <v>4779</v>
      </c>
      <c r="F13" s="76">
        <f t="shared" si="0"/>
        <v>16544</v>
      </c>
      <c r="G13" s="73">
        <f t="shared" si="12"/>
        <v>3.7696794831587681</v>
      </c>
      <c r="H13" s="78">
        <v>1593</v>
      </c>
      <c r="I13" s="75">
        <v>7605</v>
      </c>
      <c r="J13" s="75">
        <v>4407</v>
      </c>
      <c r="K13" s="75">
        <v>8322</v>
      </c>
      <c r="L13" s="76">
        <f t="shared" si="1"/>
        <v>21927</v>
      </c>
      <c r="M13" s="73">
        <f t="shared" si="13"/>
        <v>6.4107541492769258</v>
      </c>
      <c r="N13" s="78">
        <v>1704</v>
      </c>
      <c r="O13" s="75">
        <v>6993</v>
      </c>
      <c r="P13" s="75">
        <v>1579</v>
      </c>
      <c r="Q13" s="75">
        <v>2046</v>
      </c>
      <c r="R13" s="76">
        <f t="shared" si="2"/>
        <v>12322</v>
      </c>
      <c r="S13" s="73">
        <f t="shared" si="14"/>
        <v>2.7175725241747273</v>
      </c>
      <c r="T13" s="78">
        <v>418</v>
      </c>
      <c r="U13" s="75">
        <v>2318</v>
      </c>
      <c r="V13" s="75">
        <v>665</v>
      </c>
      <c r="W13" s="75">
        <v>950</v>
      </c>
      <c r="X13" s="76">
        <f t="shared" si="3"/>
        <v>4351</v>
      </c>
      <c r="Y13" s="73">
        <f t="shared" si="15"/>
        <v>-5.1035986913849456</v>
      </c>
      <c r="Z13" s="78">
        <v>1389</v>
      </c>
      <c r="AA13" s="75">
        <v>8782</v>
      </c>
      <c r="AB13" s="75">
        <v>3569</v>
      </c>
      <c r="AC13" s="75">
        <v>5322</v>
      </c>
      <c r="AD13" s="76">
        <f t="shared" si="4"/>
        <v>19062</v>
      </c>
      <c r="AE13" s="73">
        <f t="shared" si="16"/>
        <v>12.726197516262559</v>
      </c>
      <c r="AF13" s="78">
        <v>289</v>
      </c>
      <c r="AG13" s="75">
        <v>1782</v>
      </c>
      <c r="AH13" s="75">
        <v>623</v>
      </c>
      <c r="AI13" s="75">
        <v>1110</v>
      </c>
      <c r="AJ13" s="76">
        <f t="shared" si="5"/>
        <v>3804</v>
      </c>
      <c r="AK13" s="73">
        <f t="shared" si="17"/>
        <v>24.273113361646523</v>
      </c>
      <c r="AL13" s="78">
        <v>251</v>
      </c>
      <c r="AM13" s="75">
        <v>2728</v>
      </c>
      <c r="AN13" s="75">
        <v>1301</v>
      </c>
      <c r="AO13" s="75">
        <v>1322</v>
      </c>
      <c r="AP13" s="76">
        <f t="shared" si="6"/>
        <v>5602</v>
      </c>
      <c r="AQ13" s="73">
        <f t="shared" si="18"/>
        <v>13.630831643002026</v>
      </c>
      <c r="AR13" s="123">
        <f t="shared" si="7"/>
        <v>6514</v>
      </c>
      <c r="AS13" s="123">
        <f t="shared" si="8"/>
        <v>38143</v>
      </c>
      <c r="AT13" s="123">
        <f t="shared" si="9"/>
        <v>15104</v>
      </c>
      <c r="AU13" s="123">
        <f t="shared" si="10"/>
        <v>23851</v>
      </c>
      <c r="AV13" s="123">
        <f t="shared" si="11"/>
        <v>83612</v>
      </c>
      <c r="AW13" s="113">
        <f t="shared" si="19"/>
        <v>7.1522856300701108</v>
      </c>
    </row>
    <row r="14" spans="1:49">
      <c r="A14" s="152" t="s">
        <v>29</v>
      </c>
      <c r="B14" s="75">
        <v>1064</v>
      </c>
      <c r="C14" s="75">
        <v>9460</v>
      </c>
      <c r="D14" s="75">
        <v>3920</v>
      </c>
      <c r="E14" s="75">
        <v>6375</v>
      </c>
      <c r="F14" s="76">
        <f t="shared" si="0"/>
        <v>20819</v>
      </c>
      <c r="G14" s="73">
        <f t="shared" si="12"/>
        <v>-3.3517478297200682</v>
      </c>
      <c r="H14" s="78">
        <v>1804</v>
      </c>
      <c r="I14" s="75">
        <v>9250</v>
      </c>
      <c r="J14" s="75">
        <v>5434</v>
      </c>
      <c r="K14" s="75">
        <v>10207</v>
      </c>
      <c r="L14" s="76">
        <f t="shared" si="1"/>
        <v>26695</v>
      </c>
      <c r="M14" s="73">
        <f t="shared" si="13"/>
        <v>-3.1280618354683014</v>
      </c>
      <c r="N14" s="78">
        <v>2199</v>
      </c>
      <c r="O14" s="75">
        <v>8829</v>
      </c>
      <c r="P14" s="75">
        <v>2097</v>
      </c>
      <c r="Q14" s="75">
        <v>2630</v>
      </c>
      <c r="R14" s="76">
        <f t="shared" si="2"/>
        <v>15755</v>
      </c>
      <c r="S14" s="73">
        <f t="shared" si="14"/>
        <v>-5.449198823741213</v>
      </c>
      <c r="T14" s="78">
        <v>447</v>
      </c>
      <c r="U14" s="75">
        <v>2753</v>
      </c>
      <c r="V14" s="75">
        <v>783</v>
      </c>
      <c r="W14" s="75">
        <v>1001</v>
      </c>
      <c r="X14" s="76">
        <f t="shared" si="3"/>
        <v>4984</v>
      </c>
      <c r="Y14" s="73">
        <f t="shared" si="15"/>
        <v>-12.8975882558546</v>
      </c>
      <c r="Z14" s="78">
        <v>1409</v>
      </c>
      <c r="AA14" s="75">
        <v>9558</v>
      </c>
      <c r="AB14" s="75">
        <v>3737</v>
      </c>
      <c r="AC14" s="75">
        <v>5618</v>
      </c>
      <c r="AD14" s="76">
        <f t="shared" si="4"/>
        <v>20322</v>
      </c>
      <c r="AE14" s="73">
        <f t="shared" si="16"/>
        <v>-0.37258554760271068</v>
      </c>
      <c r="AF14" s="78">
        <v>350</v>
      </c>
      <c r="AG14" s="75">
        <v>1908</v>
      </c>
      <c r="AH14" s="75">
        <v>565</v>
      </c>
      <c r="AI14" s="75">
        <v>859</v>
      </c>
      <c r="AJ14" s="76">
        <f t="shared" si="5"/>
        <v>3682</v>
      </c>
      <c r="AK14" s="73">
        <f t="shared" si="17"/>
        <v>-1.3133208255159445</v>
      </c>
      <c r="AL14" s="78">
        <v>228</v>
      </c>
      <c r="AM14" s="75">
        <v>2458</v>
      </c>
      <c r="AN14" s="75">
        <v>1108</v>
      </c>
      <c r="AO14" s="75">
        <v>1088</v>
      </c>
      <c r="AP14" s="76">
        <f t="shared" si="6"/>
        <v>4882</v>
      </c>
      <c r="AQ14" s="73">
        <f t="shared" si="18"/>
        <v>1.6659725114535462</v>
      </c>
      <c r="AR14" s="123">
        <f t="shared" si="7"/>
        <v>7501</v>
      </c>
      <c r="AS14" s="123">
        <f t="shared" si="8"/>
        <v>44216</v>
      </c>
      <c r="AT14" s="123">
        <f t="shared" si="9"/>
        <v>17644</v>
      </c>
      <c r="AU14" s="123">
        <f t="shared" si="10"/>
        <v>27778</v>
      </c>
      <c r="AV14" s="123">
        <f t="shared" si="11"/>
        <v>97139</v>
      </c>
      <c r="AW14" s="113">
        <f t="shared" si="19"/>
        <v>-3.2614974007608453</v>
      </c>
    </row>
    <row r="15" spans="1:49">
      <c r="A15" s="153" t="s">
        <v>30</v>
      </c>
      <c r="B15" s="79">
        <v>1138</v>
      </c>
      <c r="C15" s="79">
        <v>10430</v>
      </c>
      <c r="D15" s="79">
        <v>4193</v>
      </c>
      <c r="E15" s="79">
        <v>7089</v>
      </c>
      <c r="F15" s="39">
        <f t="shared" si="0"/>
        <v>22850</v>
      </c>
      <c r="G15" s="74">
        <f t="shared" si="12"/>
        <v>6.0078868012062117</v>
      </c>
      <c r="H15" s="81">
        <v>2328</v>
      </c>
      <c r="I15" s="79">
        <v>11264</v>
      </c>
      <c r="J15" s="79">
        <v>6878</v>
      </c>
      <c r="K15" s="79">
        <v>13531</v>
      </c>
      <c r="L15" s="39">
        <f t="shared" si="1"/>
        <v>34001</v>
      </c>
      <c r="M15" s="74">
        <f t="shared" si="13"/>
        <v>10.178224238496441</v>
      </c>
      <c r="N15" s="81">
        <v>2763</v>
      </c>
      <c r="O15" s="79">
        <v>9704</v>
      </c>
      <c r="P15" s="79">
        <v>1991</v>
      </c>
      <c r="Q15" s="79">
        <v>2569</v>
      </c>
      <c r="R15" s="39">
        <f t="shared" si="2"/>
        <v>17027</v>
      </c>
      <c r="S15" s="74">
        <f t="shared" si="14"/>
        <v>-1.5381946452321671</v>
      </c>
      <c r="T15" s="81">
        <v>498</v>
      </c>
      <c r="U15" s="79">
        <v>3049</v>
      </c>
      <c r="V15" s="79">
        <v>822</v>
      </c>
      <c r="W15" s="79">
        <v>1061</v>
      </c>
      <c r="X15" s="39">
        <f t="shared" si="3"/>
        <v>5430</v>
      </c>
      <c r="Y15" s="74">
        <f t="shared" si="15"/>
        <v>1.7806935332708633</v>
      </c>
      <c r="Z15" s="81">
        <v>1711</v>
      </c>
      <c r="AA15" s="79">
        <v>11412</v>
      </c>
      <c r="AB15" s="79">
        <v>4341</v>
      </c>
      <c r="AC15" s="79">
        <v>6805</v>
      </c>
      <c r="AD15" s="39">
        <f t="shared" si="4"/>
        <v>24269</v>
      </c>
      <c r="AE15" s="74">
        <f t="shared" si="16"/>
        <v>14.937248401610233</v>
      </c>
      <c r="AF15" s="81">
        <v>399</v>
      </c>
      <c r="AG15" s="79">
        <v>2125</v>
      </c>
      <c r="AH15" s="79">
        <v>636</v>
      </c>
      <c r="AI15" s="79">
        <v>1074</v>
      </c>
      <c r="AJ15" s="39">
        <f t="shared" si="5"/>
        <v>4234</v>
      </c>
      <c r="AK15" s="74">
        <f t="shared" si="17"/>
        <v>14.154758695066064</v>
      </c>
      <c r="AL15" s="81">
        <v>327</v>
      </c>
      <c r="AM15" s="79">
        <v>3333</v>
      </c>
      <c r="AN15" s="79">
        <v>1652</v>
      </c>
      <c r="AO15" s="79">
        <v>1646</v>
      </c>
      <c r="AP15" s="39">
        <f t="shared" si="6"/>
        <v>6958</v>
      </c>
      <c r="AQ15" s="74">
        <f t="shared" si="18"/>
        <v>11.221227621483365</v>
      </c>
      <c r="AR15" s="123">
        <f t="shared" si="7"/>
        <v>9164</v>
      </c>
      <c r="AS15" s="123">
        <f t="shared" si="8"/>
        <v>51317</v>
      </c>
      <c r="AT15" s="123">
        <f t="shared" si="9"/>
        <v>20513</v>
      </c>
      <c r="AU15" s="123">
        <f t="shared" si="10"/>
        <v>33775</v>
      </c>
      <c r="AV15" s="123">
        <f t="shared" si="11"/>
        <v>114769</v>
      </c>
      <c r="AW15" s="113">
        <f t="shared" si="19"/>
        <v>8.1471500051826666</v>
      </c>
    </row>
    <row r="16" spans="1:49">
      <c r="A16" s="150" t="s">
        <v>31</v>
      </c>
      <c r="B16" s="75">
        <v>675</v>
      </c>
      <c r="C16" s="75">
        <v>6416</v>
      </c>
      <c r="D16" s="75">
        <v>2440</v>
      </c>
      <c r="E16" s="75">
        <v>3650</v>
      </c>
      <c r="F16" s="76">
        <f t="shared" si="0"/>
        <v>13181</v>
      </c>
      <c r="G16" s="73">
        <f t="shared" si="12"/>
        <v>-8.6239168110918598</v>
      </c>
      <c r="H16" s="78">
        <v>1329</v>
      </c>
      <c r="I16" s="75">
        <v>6974</v>
      </c>
      <c r="J16" s="75">
        <v>3819</v>
      </c>
      <c r="K16" s="75">
        <v>7275</v>
      </c>
      <c r="L16" s="76">
        <f t="shared" si="1"/>
        <v>19397</v>
      </c>
      <c r="M16" s="73">
        <f t="shared" si="13"/>
        <v>-9.3767520089702856</v>
      </c>
      <c r="N16" s="78">
        <v>2190</v>
      </c>
      <c r="O16" s="75">
        <v>6784</v>
      </c>
      <c r="P16" s="75">
        <v>1132</v>
      </c>
      <c r="Q16" s="75">
        <v>1512</v>
      </c>
      <c r="R16" s="76">
        <f t="shared" si="2"/>
        <v>11618</v>
      </c>
      <c r="S16" s="73">
        <f t="shared" si="14"/>
        <v>-2.6315789473684248</v>
      </c>
      <c r="T16" s="78">
        <v>417</v>
      </c>
      <c r="U16" s="75">
        <v>2072</v>
      </c>
      <c r="V16" s="75">
        <v>521</v>
      </c>
      <c r="W16" s="75">
        <v>655</v>
      </c>
      <c r="X16" s="76">
        <f t="shared" si="3"/>
        <v>3665</v>
      </c>
      <c r="Y16" s="73">
        <f t="shared" si="15"/>
        <v>4.1785105173393902</v>
      </c>
      <c r="Z16" s="78">
        <v>845</v>
      </c>
      <c r="AA16" s="75">
        <v>5942</v>
      </c>
      <c r="AB16" s="75">
        <v>2140</v>
      </c>
      <c r="AC16" s="75">
        <v>3401</v>
      </c>
      <c r="AD16" s="76">
        <f t="shared" si="4"/>
        <v>12328</v>
      </c>
      <c r="AE16" s="73">
        <f t="shared" si="16"/>
        <v>-15.532716683795826</v>
      </c>
      <c r="AF16" s="78">
        <v>200</v>
      </c>
      <c r="AG16" s="75">
        <v>1100</v>
      </c>
      <c r="AH16" s="75">
        <v>273</v>
      </c>
      <c r="AI16" s="75">
        <v>471</v>
      </c>
      <c r="AJ16" s="76">
        <f t="shared" si="5"/>
        <v>2044</v>
      </c>
      <c r="AK16" s="73">
        <f t="shared" si="17"/>
        <v>-9.9559471365638785</v>
      </c>
      <c r="AL16" s="78">
        <v>128</v>
      </c>
      <c r="AM16" s="75">
        <v>1309</v>
      </c>
      <c r="AN16" s="75">
        <v>645</v>
      </c>
      <c r="AO16" s="75">
        <v>664</v>
      </c>
      <c r="AP16" s="76">
        <f t="shared" si="6"/>
        <v>2746</v>
      </c>
      <c r="AQ16" s="119">
        <f t="shared" si="18"/>
        <v>-23.933518005540165</v>
      </c>
      <c r="AR16" s="122">
        <f t="shared" si="7"/>
        <v>5784</v>
      </c>
      <c r="AS16" s="122">
        <f t="shared" si="8"/>
        <v>30597</v>
      </c>
      <c r="AT16" s="122">
        <f t="shared" si="9"/>
        <v>10970</v>
      </c>
      <c r="AU16" s="122">
        <f t="shared" si="10"/>
        <v>17628</v>
      </c>
      <c r="AV16" s="122">
        <f t="shared" si="11"/>
        <v>64979</v>
      </c>
      <c r="AW16" s="121">
        <f t="shared" si="19"/>
        <v>-9.4419823285113011</v>
      </c>
    </row>
    <row r="17" spans="1:49">
      <c r="A17" s="150" t="s">
        <v>110</v>
      </c>
      <c r="B17" s="75">
        <v>1078</v>
      </c>
      <c r="C17" s="75">
        <v>9678</v>
      </c>
      <c r="D17" s="75">
        <v>3486</v>
      </c>
      <c r="E17" s="75">
        <v>5063</v>
      </c>
      <c r="F17" s="76">
        <f t="shared" si="0"/>
        <v>19305</v>
      </c>
      <c r="G17" s="73">
        <f t="shared" si="12"/>
        <v>16.688829787234056</v>
      </c>
      <c r="H17" s="78">
        <v>1840</v>
      </c>
      <c r="I17" s="75">
        <v>9424</v>
      </c>
      <c r="J17" s="75">
        <v>4588</v>
      </c>
      <c r="K17" s="75">
        <v>7933</v>
      </c>
      <c r="L17" s="76">
        <f t="shared" si="1"/>
        <v>23785</v>
      </c>
      <c r="M17" s="73">
        <f t="shared" si="13"/>
        <v>8.4735713959958048</v>
      </c>
      <c r="N17" s="78">
        <v>3393</v>
      </c>
      <c r="O17" s="75">
        <v>10770</v>
      </c>
      <c r="P17" s="75">
        <v>1804</v>
      </c>
      <c r="Q17" s="75">
        <v>2171</v>
      </c>
      <c r="R17" s="76">
        <f t="shared" si="2"/>
        <v>18138</v>
      </c>
      <c r="S17" s="73">
        <f t="shared" si="14"/>
        <v>47.200129849050484</v>
      </c>
      <c r="T17" s="78">
        <v>773</v>
      </c>
      <c r="U17" s="75">
        <v>3347</v>
      </c>
      <c r="V17" s="75">
        <v>745</v>
      </c>
      <c r="W17" s="75">
        <v>977</v>
      </c>
      <c r="X17" s="76">
        <f t="shared" si="3"/>
        <v>5842</v>
      </c>
      <c r="Y17" s="73">
        <f t="shared" si="15"/>
        <v>34.267984371408886</v>
      </c>
      <c r="Z17" s="78">
        <v>1676</v>
      </c>
      <c r="AA17" s="75">
        <v>11126</v>
      </c>
      <c r="AB17" s="75">
        <v>3796</v>
      </c>
      <c r="AC17" s="75">
        <v>5734</v>
      </c>
      <c r="AD17" s="76">
        <f t="shared" si="4"/>
        <v>22332</v>
      </c>
      <c r="AE17" s="73">
        <f t="shared" si="16"/>
        <v>17.154548316021419</v>
      </c>
      <c r="AF17" s="78">
        <v>396</v>
      </c>
      <c r="AG17" s="75">
        <v>2059</v>
      </c>
      <c r="AH17" s="75">
        <v>639</v>
      </c>
      <c r="AI17" s="75">
        <v>1050</v>
      </c>
      <c r="AJ17" s="76">
        <f t="shared" si="5"/>
        <v>4144</v>
      </c>
      <c r="AK17" s="73">
        <f t="shared" si="17"/>
        <v>8.9379600420609933</v>
      </c>
      <c r="AL17" s="78">
        <v>328</v>
      </c>
      <c r="AM17" s="75">
        <v>3662</v>
      </c>
      <c r="AN17" s="75">
        <v>1504</v>
      </c>
      <c r="AO17" s="75">
        <v>1358</v>
      </c>
      <c r="AP17" s="76">
        <f t="shared" si="6"/>
        <v>6852</v>
      </c>
      <c r="AQ17" s="119">
        <f t="shared" si="18"/>
        <v>22.313459478757579</v>
      </c>
      <c r="AR17" s="123">
        <f t="shared" ref="AR17:AR18" si="20">B17+H17+N17+T17+Z17+AF17+AL17</f>
        <v>9484</v>
      </c>
      <c r="AS17" s="123">
        <f t="shared" ref="AS17:AS18" si="21">C17+I17+O17+U17+AA17+AG17+AM17</f>
        <v>50066</v>
      </c>
      <c r="AT17" s="123">
        <f t="shared" ref="AT17:AT18" si="22">D17+J17+P17+V17+AB17+AH17+AN17</f>
        <v>16562</v>
      </c>
      <c r="AU17" s="123">
        <f t="shared" ref="AU17:AU18" si="23">E17+K17+Q17+W17+AC17+AI17+AO17</f>
        <v>24286</v>
      </c>
      <c r="AV17" s="123">
        <f t="shared" ref="AV17:AV18" si="24">SUM(AR17:AU17)</f>
        <v>100398</v>
      </c>
      <c r="AW17" s="113">
        <f t="shared" ref="AW17:AW18" si="25">AV17/AV13*100-100</f>
        <v>20.076065636511501</v>
      </c>
    </row>
    <row r="18" spans="1:49">
      <c r="A18" s="151" t="s">
        <v>111</v>
      </c>
      <c r="B18" s="79">
        <v>1211</v>
      </c>
      <c r="C18" s="79">
        <v>10669</v>
      </c>
      <c r="D18" s="79">
        <v>3846</v>
      </c>
      <c r="E18" s="79">
        <v>5729</v>
      </c>
      <c r="F18" s="39">
        <f t="shared" si="0"/>
        <v>21455</v>
      </c>
      <c r="G18" s="74">
        <f t="shared" si="12"/>
        <v>3.0549017724194272</v>
      </c>
      <c r="H18" s="81">
        <v>1956</v>
      </c>
      <c r="I18" s="79">
        <v>9708</v>
      </c>
      <c r="J18" s="79">
        <v>4970</v>
      </c>
      <c r="K18" s="79">
        <v>8781</v>
      </c>
      <c r="L18" s="39">
        <f t="shared" si="1"/>
        <v>25415</v>
      </c>
      <c r="M18" s="74">
        <f t="shared" si="13"/>
        <v>-4.7949054129986877</v>
      </c>
      <c r="N18" s="81">
        <v>4084</v>
      </c>
      <c r="O18" s="79">
        <v>12793</v>
      </c>
      <c r="P18" s="79">
        <v>2083</v>
      </c>
      <c r="Q18" s="79">
        <v>2366</v>
      </c>
      <c r="R18" s="39">
        <f t="shared" si="2"/>
        <v>21326</v>
      </c>
      <c r="S18" s="74">
        <f t="shared" si="14"/>
        <v>35.360203110123791</v>
      </c>
      <c r="T18" s="81">
        <v>857</v>
      </c>
      <c r="U18" s="79">
        <v>3831</v>
      </c>
      <c r="V18" s="79">
        <v>880</v>
      </c>
      <c r="W18" s="79">
        <v>1061</v>
      </c>
      <c r="X18" s="39">
        <f t="shared" si="3"/>
        <v>6629</v>
      </c>
      <c r="Y18" s="74">
        <f t="shared" si="15"/>
        <v>33.00561797752809</v>
      </c>
      <c r="Z18" s="81">
        <v>1877</v>
      </c>
      <c r="AA18" s="79">
        <v>12118</v>
      </c>
      <c r="AB18" s="79">
        <v>4081</v>
      </c>
      <c r="AC18" s="79">
        <v>6101</v>
      </c>
      <c r="AD18" s="39">
        <f t="shared" si="4"/>
        <v>24177</v>
      </c>
      <c r="AE18" s="74">
        <f t="shared" si="16"/>
        <v>18.969589607322106</v>
      </c>
      <c r="AF18" s="81">
        <v>462</v>
      </c>
      <c r="AG18" s="79">
        <v>2159</v>
      </c>
      <c r="AH18" s="79">
        <v>549</v>
      </c>
      <c r="AI18" s="79">
        <v>805</v>
      </c>
      <c r="AJ18" s="39">
        <f t="shared" si="5"/>
        <v>3975</v>
      </c>
      <c r="AK18" s="74">
        <f t="shared" si="17"/>
        <v>7.9576317218902801</v>
      </c>
      <c r="AL18" s="81">
        <v>337</v>
      </c>
      <c r="AM18" s="79">
        <v>3244</v>
      </c>
      <c r="AN18" s="79">
        <v>1271</v>
      </c>
      <c r="AO18" s="79">
        <v>1134</v>
      </c>
      <c r="AP18" s="39">
        <f t="shared" si="6"/>
        <v>5986</v>
      </c>
      <c r="AQ18" s="120">
        <f t="shared" si="18"/>
        <v>22.613682916837362</v>
      </c>
      <c r="AR18" s="115">
        <f t="shared" si="20"/>
        <v>10784</v>
      </c>
      <c r="AS18" s="115">
        <f t="shared" si="21"/>
        <v>54522</v>
      </c>
      <c r="AT18" s="115">
        <f t="shared" si="22"/>
        <v>17680</v>
      </c>
      <c r="AU18" s="115">
        <f t="shared" si="23"/>
        <v>25977</v>
      </c>
      <c r="AV18" s="115">
        <f t="shared" si="24"/>
        <v>108963</v>
      </c>
      <c r="AW18" s="114">
        <f t="shared" si="25"/>
        <v>12.172248015730048</v>
      </c>
    </row>
    <row r="19" spans="1:49">
      <c r="A19" s="141" t="s">
        <v>122</v>
      </c>
    </row>
    <row r="20" spans="1:49">
      <c r="A20" s="157" t="s">
        <v>132</v>
      </c>
    </row>
  </sheetData>
  <mergeCells count="10">
    <mergeCell ref="AR2:AW2"/>
    <mergeCell ref="A1:AW1"/>
    <mergeCell ref="Z2:AE2"/>
    <mergeCell ref="AF2:AK2"/>
    <mergeCell ref="AL2:AQ2"/>
    <mergeCell ref="B2:G2"/>
    <mergeCell ref="H2:M2"/>
    <mergeCell ref="N2:S2"/>
    <mergeCell ref="T2:Y2"/>
    <mergeCell ref="A2:A3"/>
  </mergeCells>
  <pageMargins left="0.7" right="0.7" top="0.75" bottom="0.75" header="0.3" footer="0.3"/>
  <pageSetup scale="91" fitToWidth="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view="pageBreakPreview" zoomScale="80" zoomScaleNormal="100" zoomScaleSheetLayoutView="80" workbookViewId="0">
      <selection activeCell="I28" sqref="I28"/>
    </sheetView>
  </sheetViews>
  <sheetFormatPr defaultRowHeight="15"/>
  <cols>
    <col min="1" max="1" width="17" bestFit="1" customWidth="1"/>
    <col min="3" max="3" width="7.85546875" bestFit="1" customWidth="1"/>
    <col min="4" max="4" width="8.28515625" bestFit="1" customWidth="1"/>
    <col min="5" max="5" width="7.85546875" bestFit="1" customWidth="1"/>
    <col min="7" max="7" width="7.85546875" bestFit="1" customWidth="1"/>
    <col min="8" max="8" width="9.140625" style="29"/>
    <col min="9" max="9" width="7.85546875" bestFit="1" customWidth="1"/>
    <col min="10" max="10" width="8.28515625" bestFit="1" customWidth="1"/>
    <col min="11" max="11" width="7.85546875" bestFit="1" customWidth="1"/>
    <col min="13" max="13" width="7.85546875" bestFit="1" customWidth="1"/>
    <col min="15" max="15" width="7.85546875" bestFit="1" customWidth="1"/>
    <col min="16" max="16" width="8.28515625" bestFit="1" customWidth="1"/>
    <col min="17" max="17" width="7.85546875" bestFit="1" customWidth="1"/>
    <col min="19" max="19" width="7.85546875" bestFit="1" customWidth="1"/>
    <col min="21" max="21" width="7.85546875" bestFit="1" customWidth="1"/>
    <col min="22" max="22" width="8.28515625" bestFit="1" customWidth="1"/>
    <col min="23" max="23" width="7.85546875" bestFit="1" customWidth="1"/>
    <col min="25" max="25" width="7.85546875" bestFit="1" customWidth="1"/>
    <col min="27" max="27" width="7.85546875" bestFit="1" customWidth="1"/>
    <col min="28" max="28" width="8.28515625" bestFit="1" customWidth="1"/>
    <col min="29" max="29" width="7.85546875" bestFit="1" customWidth="1"/>
    <col min="31" max="31" width="7.85546875" bestFit="1" customWidth="1"/>
    <col min="33" max="33" width="7.85546875" bestFit="1" customWidth="1"/>
    <col min="34" max="34" width="8.28515625" bestFit="1" customWidth="1"/>
    <col min="35" max="35" width="7.85546875" bestFit="1" customWidth="1"/>
    <col min="37" max="37" width="7.85546875" bestFit="1" customWidth="1"/>
  </cols>
  <sheetData>
    <row r="1" spans="1:43" s="28" customFormat="1" ht="36" customHeight="1">
      <c r="A1" s="193" t="s">
        <v>133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</row>
    <row r="2" spans="1:43" ht="42.75" customHeight="1">
      <c r="A2" s="185" t="s">
        <v>141</v>
      </c>
      <c r="B2" s="165" t="s">
        <v>56</v>
      </c>
      <c r="C2" s="165"/>
      <c r="D2" s="165"/>
      <c r="E2" s="165"/>
      <c r="F2" s="165"/>
      <c r="G2" s="165"/>
      <c r="H2" s="165" t="s">
        <v>57</v>
      </c>
      <c r="I2" s="165"/>
      <c r="J2" s="165"/>
      <c r="K2" s="165"/>
      <c r="L2" s="165"/>
      <c r="M2" s="165"/>
      <c r="N2" s="165" t="s">
        <v>58</v>
      </c>
      <c r="O2" s="165"/>
      <c r="P2" s="165"/>
      <c r="Q2" s="165"/>
      <c r="R2" s="165"/>
      <c r="S2" s="165"/>
      <c r="T2" s="165" t="s">
        <v>59</v>
      </c>
      <c r="U2" s="165"/>
      <c r="V2" s="165"/>
      <c r="W2" s="165"/>
      <c r="X2" s="165"/>
      <c r="Y2" s="165"/>
      <c r="Z2" s="165" t="s">
        <v>60</v>
      </c>
      <c r="AA2" s="165"/>
      <c r="AB2" s="165"/>
      <c r="AC2" s="165"/>
      <c r="AD2" s="165"/>
      <c r="AE2" s="165"/>
      <c r="AF2" s="165" t="s">
        <v>61</v>
      </c>
      <c r="AG2" s="165"/>
      <c r="AH2" s="165"/>
      <c r="AI2" s="165"/>
      <c r="AJ2" s="165"/>
      <c r="AK2" s="165"/>
      <c r="AL2" s="185" t="s">
        <v>78</v>
      </c>
      <c r="AM2" s="185"/>
      <c r="AN2" s="185"/>
      <c r="AO2" s="185"/>
      <c r="AP2" s="185"/>
      <c r="AQ2" s="185"/>
    </row>
    <row r="3" spans="1:43" ht="71.25">
      <c r="A3" s="185"/>
      <c r="B3" s="142" t="s">
        <v>83</v>
      </c>
      <c r="C3" s="142" t="s">
        <v>35</v>
      </c>
      <c r="D3" s="142" t="s">
        <v>82</v>
      </c>
      <c r="E3" s="142" t="s">
        <v>35</v>
      </c>
      <c r="F3" s="142" t="s">
        <v>114</v>
      </c>
      <c r="G3" s="142" t="s">
        <v>35</v>
      </c>
      <c r="H3" s="142" t="s">
        <v>83</v>
      </c>
      <c r="I3" s="142" t="s">
        <v>35</v>
      </c>
      <c r="J3" s="142" t="s">
        <v>82</v>
      </c>
      <c r="K3" s="142" t="s">
        <v>35</v>
      </c>
      <c r="L3" s="142" t="s">
        <v>114</v>
      </c>
      <c r="M3" s="142" t="s">
        <v>35</v>
      </c>
      <c r="N3" s="142" t="s">
        <v>83</v>
      </c>
      <c r="O3" s="142" t="s">
        <v>35</v>
      </c>
      <c r="P3" s="142" t="s">
        <v>82</v>
      </c>
      <c r="Q3" s="142" t="s">
        <v>35</v>
      </c>
      <c r="R3" s="142" t="s">
        <v>114</v>
      </c>
      <c r="S3" s="142" t="s">
        <v>35</v>
      </c>
      <c r="T3" s="142" t="s">
        <v>83</v>
      </c>
      <c r="U3" s="142" t="s">
        <v>35</v>
      </c>
      <c r="V3" s="142" t="s">
        <v>82</v>
      </c>
      <c r="W3" s="142" t="s">
        <v>35</v>
      </c>
      <c r="X3" s="142" t="s">
        <v>114</v>
      </c>
      <c r="Y3" s="142" t="s">
        <v>35</v>
      </c>
      <c r="Z3" s="142" t="s">
        <v>83</v>
      </c>
      <c r="AA3" s="142" t="s">
        <v>35</v>
      </c>
      <c r="AB3" s="142" t="s">
        <v>82</v>
      </c>
      <c r="AC3" s="142" t="s">
        <v>35</v>
      </c>
      <c r="AD3" s="142" t="s">
        <v>114</v>
      </c>
      <c r="AE3" s="142" t="s">
        <v>35</v>
      </c>
      <c r="AF3" s="142" t="s">
        <v>83</v>
      </c>
      <c r="AG3" s="142" t="s">
        <v>35</v>
      </c>
      <c r="AH3" s="142" t="s">
        <v>82</v>
      </c>
      <c r="AI3" s="142" t="s">
        <v>35</v>
      </c>
      <c r="AJ3" s="142" t="s">
        <v>114</v>
      </c>
      <c r="AK3" s="142" t="s">
        <v>35</v>
      </c>
      <c r="AL3" s="142" t="s">
        <v>83</v>
      </c>
      <c r="AM3" s="142" t="s">
        <v>35</v>
      </c>
      <c r="AN3" s="142" t="s">
        <v>82</v>
      </c>
      <c r="AO3" s="142" t="s">
        <v>35</v>
      </c>
      <c r="AP3" s="142" t="s">
        <v>114</v>
      </c>
      <c r="AQ3" s="142" t="s">
        <v>35</v>
      </c>
    </row>
    <row r="4" spans="1:43">
      <c r="A4" s="150" t="s">
        <v>19</v>
      </c>
      <c r="B4" s="22">
        <v>330</v>
      </c>
      <c r="C4" s="13"/>
      <c r="D4" s="56">
        <v>0.1004124</v>
      </c>
      <c r="E4" s="13"/>
      <c r="F4" s="56">
        <v>0.46998987622000005</v>
      </c>
      <c r="G4" s="13"/>
      <c r="H4" s="22">
        <v>498</v>
      </c>
      <c r="I4" s="13"/>
      <c r="J4" s="56">
        <v>0.22293884999999999</v>
      </c>
      <c r="K4" s="13"/>
      <c r="L4" s="56">
        <v>0.70972913999999998</v>
      </c>
      <c r="M4" s="13"/>
      <c r="N4" s="13">
        <v>945</v>
      </c>
      <c r="O4" s="13"/>
      <c r="P4" s="56">
        <v>0.34858513000000002</v>
      </c>
      <c r="Q4" s="13"/>
      <c r="R4" s="56">
        <v>1.195002726</v>
      </c>
      <c r="S4" s="13"/>
      <c r="T4" s="22">
        <v>164</v>
      </c>
      <c r="U4" s="13"/>
      <c r="V4" s="56">
        <v>1.9788279999999998E-2</v>
      </c>
      <c r="W4" s="13"/>
      <c r="X4" s="56">
        <v>1.6645987529999999</v>
      </c>
      <c r="Y4" s="13"/>
      <c r="Z4" s="13">
        <v>278</v>
      </c>
      <c r="AA4" s="13"/>
      <c r="AB4" s="56">
        <v>4.029118999267578E-2</v>
      </c>
      <c r="AC4" s="13"/>
      <c r="AD4" s="56">
        <v>1.1920287409999999</v>
      </c>
      <c r="AE4" s="13"/>
      <c r="AF4" s="22">
        <v>748</v>
      </c>
      <c r="AG4" s="13"/>
      <c r="AH4" s="56">
        <v>0.20369189000000001</v>
      </c>
      <c r="AI4" s="13"/>
      <c r="AJ4" s="56">
        <v>1.2379127830599999</v>
      </c>
      <c r="AK4" s="13"/>
      <c r="AL4" s="103">
        <v>2963</v>
      </c>
      <c r="AM4" s="103"/>
      <c r="AN4" s="104">
        <v>0.93570773999267587</v>
      </c>
      <c r="AO4" s="104"/>
      <c r="AP4" s="104">
        <v>6.4692620192800003</v>
      </c>
      <c r="AQ4" s="104"/>
    </row>
    <row r="5" spans="1:43">
      <c r="A5" s="150" t="s">
        <v>20</v>
      </c>
      <c r="B5" s="22">
        <v>441</v>
      </c>
      <c r="C5" s="13"/>
      <c r="D5" s="56">
        <v>0.15844370999999999</v>
      </c>
      <c r="E5" s="13"/>
      <c r="F5" s="56">
        <v>0.52870321315000002</v>
      </c>
      <c r="G5" s="13"/>
      <c r="H5" s="22">
        <v>388</v>
      </c>
      <c r="I5" s="13"/>
      <c r="J5" s="56">
        <v>0.18254128999999999</v>
      </c>
      <c r="K5" s="13"/>
      <c r="L5" s="56">
        <v>0.42516058850999999</v>
      </c>
      <c r="M5" s="13"/>
      <c r="N5" s="13">
        <v>1497</v>
      </c>
      <c r="O5" s="13"/>
      <c r="P5" s="56">
        <v>0.49850667999999998</v>
      </c>
      <c r="Q5" s="13"/>
      <c r="R5" s="56">
        <v>1.7926983005999999</v>
      </c>
      <c r="S5" s="13"/>
      <c r="T5" s="22">
        <v>188</v>
      </c>
      <c r="U5" s="13"/>
      <c r="V5" s="56">
        <v>2.2029009999999998E-2</v>
      </c>
      <c r="W5" s="13"/>
      <c r="X5" s="56">
        <v>2.0002107446799999</v>
      </c>
      <c r="Y5" s="13"/>
      <c r="Z5" s="13">
        <v>249</v>
      </c>
      <c r="AA5" s="13"/>
      <c r="AB5" s="56">
        <v>3.6084190000000002E-2</v>
      </c>
      <c r="AC5" s="13"/>
      <c r="AD5" s="56">
        <v>1.1236520299000001</v>
      </c>
      <c r="AE5" s="13"/>
      <c r="AF5" s="22">
        <v>953</v>
      </c>
      <c r="AG5" s="13"/>
      <c r="AH5" s="56">
        <v>0.25426811999999999</v>
      </c>
      <c r="AI5" s="13"/>
      <c r="AJ5" s="56">
        <v>1.5191580056199998</v>
      </c>
      <c r="AK5" s="13"/>
      <c r="AL5" s="103">
        <v>3716</v>
      </c>
      <c r="AM5" s="103"/>
      <c r="AN5" s="104">
        <v>1.1518729999999999</v>
      </c>
      <c r="AO5" s="104"/>
      <c r="AP5" s="104">
        <v>7.3895828824600001</v>
      </c>
      <c r="AQ5" s="104"/>
    </row>
    <row r="6" spans="1:43">
      <c r="A6" s="150" t="s">
        <v>21</v>
      </c>
      <c r="B6" s="22">
        <v>642</v>
      </c>
      <c r="C6" s="13"/>
      <c r="D6" s="56">
        <v>0.19519469</v>
      </c>
      <c r="E6" s="13"/>
      <c r="F6" s="56">
        <v>0.67898242200000003</v>
      </c>
      <c r="G6" s="13"/>
      <c r="H6" s="22">
        <v>676</v>
      </c>
      <c r="I6" s="13"/>
      <c r="J6" s="56">
        <v>0.29175478999999999</v>
      </c>
      <c r="K6" s="13"/>
      <c r="L6" s="56">
        <v>0.62441412683000008</v>
      </c>
      <c r="M6" s="13"/>
      <c r="N6" s="13">
        <v>1829</v>
      </c>
      <c r="O6" s="13"/>
      <c r="P6" s="56">
        <v>0.59220717</v>
      </c>
      <c r="Q6" s="13"/>
      <c r="R6" s="56">
        <v>2.2331737501599997</v>
      </c>
      <c r="S6" s="13"/>
      <c r="T6" s="22">
        <v>274</v>
      </c>
      <c r="U6" s="13"/>
      <c r="V6" s="56">
        <v>3.7990549998321528E-2</v>
      </c>
      <c r="W6" s="13"/>
      <c r="X6" s="56">
        <v>3.048179228</v>
      </c>
      <c r="Y6" s="13"/>
      <c r="Z6" s="13">
        <v>409</v>
      </c>
      <c r="AA6" s="13"/>
      <c r="AB6" s="56">
        <v>6.1984459999999998E-2</v>
      </c>
      <c r="AC6" s="13"/>
      <c r="AD6" s="56">
        <v>2.2035288763900001</v>
      </c>
      <c r="AE6" s="13"/>
      <c r="AF6" s="22">
        <v>1633</v>
      </c>
      <c r="AG6" s="13"/>
      <c r="AH6" s="56">
        <v>0.43473313000000002</v>
      </c>
      <c r="AI6" s="13"/>
      <c r="AJ6" s="56">
        <v>2.73515869559</v>
      </c>
      <c r="AK6" s="13"/>
      <c r="AL6" s="103">
        <v>5463</v>
      </c>
      <c r="AM6" s="103"/>
      <c r="AN6" s="104">
        <v>1.6138647899983221</v>
      </c>
      <c r="AO6" s="104"/>
      <c r="AP6" s="104">
        <v>11.52343709897</v>
      </c>
      <c r="AQ6" s="104"/>
    </row>
    <row r="7" spans="1:43">
      <c r="A7" s="151" t="s">
        <v>22</v>
      </c>
      <c r="B7" s="23">
        <v>601</v>
      </c>
      <c r="C7" s="15"/>
      <c r="D7" s="57">
        <v>0.23277395000000001</v>
      </c>
      <c r="E7" s="15"/>
      <c r="F7" s="57">
        <v>0.77480881962000003</v>
      </c>
      <c r="G7" s="15"/>
      <c r="H7" s="23">
        <v>835</v>
      </c>
      <c r="I7" s="15"/>
      <c r="J7" s="57">
        <v>0.41698418999999998</v>
      </c>
      <c r="K7" s="15"/>
      <c r="L7" s="57">
        <v>0.8985931062000001</v>
      </c>
      <c r="M7" s="15"/>
      <c r="N7" s="15">
        <v>1943</v>
      </c>
      <c r="O7" s="15"/>
      <c r="P7" s="57">
        <v>0.67509485999999996</v>
      </c>
      <c r="Q7" s="15"/>
      <c r="R7" s="57">
        <v>2.3512283188600001</v>
      </c>
      <c r="S7" s="15"/>
      <c r="T7" s="23">
        <v>246</v>
      </c>
      <c r="U7" s="15"/>
      <c r="V7" s="57">
        <v>2.8786639999999999E-2</v>
      </c>
      <c r="W7" s="15"/>
      <c r="X7" s="57">
        <v>2.5939467347499998</v>
      </c>
      <c r="Y7" s="15"/>
      <c r="Z7" s="15">
        <v>361</v>
      </c>
      <c r="AA7" s="15"/>
      <c r="AB7" s="57">
        <v>5.3785419997863772E-2</v>
      </c>
      <c r="AC7" s="15"/>
      <c r="AD7" s="57">
        <v>1.6703928985000001</v>
      </c>
      <c r="AE7" s="15"/>
      <c r="AF7" s="23">
        <v>1409</v>
      </c>
      <c r="AG7" s="15"/>
      <c r="AH7" s="57">
        <v>0.34582499</v>
      </c>
      <c r="AI7" s="15"/>
      <c r="AJ7" s="57">
        <v>2.22150599246</v>
      </c>
      <c r="AK7" s="15"/>
      <c r="AL7" s="105">
        <v>5395</v>
      </c>
      <c r="AM7" s="106"/>
      <c r="AN7" s="107">
        <v>1.753250049997864</v>
      </c>
      <c r="AO7" s="107"/>
      <c r="AP7" s="107">
        <v>10.51047587039</v>
      </c>
      <c r="AQ7" s="107"/>
    </row>
    <row r="8" spans="1:43">
      <c r="A8" s="150" t="s">
        <v>23</v>
      </c>
      <c r="B8" s="22">
        <v>429</v>
      </c>
      <c r="C8" s="56">
        <f>B8/B4*100-100</f>
        <v>30</v>
      </c>
      <c r="D8" s="56">
        <v>0.14304991</v>
      </c>
      <c r="E8" s="56">
        <f>D8/D4*100-100</f>
        <v>42.462395082679052</v>
      </c>
      <c r="F8" s="56">
        <v>0.72011234673000002</v>
      </c>
      <c r="G8" s="56">
        <f>F8/F4*100-100</f>
        <v>53.218693245409156</v>
      </c>
      <c r="H8" s="22">
        <v>557</v>
      </c>
      <c r="I8" s="56">
        <f>H8/H4*100-100</f>
        <v>11.847389558232919</v>
      </c>
      <c r="J8" s="56">
        <v>0.20939001000000002</v>
      </c>
      <c r="K8" s="56">
        <f>J8/J4*100-100</f>
        <v>-6.0773795146067897</v>
      </c>
      <c r="L8" s="56">
        <v>0.55367155372999999</v>
      </c>
      <c r="M8" s="56">
        <f>L8/L4*100-100</f>
        <v>-21.988330121262877</v>
      </c>
      <c r="N8" s="13">
        <v>1292</v>
      </c>
      <c r="O8" s="56">
        <f>N8/N4*100-100</f>
        <v>36.719576719576736</v>
      </c>
      <c r="P8" s="56">
        <v>0.45479905999999998</v>
      </c>
      <c r="Q8" s="56">
        <f>P8/P4*100-100</f>
        <v>30.470011729989722</v>
      </c>
      <c r="R8" s="56">
        <v>1.5545366890000001</v>
      </c>
      <c r="S8" s="56">
        <f>R8/R4*100-100</f>
        <v>30.086455468052208</v>
      </c>
      <c r="T8" s="22">
        <v>189</v>
      </c>
      <c r="U8" s="56">
        <f>T8/T4*100-100</f>
        <v>15.243902439024382</v>
      </c>
      <c r="V8" s="56">
        <v>2.4416919999999998E-2</v>
      </c>
      <c r="W8" s="56">
        <f>V8/V4*100-100</f>
        <v>23.390815169383089</v>
      </c>
      <c r="X8" s="56">
        <v>2.1548927635999999</v>
      </c>
      <c r="Y8" s="56">
        <f>X8/X4*100-100</f>
        <v>29.454185864093347</v>
      </c>
      <c r="Z8" s="13">
        <v>310</v>
      </c>
      <c r="AA8" s="56">
        <f>Z8/Z4*100-100</f>
        <v>11.510791366906474</v>
      </c>
      <c r="AB8" s="56">
        <v>4.7764036299772265E-2</v>
      </c>
      <c r="AC8" s="56">
        <f>AB8/AB4*100-100</f>
        <v>18.547097537836237</v>
      </c>
      <c r="AD8" s="56">
        <v>1.4849052088599999</v>
      </c>
      <c r="AE8" s="56">
        <f>AD8/AD4*100-100</f>
        <v>24.569581066837713</v>
      </c>
      <c r="AF8" s="22">
        <v>900</v>
      </c>
      <c r="AG8" s="56">
        <f>AF8/AF4*100-100</f>
        <v>20.320855614973254</v>
      </c>
      <c r="AH8" s="56">
        <v>0.22504332999999999</v>
      </c>
      <c r="AI8" s="56">
        <f>AH8/AH4*100-100</f>
        <v>10.482223911811104</v>
      </c>
      <c r="AJ8" s="56">
        <v>1.3959359529000002</v>
      </c>
      <c r="AK8" s="56">
        <f>AJ8/AJ4*100-100</f>
        <v>12.765291061086103</v>
      </c>
      <c r="AL8" s="103">
        <v>3677</v>
      </c>
      <c r="AM8" s="104">
        <f>AL8/AL4*100-100</f>
        <v>24.097198785015195</v>
      </c>
      <c r="AN8" s="104">
        <v>1.104463266299772</v>
      </c>
      <c r="AO8" s="104">
        <f>AN8/AN4*100-100</f>
        <v>18.035067905756236</v>
      </c>
      <c r="AP8" s="104">
        <v>7.8640545148199994</v>
      </c>
      <c r="AQ8" s="104">
        <f>AP8/AP4*100-100</f>
        <v>21.560303035851277</v>
      </c>
    </row>
    <row r="9" spans="1:43">
      <c r="A9" s="150" t="s">
        <v>24</v>
      </c>
      <c r="B9" s="22">
        <v>423</v>
      </c>
      <c r="C9" s="56">
        <f t="shared" ref="C9:C18" si="0">B9/B5*100-100</f>
        <v>-4.0816326530612344</v>
      </c>
      <c r="D9" s="56">
        <v>0.15893132999999998</v>
      </c>
      <c r="E9" s="56">
        <f t="shared" ref="E9:E18" si="1">D9/D5*100-100</f>
        <v>0.3077559847594955</v>
      </c>
      <c r="F9" s="56">
        <v>0.52106578162000006</v>
      </c>
      <c r="G9" s="56">
        <f t="shared" ref="G9:G18" si="2">F9/F5*100-100</f>
        <v>-1.4445593179765837</v>
      </c>
      <c r="H9" s="22">
        <v>564</v>
      </c>
      <c r="I9" s="56">
        <f t="shared" ref="I9:I18" si="3">H9/H5*100-100</f>
        <v>45.360824742268022</v>
      </c>
      <c r="J9" s="56">
        <v>0.22987136</v>
      </c>
      <c r="K9" s="56">
        <f t="shared" ref="K9:K18" si="4">J9/J5*100-100</f>
        <v>25.928418715568412</v>
      </c>
      <c r="L9" s="56">
        <v>0.60408411465</v>
      </c>
      <c r="M9" s="56">
        <f t="shared" ref="M9:M18" si="5">L9/L5*100-100</f>
        <v>42.083751640068044</v>
      </c>
      <c r="N9" s="13">
        <v>1172</v>
      </c>
      <c r="O9" s="56">
        <f t="shared" ref="O9:O18" si="6">N9/N5*100-100</f>
        <v>-21.710086840347358</v>
      </c>
      <c r="P9" s="56">
        <v>0.37469975</v>
      </c>
      <c r="Q9" s="56">
        <f t="shared" ref="Q9:Q18" si="7">P9/P5*100-100</f>
        <v>-24.835560879545284</v>
      </c>
      <c r="R9" s="56">
        <v>1.418910986</v>
      </c>
      <c r="S9" s="56">
        <f t="shared" ref="S9:S18" si="8">R9/R5*100-100</f>
        <v>-20.850542139460757</v>
      </c>
      <c r="T9" s="22">
        <v>153</v>
      </c>
      <c r="U9" s="56">
        <f t="shared" ref="U9:U18" si="9">T9/T5*100-100</f>
        <v>-18.61702127659575</v>
      </c>
      <c r="V9" s="56">
        <v>2.147888999694824E-2</v>
      </c>
      <c r="W9" s="56">
        <f t="shared" ref="W9:W18" si="10">V9/V5*100-100</f>
        <v>-2.4972525004607888</v>
      </c>
      <c r="X9" s="56">
        <v>1.6388764204999999</v>
      </c>
      <c r="Y9" s="56">
        <f t="shared" ref="Y9:Y18" si="11">X9/X5*100-100</f>
        <v>-18.064812677416526</v>
      </c>
      <c r="Z9" s="13">
        <v>200</v>
      </c>
      <c r="AA9" s="56">
        <f t="shared" ref="AA9:AA18" si="12">Z9/Z5*100-100</f>
        <v>-19.678714859437747</v>
      </c>
      <c r="AB9" s="56">
        <v>3.5270315000000003E-2</v>
      </c>
      <c r="AC9" s="56">
        <f t="shared" ref="AC9:AC18" si="13">AB9/AB5*100-100</f>
        <v>-2.2554891768389496</v>
      </c>
      <c r="AD9" s="56">
        <v>1.0251596775</v>
      </c>
      <c r="AE9" s="56">
        <f t="shared" ref="AE9:AE18" si="14">AD9/AD5*100-100</f>
        <v>-8.7653784071182059</v>
      </c>
      <c r="AF9" s="22">
        <v>939</v>
      </c>
      <c r="AG9" s="56">
        <f t="shared" ref="AG9:AG18" si="15">AF9/AF5*100-100</f>
        <v>-1.4690451206715665</v>
      </c>
      <c r="AH9" s="56">
        <v>0.24733729999999998</v>
      </c>
      <c r="AI9" s="56">
        <f t="shared" ref="AI9:AI18" si="16">AH9/AH5*100-100</f>
        <v>-2.7257919710894214</v>
      </c>
      <c r="AJ9" s="56">
        <v>1.476479455</v>
      </c>
      <c r="AK9" s="56">
        <f t="shared" ref="AK9:AK18" si="17">AJ9/AJ5*100-100</f>
        <v>-2.8093556076533162</v>
      </c>
      <c r="AL9" s="103">
        <v>3451</v>
      </c>
      <c r="AM9" s="104">
        <f t="shared" ref="AM9:AM18" si="18">AL9/AL5*100-100</f>
        <v>-7.1313240043057107</v>
      </c>
      <c r="AN9" s="104">
        <v>1.0675889449969478</v>
      </c>
      <c r="AO9" s="104">
        <f t="shared" ref="AO9:AO18" si="19">AN9/AN5*100-100</f>
        <v>-7.317130881881269</v>
      </c>
      <c r="AP9" s="104">
        <v>6.6845764352700003</v>
      </c>
      <c r="AQ9" s="104">
        <f t="shared" ref="AQ9:AQ18" si="20">AP9/AP5*100-100</f>
        <v>-9.5405445531088162</v>
      </c>
    </row>
    <row r="10" spans="1:43">
      <c r="A10" s="150" t="s">
        <v>25</v>
      </c>
      <c r="B10" s="22">
        <v>534</v>
      </c>
      <c r="C10" s="56">
        <f t="shared" si="0"/>
        <v>-16.822429906542055</v>
      </c>
      <c r="D10" s="56">
        <v>0.1802822</v>
      </c>
      <c r="E10" s="56">
        <f t="shared" si="1"/>
        <v>-7.6398031114473355</v>
      </c>
      <c r="F10" s="56">
        <v>0.61139997300000004</v>
      </c>
      <c r="G10" s="56">
        <f t="shared" si="2"/>
        <v>-9.9534902245230796</v>
      </c>
      <c r="H10" s="22">
        <v>743</v>
      </c>
      <c r="I10" s="56">
        <f t="shared" si="3"/>
        <v>9.9112426035502921</v>
      </c>
      <c r="J10" s="56">
        <v>0.27709209999999995</v>
      </c>
      <c r="K10" s="56">
        <f t="shared" si="4"/>
        <v>-5.0256895525177327</v>
      </c>
      <c r="L10" s="56">
        <v>0.79193270172000008</v>
      </c>
      <c r="M10" s="56">
        <f t="shared" si="5"/>
        <v>26.828120584082768</v>
      </c>
      <c r="N10" s="13">
        <v>1487</v>
      </c>
      <c r="O10" s="56">
        <f t="shared" si="6"/>
        <v>-18.698742482230728</v>
      </c>
      <c r="P10" s="56">
        <v>0.54850200999999998</v>
      </c>
      <c r="Q10" s="56">
        <f t="shared" si="7"/>
        <v>-7.3800457363594631</v>
      </c>
      <c r="R10" s="56">
        <v>2.028213123</v>
      </c>
      <c r="S10" s="56">
        <f t="shared" si="8"/>
        <v>-9.1779973298233131</v>
      </c>
      <c r="T10" s="22">
        <v>229</v>
      </c>
      <c r="U10" s="56">
        <f t="shared" si="9"/>
        <v>-16.423357664233578</v>
      </c>
      <c r="V10" s="56">
        <v>2.742611E-2</v>
      </c>
      <c r="W10" s="56">
        <f t="shared" si="10"/>
        <v>-27.808073320308026</v>
      </c>
      <c r="X10" s="56">
        <v>2.5537278211500003</v>
      </c>
      <c r="Y10" s="56">
        <f t="shared" si="11"/>
        <v>-16.221205180721071</v>
      </c>
      <c r="Z10" s="13">
        <v>291</v>
      </c>
      <c r="AA10" s="56">
        <f t="shared" si="12"/>
        <v>-28.850855745721276</v>
      </c>
      <c r="AB10" s="56">
        <v>4.7015250000000001E-2</v>
      </c>
      <c r="AC10" s="56">
        <f t="shared" si="13"/>
        <v>-24.149940162421345</v>
      </c>
      <c r="AD10" s="56">
        <v>1.4538294442899999</v>
      </c>
      <c r="AE10" s="56">
        <f t="shared" si="14"/>
        <v>-34.022673364200188</v>
      </c>
      <c r="AF10" s="22">
        <v>1256</v>
      </c>
      <c r="AG10" s="56">
        <f t="shared" si="15"/>
        <v>-23.086344151867735</v>
      </c>
      <c r="AH10" s="56">
        <v>0.336550393</v>
      </c>
      <c r="AI10" s="56">
        <f t="shared" si="16"/>
        <v>-22.584599660025916</v>
      </c>
      <c r="AJ10" s="56">
        <v>2.08969433575</v>
      </c>
      <c r="AK10" s="56">
        <f t="shared" si="17"/>
        <v>-23.598790113374662</v>
      </c>
      <c r="AL10" s="103">
        <v>4540</v>
      </c>
      <c r="AM10" s="104">
        <f t="shared" si="18"/>
        <v>-16.895478674720849</v>
      </c>
      <c r="AN10" s="104">
        <v>1.4168680630000001</v>
      </c>
      <c r="AO10" s="104">
        <f t="shared" si="19"/>
        <v>-12.206519915372013</v>
      </c>
      <c r="AP10" s="104">
        <v>9.5287973989099992</v>
      </c>
      <c r="AQ10" s="104">
        <f t="shared" si="20"/>
        <v>-17.309416304604881</v>
      </c>
    </row>
    <row r="11" spans="1:43">
      <c r="A11" s="151" t="s">
        <v>26</v>
      </c>
      <c r="B11" s="23">
        <v>590</v>
      </c>
      <c r="C11" s="58">
        <f t="shared" si="0"/>
        <v>-1.8302828618968334</v>
      </c>
      <c r="D11" s="57">
        <v>0.23138790000000001</v>
      </c>
      <c r="E11" s="58">
        <f t="shared" si="1"/>
        <v>-0.59544893232254026</v>
      </c>
      <c r="F11" s="57">
        <v>0.89179029300000001</v>
      </c>
      <c r="G11" s="58">
        <f t="shared" si="2"/>
        <v>15.098108129096005</v>
      </c>
      <c r="H11" s="23">
        <v>827</v>
      </c>
      <c r="I11" s="58">
        <f t="shared" si="3"/>
        <v>-0.95808383233533334</v>
      </c>
      <c r="J11" s="57">
        <v>0.36637244000000002</v>
      </c>
      <c r="K11" s="58">
        <f t="shared" si="4"/>
        <v>-12.137570491581457</v>
      </c>
      <c r="L11" s="57">
        <v>0.91062765702000004</v>
      </c>
      <c r="M11" s="58">
        <f t="shared" si="5"/>
        <v>1.3392658742834129</v>
      </c>
      <c r="N11" s="15">
        <v>1595</v>
      </c>
      <c r="O11" s="58">
        <f t="shared" si="6"/>
        <v>-17.910447761194021</v>
      </c>
      <c r="P11" s="57">
        <v>0.64113692</v>
      </c>
      <c r="Q11" s="58">
        <f t="shared" si="7"/>
        <v>-5.030099029342324</v>
      </c>
      <c r="R11" s="57">
        <v>2.2638580888200002</v>
      </c>
      <c r="S11" s="58">
        <f t="shared" si="8"/>
        <v>-3.7159398489365572</v>
      </c>
      <c r="T11" s="23">
        <v>264</v>
      </c>
      <c r="U11" s="58">
        <f t="shared" si="9"/>
        <v>7.3170731707317174</v>
      </c>
      <c r="V11" s="57">
        <v>3.1365809998321531E-2</v>
      </c>
      <c r="W11" s="58">
        <f t="shared" si="10"/>
        <v>8.9596076454964333</v>
      </c>
      <c r="X11" s="57">
        <v>2.97303937557</v>
      </c>
      <c r="Y11" s="58">
        <f t="shared" si="11"/>
        <v>14.614511383038732</v>
      </c>
      <c r="Z11" s="15">
        <v>356</v>
      </c>
      <c r="AA11" s="58">
        <f t="shared" si="12"/>
        <v>-1.3850415512465304</v>
      </c>
      <c r="AB11" s="57">
        <v>5.7432934999999997E-2</v>
      </c>
      <c r="AC11" s="58">
        <f t="shared" si="13"/>
        <v>6.78160550253412</v>
      </c>
      <c r="AD11" s="57">
        <v>2.1089701929700002</v>
      </c>
      <c r="AE11" s="58">
        <f t="shared" si="14"/>
        <v>26.255936244930098</v>
      </c>
      <c r="AF11" s="23">
        <v>1212</v>
      </c>
      <c r="AG11" s="58">
        <f t="shared" si="15"/>
        <v>-13.981547196593326</v>
      </c>
      <c r="AH11" s="57">
        <v>0.30168985999999998</v>
      </c>
      <c r="AI11" s="58">
        <f t="shared" si="16"/>
        <v>-12.762273194889701</v>
      </c>
      <c r="AJ11" s="57">
        <v>1.8875212776400001</v>
      </c>
      <c r="AK11" s="58">
        <f t="shared" si="17"/>
        <v>-15.03415772694629</v>
      </c>
      <c r="AL11" s="106">
        <v>4844</v>
      </c>
      <c r="AM11" s="108">
        <f t="shared" si="18"/>
        <v>-10.213160333642264</v>
      </c>
      <c r="AN11" s="108">
        <v>1.6293858649983219</v>
      </c>
      <c r="AO11" s="108">
        <f t="shared" si="19"/>
        <v>-7.0648328228875954</v>
      </c>
      <c r="AP11" s="108">
        <v>11.035806885020001</v>
      </c>
      <c r="AQ11" s="108">
        <f t="shared" si="20"/>
        <v>4.9981658405206844</v>
      </c>
    </row>
    <row r="12" spans="1:43">
      <c r="A12" s="150" t="s">
        <v>27</v>
      </c>
      <c r="B12" s="22">
        <v>444</v>
      </c>
      <c r="C12" s="56">
        <f t="shared" si="0"/>
        <v>3.4965034965034931</v>
      </c>
      <c r="D12" s="56">
        <v>0.15214939999999999</v>
      </c>
      <c r="E12" s="56">
        <f t="shared" si="1"/>
        <v>6.3610595770385174</v>
      </c>
      <c r="F12" s="56">
        <v>0.754305373</v>
      </c>
      <c r="G12" s="56">
        <f t="shared" si="2"/>
        <v>4.748290516787975</v>
      </c>
      <c r="H12" s="22">
        <v>590</v>
      </c>
      <c r="I12" s="56">
        <f t="shared" si="3"/>
        <v>5.9245960502692867</v>
      </c>
      <c r="J12" s="56">
        <v>0.18975634</v>
      </c>
      <c r="K12" s="56">
        <f t="shared" si="4"/>
        <v>-9.3766030194086198</v>
      </c>
      <c r="L12" s="56">
        <v>0.60750790300000002</v>
      </c>
      <c r="M12" s="56">
        <f t="shared" si="5"/>
        <v>9.7235172923934527</v>
      </c>
      <c r="N12" s="13">
        <v>990</v>
      </c>
      <c r="O12" s="56">
        <f t="shared" si="6"/>
        <v>-23.374613003095973</v>
      </c>
      <c r="P12" s="56">
        <v>0.28699943999999999</v>
      </c>
      <c r="Q12" s="56">
        <f t="shared" si="7"/>
        <v>-36.895331314009304</v>
      </c>
      <c r="R12" s="56">
        <v>1.2761263865499999</v>
      </c>
      <c r="S12" s="56">
        <f t="shared" si="8"/>
        <v>-17.909535646218515</v>
      </c>
      <c r="T12" s="22">
        <v>218</v>
      </c>
      <c r="U12" s="56">
        <f t="shared" si="9"/>
        <v>15.343915343915342</v>
      </c>
      <c r="V12" s="56">
        <v>2.921172E-2</v>
      </c>
      <c r="W12" s="56">
        <f t="shared" si="10"/>
        <v>19.637202398992187</v>
      </c>
      <c r="X12" s="56">
        <v>2.779374411</v>
      </c>
      <c r="Y12" s="56">
        <f t="shared" si="11"/>
        <v>28.979708779416512</v>
      </c>
      <c r="Z12" s="13">
        <v>261</v>
      </c>
      <c r="AA12" s="56">
        <f t="shared" si="12"/>
        <v>-15.806451612903231</v>
      </c>
      <c r="AB12" s="56">
        <v>3.8025891599829199E-2</v>
      </c>
      <c r="AC12" s="56">
        <f t="shared" si="13"/>
        <v>-20.388027173468799</v>
      </c>
      <c r="AD12" s="56">
        <v>1.3671054869000001</v>
      </c>
      <c r="AE12" s="56">
        <f t="shared" si="14"/>
        <v>-7.9331476014174456</v>
      </c>
      <c r="AF12" s="22">
        <v>956</v>
      </c>
      <c r="AG12" s="56">
        <f t="shared" si="15"/>
        <v>6.2222222222222143</v>
      </c>
      <c r="AH12" s="56">
        <v>0.23772025299999999</v>
      </c>
      <c r="AI12" s="56">
        <f t="shared" si="16"/>
        <v>5.633103189505789</v>
      </c>
      <c r="AJ12" s="56">
        <v>1.73126497809</v>
      </c>
      <c r="AK12" s="56">
        <f t="shared" si="17"/>
        <v>24.021805906880431</v>
      </c>
      <c r="AL12" s="103">
        <v>3459</v>
      </c>
      <c r="AM12" s="104">
        <f t="shared" si="18"/>
        <v>-5.9287462605384889</v>
      </c>
      <c r="AN12" s="104">
        <v>0.93386304459982916</v>
      </c>
      <c r="AO12" s="104">
        <f t="shared" si="19"/>
        <v>-15.446436916955705</v>
      </c>
      <c r="AP12" s="104">
        <v>8.5156845385400004</v>
      </c>
      <c r="AQ12" s="104">
        <f t="shared" si="20"/>
        <v>8.28618395882161</v>
      </c>
    </row>
    <row r="13" spans="1:43">
      <c r="A13" s="150" t="s">
        <v>28</v>
      </c>
      <c r="B13" s="22">
        <v>478</v>
      </c>
      <c r="C13" s="56">
        <f t="shared" si="0"/>
        <v>13.002364066193863</v>
      </c>
      <c r="D13" s="56">
        <v>0.12881619999999999</v>
      </c>
      <c r="E13" s="56">
        <f t="shared" si="1"/>
        <v>-18.948516947539545</v>
      </c>
      <c r="F13" s="56">
        <v>0.54975071799999997</v>
      </c>
      <c r="G13" s="56">
        <f t="shared" si="2"/>
        <v>5.5050508768428585</v>
      </c>
      <c r="H13" s="22">
        <v>602</v>
      </c>
      <c r="I13" s="56">
        <f t="shared" si="3"/>
        <v>6.737588652482259</v>
      </c>
      <c r="J13" s="56">
        <v>0.23550045999999999</v>
      </c>
      <c r="K13" s="56">
        <f t="shared" si="4"/>
        <v>2.4488044095619443</v>
      </c>
      <c r="L13" s="56">
        <v>0.61018360059999999</v>
      </c>
      <c r="M13" s="56">
        <f t="shared" si="5"/>
        <v>1.0097080525836901</v>
      </c>
      <c r="N13" s="13">
        <v>1142</v>
      </c>
      <c r="O13" s="56">
        <f t="shared" si="6"/>
        <v>-2.5597269624573471</v>
      </c>
      <c r="P13" s="56">
        <v>0.40661991999999997</v>
      </c>
      <c r="Q13" s="56">
        <f t="shared" si="7"/>
        <v>8.5188661054617683</v>
      </c>
      <c r="R13" s="56">
        <v>1.56021103747</v>
      </c>
      <c r="S13" s="56">
        <f t="shared" si="8"/>
        <v>9.9583450170002408</v>
      </c>
      <c r="T13" s="22">
        <v>208</v>
      </c>
      <c r="U13" s="56">
        <f t="shared" si="9"/>
        <v>35.947712418300654</v>
      </c>
      <c r="V13" s="56">
        <v>2.8072839975585941E-2</v>
      </c>
      <c r="W13" s="56">
        <f t="shared" si="10"/>
        <v>30.699677588434895</v>
      </c>
      <c r="X13" s="56">
        <v>2.6816319599999998</v>
      </c>
      <c r="Y13" s="56">
        <f t="shared" si="11"/>
        <v>63.62624578989724</v>
      </c>
      <c r="Z13" s="13">
        <v>222</v>
      </c>
      <c r="AA13" s="56">
        <f t="shared" si="12"/>
        <v>11.000000000000014</v>
      </c>
      <c r="AB13" s="56">
        <v>3.1206564999999999E-2</v>
      </c>
      <c r="AC13" s="56">
        <f t="shared" si="13"/>
        <v>-11.521728683171688</v>
      </c>
      <c r="AD13" s="56">
        <v>1.16295389183</v>
      </c>
      <c r="AE13" s="56">
        <f t="shared" si="14"/>
        <v>13.441244067073626</v>
      </c>
      <c r="AF13" s="22">
        <v>934</v>
      </c>
      <c r="AG13" s="56">
        <f t="shared" si="15"/>
        <v>-0.53248136315229999</v>
      </c>
      <c r="AH13" s="56">
        <v>0.26315066999999998</v>
      </c>
      <c r="AI13" s="56">
        <f t="shared" si="16"/>
        <v>6.3934432857478498</v>
      </c>
      <c r="AJ13" s="56">
        <v>1.7526751108399998</v>
      </c>
      <c r="AK13" s="56">
        <f t="shared" si="17"/>
        <v>18.706366343580427</v>
      </c>
      <c r="AL13" s="103">
        <v>3586</v>
      </c>
      <c r="AM13" s="104">
        <f t="shared" si="18"/>
        <v>3.9119095914227842</v>
      </c>
      <c r="AN13" s="104">
        <v>1.093366654975586</v>
      </c>
      <c r="AO13" s="104">
        <f t="shared" si="19"/>
        <v>2.4145725842741825</v>
      </c>
      <c r="AP13" s="104">
        <v>8.3174063187399998</v>
      </c>
      <c r="AQ13" s="104">
        <f t="shared" si="20"/>
        <v>24.426826430686873</v>
      </c>
    </row>
    <row r="14" spans="1:43">
      <c r="A14" s="150" t="s">
        <v>29</v>
      </c>
      <c r="B14" s="22">
        <v>566</v>
      </c>
      <c r="C14" s="56">
        <f t="shared" si="0"/>
        <v>5.9925093632958664</v>
      </c>
      <c r="D14" s="56">
        <v>0.15218348000000001</v>
      </c>
      <c r="E14" s="56">
        <f t="shared" si="1"/>
        <v>-15.585964670943667</v>
      </c>
      <c r="F14" s="56">
        <v>0.95366382010000006</v>
      </c>
      <c r="G14" s="56">
        <f t="shared" si="2"/>
        <v>55.980350378589236</v>
      </c>
      <c r="H14" s="22">
        <v>750</v>
      </c>
      <c r="I14" s="56">
        <f t="shared" si="3"/>
        <v>0.94212651413189974</v>
      </c>
      <c r="J14" s="56">
        <v>0.25717076999999999</v>
      </c>
      <c r="K14" s="59">
        <f t="shared" si="4"/>
        <v>-7.1894254653958001</v>
      </c>
      <c r="L14" s="56">
        <v>0.7659382495</v>
      </c>
      <c r="M14" s="56">
        <f t="shared" si="5"/>
        <v>-3.2824067201092504</v>
      </c>
      <c r="N14" s="13">
        <v>1520</v>
      </c>
      <c r="O14" s="56">
        <f t="shared" si="6"/>
        <v>2.2192333557498216</v>
      </c>
      <c r="P14" s="56">
        <v>0.48221695000000003</v>
      </c>
      <c r="Q14" s="56">
        <f t="shared" si="7"/>
        <v>-12.08474331753132</v>
      </c>
      <c r="R14" s="56">
        <v>2.039955102</v>
      </c>
      <c r="S14" s="56">
        <f t="shared" si="8"/>
        <v>0.57893220721459215</v>
      </c>
      <c r="T14" s="22">
        <v>273</v>
      </c>
      <c r="U14" s="56">
        <f t="shared" si="9"/>
        <v>19.213973799126634</v>
      </c>
      <c r="V14" s="56">
        <v>3.5724100000000002E-2</v>
      </c>
      <c r="W14" s="56">
        <f t="shared" si="10"/>
        <v>30.255803684882778</v>
      </c>
      <c r="X14" s="56">
        <v>3.53912923647</v>
      </c>
      <c r="Y14" s="56">
        <f t="shared" si="11"/>
        <v>38.586783100332582</v>
      </c>
      <c r="Z14" s="13">
        <v>294</v>
      </c>
      <c r="AA14" s="56">
        <f t="shared" si="12"/>
        <v>1.0309278350515427</v>
      </c>
      <c r="AB14" s="56">
        <v>5.0120360000000003E-2</v>
      </c>
      <c r="AC14" s="56">
        <f t="shared" si="13"/>
        <v>6.604474080218651</v>
      </c>
      <c r="AD14" s="56">
        <v>1.5637421761199999</v>
      </c>
      <c r="AE14" s="56">
        <f t="shared" si="14"/>
        <v>7.5602218858400931</v>
      </c>
      <c r="AF14" s="22">
        <v>1182</v>
      </c>
      <c r="AG14" s="56">
        <f t="shared" si="15"/>
        <v>-5.8917197452229289</v>
      </c>
      <c r="AH14" s="56">
        <v>0.27618328999999997</v>
      </c>
      <c r="AI14" s="56">
        <f t="shared" si="16"/>
        <v>-17.937017533062289</v>
      </c>
      <c r="AJ14" s="56">
        <v>2.0428628850999999</v>
      </c>
      <c r="AK14" s="56">
        <f t="shared" si="17"/>
        <v>-2.2410670234789194</v>
      </c>
      <c r="AL14" s="103">
        <v>4585</v>
      </c>
      <c r="AM14" s="104">
        <f t="shared" si="18"/>
        <v>0.99118942731277571</v>
      </c>
      <c r="AN14" s="104">
        <v>1.25359895</v>
      </c>
      <c r="AO14" s="104">
        <f t="shared" si="19"/>
        <v>-11.523240396448969</v>
      </c>
      <c r="AP14" s="104">
        <v>10.905291469290001</v>
      </c>
      <c r="AQ14" s="104">
        <f t="shared" si="20"/>
        <v>14.445622178276764</v>
      </c>
    </row>
    <row r="15" spans="1:43">
      <c r="A15" s="151" t="s">
        <v>30</v>
      </c>
      <c r="B15" s="23">
        <v>622</v>
      </c>
      <c r="C15" s="58">
        <f t="shared" si="0"/>
        <v>5.4237288135593218</v>
      </c>
      <c r="D15" s="57">
        <v>0.18538566000000001</v>
      </c>
      <c r="E15" s="58">
        <f t="shared" si="1"/>
        <v>-19.881005013658879</v>
      </c>
      <c r="F15" s="57">
        <v>0.97954020159999999</v>
      </c>
      <c r="G15" s="58">
        <f t="shared" si="2"/>
        <v>9.8397469998027844</v>
      </c>
      <c r="H15" s="23">
        <v>1117</v>
      </c>
      <c r="I15" s="58">
        <f t="shared" si="3"/>
        <v>35.066505441354309</v>
      </c>
      <c r="J15" s="57">
        <v>0.42572009999999999</v>
      </c>
      <c r="K15" s="58">
        <f t="shared" si="4"/>
        <v>16.198723899647021</v>
      </c>
      <c r="L15" s="57">
        <v>1.16183395439</v>
      </c>
      <c r="M15" s="58">
        <f t="shared" si="5"/>
        <v>27.586060607039386</v>
      </c>
      <c r="N15" s="15">
        <v>1721</v>
      </c>
      <c r="O15" s="58">
        <f t="shared" si="6"/>
        <v>7.8996865203761786</v>
      </c>
      <c r="P15" s="57">
        <v>0.55197786999999998</v>
      </c>
      <c r="Q15" s="58">
        <f t="shared" si="7"/>
        <v>-13.906397716107193</v>
      </c>
      <c r="R15" s="57">
        <v>2.5227547018800003</v>
      </c>
      <c r="S15" s="58">
        <f t="shared" si="8"/>
        <v>11.436079599624804</v>
      </c>
      <c r="T15" s="23">
        <v>305</v>
      </c>
      <c r="U15" s="58">
        <f t="shared" si="9"/>
        <v>15.530303030303031</v>
      </c>
      <c r="V15" s="57">
        <v>4.0997800000000001E-2</v>
      </c>
      <c r="W15" s="58">
        <f t="shared" si="10"/>
        <v>30.708564523581259</v>
      </c>
      <c r="X15" s="57">
        <v>5.5292603892200001</v>
      </c>
      <c r="Y15" s="58">
        <f t="shared" si="11"/>
        <v>85.980059149398699</v>
      </c>
      <c r="Z15" s="15">
        <v>344</v>
      </c>
      <c r="AA15" s="58">
        <f t="shared" si="12"/>
        <v>-3.3707865168539257</v>
      </c>
      <c r="AB15" s="57">
        <v>5.0739339999999994E-2</v>
      </c>
      <c r="AC15" s="58">
        <f t="shared" si="13"/>
        <v>-11.654628132795239</v>
      </c>
      <c r="AD15" s="57">
        <v>2.1184063155000001</v>
      </c>
      <c r="AE15" s="58">
        <f t="shared" si="14"/>
        <v>0.44742797036458626</v>
      </c>
      <c r="AF15" s="23">
        <v>1344</v>
      </c>
      <c r="AG15" s="58">
        <f t="shared" si="15"/>
        <v>10.891089108910904</v>
      </c>
      <c r="AH15" s="57">
        <v>0.30902773</v>
      </c>
      <c r="AI15" s="58">
        <f t="shared" si="16"/>
        <v>2.4322560923990153</v>
      </c>
      <c r="AJ15" s="57">
        <v>2.9683430104499999</v>
      </c>
      <c r="AK15" s="58">
        <f t="shared" si="17"/>
        <v>57.261433055810073</v>
      </c>
      <c r="AL15" s="106">
        <v>5453</v>
      </c>
      <c r="AM15" s="108">
        <f t="shared" si="18"/>
        <v>12.572254335260126</v>
      </c>
      <c r="AN15" s="108">
        <v>1.5638485</v>
      </c>
      <c r="AO15" s="108">
        <f t="shared" si="19"/>
        <v>-4.0222126879926918</v>
      </c>
      <c r="AP15" s="108">
        <v>15.28013857304</v>
      </c>
      <c r="AQ15" s="108">
        <f t="shared" si="20"/>
        <v>38.459640805977244</v>
      </c>
    </row>
    <row r="16" spans="1:43">
      <c r="A16" s="150" t="s">
        <v>31</v>
      </c>
      <c r="B16" s="22">
        <v>320</v>
      </c>
      <c r="C16" s="56">
        <f t="shared" si="0"/>
        <v>-27.927927927927925</v>
      </c>
      <c r="D16" s="56">
        <v>0.10638792999999999</v>
      </c>
      <c r="E16" s="56">
        <f t="shared" si="1"/>
        <v>-30.076668064415628</v>
      </c>
      <c r="F16" s="56">
        <v>1.0352577295000001</v>
      </c>
      <c r="G16" s="56">
        <f t="shared" si="2"/>
        <v>37.246500761701469</v>
      </c>
      <c r="H16" s="22">
        <v>745</v>
      </c>
      <c r="I16" s="56">
        <f t="shared" si="3"/>
        <v>26.271186440677965</v>
      </c>
      <c r="J16" s="56">
        <v>0.24498135999999998</v>
      </c>
      <c r="K16" s="56">
        <f t="shared" si="4"/>
        <v>29.103122456936092</v>
      </c>
      <c r="L16" s="56">
        <v>1.18897574197</v>
      </c>
      <c r="M16" s="56">
        <f t="shared" si="5"/>
        <v>95.713625468671466</v>
      </c>
      <c r="N16" s="13">
        <v>660</v>
      </c>
      <c r="O16" s="56">
        <f t="shared" si="6"/>
        <v>-33.333333333333343</v>
      </c>
      <c r="P16" s="56">
        <v>0.24417189</v>
      </c>
      <c r="Q16" s="56">
        <f t="shared" si="7"/>
        <v>-14.922520406311591</v>
      </c>
      <c r="R16" s="56">
        <v>1.4308713704</v>
      </c>
      <c r="S16" s="56">
        <f t="shared" si="8"/>
        <v>12.126148748350246</v>
      </c>
      <c r="T16" s="22">
        <v>363</v>
      </c>
      <c r="U16" s="56">
        <f t="shared" si="9"/>
        <v>66.513761467889907</v>
      </c>
      <c r="V16" s="56">
        <v>4.5635300000000004E-2</v>
      </c>
      <c r="W16" s="56">
        <f t="shared" si="10"/>
        <v>56.222570940704628</v>
      </c>
      <c r="X16" s="56">
        <v>5.4474226350399997</v>
      </c>
      <c r="Y16" s="56">
        <f t="shared" si="11"/>
        <v>95.994559548386064</v>
      </c>
      <c r="Z16" s="13">
        <v>371</v>
      </c>
      <c r="AA16" s="56">
        <f t="shared" si="12"/>
        <v>42.145593869731812</v>
      </c>
      <c r="AB16" s="56">
        <v>5.6305674999999999E-2</v>
      </c>
      <c r="AC16" s="56">
        <f t="shared" si="13"/>
        <v>48.071938963432245</v>
      </c>
      <c r="AD16" s="56">
        <v>4.3602424771850004</v>
      </c>
      <c r="AE16" s="56">
        <f t="shared" si="14"/>
        <v>218.93972476638447</v>
      </c>
      <c r="AF16" s="22">
        <v>751</v>
      </c>
      <c r="AG16" s="56">
        <f t="shared" si="15"/>
        <v>-21.443514644351467</v>
      </c>
      <c r="AH16" s="56">
        <v>0.19212745000000001</v>
      </c>
      <c r="AI16" s="56">
        <f t="shared" si="16"/>
        <v>-19.179183273038163</v>
      </c>
      <c r="AJ16" s="56">
        <v>2.2973878784099999</v>
      </c>
      <c r="AK16" s="56">
        <f t="shared" si="17"/>
        <v>32.699956822586984</v>
      </c>
      <c r="AL16" s="103">
        <v>3210</v>
      </c>
      <c r="AM16" s="104">
        <f t="shared" si="18"/>
        <v>-7.1986123156981847</v>
      </c>
      <c r="AN16" s="104">
        <v>0.88960960499999997</v>
      </c>
      <c r="AO16" s="104">
        <f t="shared" si="19"/>
        <v>-4.7387504897778996</v>
      </c>
      <c r="AP16" s="104">
        <v>15.760157832505</v>
      </c>
      <c r="AQ16" s="104">
        <f t="shared" si="20"/>
        <v>85.072119113598035</v>
      </c>
    </row>
    <row r="17" spans="1:43">
      <c r="A17" s="150" t="s">
        <v>110</v>
      </c>
      <c r="B17" s="22">
        <v>638</v>
      </c>
      <c r="C17" s="56">
        <f t="shared" si="0"/>
        <v>33.472803347280319</v>
      </c>
      <c r="D17" s="56">
        <v>0.18604848999999998</v>
      </c>
      <c r="E17" s="56">
        <f t="shared" si="1"/>
        <v>44.429419591635195</v>
      </c>
      <c r="F17" s="56">
        <v>1.53916851407</v>
      </c>
      <c r="G17" s="56">
        <f t="shared" si="2"/>
        <v>179.97571693394315</v>
      </c>
      <c r="H17" s="22">
        <v>913</v>
      </c>
      <c r="I17" s="56">
        <f t="shared" si="3"/>
        <v>51.661129568106304</v>
      </c>
      <c r="J17" s="56">
        <v>0.27343001</v>
      </c>
      <c r="K17" s="56">
        <f t="shared" si="4"/>
        <v>16.105934570149032</v>
      </c>
      <c r="L17" s="56">
        <v>1.3909781522</v>
      </c>
      <c r="M17" s="56">
        <f t="shared" si="5"/>
        <v>127.96059265313531</v>
      </c>
      <c r="N17" s="13">
        <v>1753</v>
      </c>
      <c r="O17" s="56">
        <f t="shared" si="6"/>
        <v>53.502626970227681</v>
      </c>
      <c r="P17" s="56">
        <v>0.50717051000000002</v>
      </c>
      <c r="Q17" s="56">
        <f t="shared" si="7"/>
        <v>24.728397467590881</v>
      </c>
      <c r="R17" s="56">
        <v>2.7889014279</v>
      </c>
      <c r="S17" s="56">
        <f t="shared" si="8"/>
        <v>78.751550971105445</v>
      </c>
      <c r="T17" s="22">
        <v>427</v>
      </c>
      <c r="U17" s="56">
        <f t="shared" si="9"/>
        <v>105.28846153846155</v>
      </c>
      <c r="V17" s="56">
        <v>6.0450580999999996E-2</v>
      </c>
      <c r="W17" s="56">
        <f t="shared" si="10"/>
        <v>115.33475434823109</v>
      </c>
      <c r="X17" s="56">
        <v>7.63356328304</v>
      </c>
      <c r="Y17" s="56">
        <f t="shared" si="11"/>
        <v>184.66110923886816</v>
      </c>
      <c r="Z17" s="13">
        <v>456</v>
      </c>
      <c r="AA17" s="56">
        <f t="shared" si="12"/>
        <v>105.40540540540539</v>
      </c>
      <c r="AB17" s="56">
        <v>6.205768060958862E-2</v>
      </c>
      <c r="AC17" s="56">
        <f t="shared" si="13"/>
        <v>98.860978802340554</v>
      </c>
      <c r="AD17" s="56">
        <v>3.1780711189499997</v>
      </c>
      <c r="AE17" s="56">
        <f t="shared" si="14"/>
        <v>173.27576280337763</v>
      </c>
      <c r="AF17" s="22">
        <v>1691</v>
      </c>
      <c r="AG17" s="56">
        <f t="shared" si="15"/>
        <v>81.049250535331907</v>
      </c>
      <c r="AH17" s="56">
        <v>0.36210487000000002</v>
      </c>
      <c r="AI17" s="56">
        <f t="shared" si="16"/>
        <v>37.603628370013297</v>
      </c>
      <c r="AJ17" s="56">
        <v>4.3690542633299998</v>
      </c>
      <c r="AK17" s="56">
        <f t="shared" si="17"/>
        <v>149.2791867875647</v>
      </c>
      <c r="AL17" s="103">
        <v>5878</v>
      </c>
      <c r="AM17" s="104">
        <f t="shared" si="18"/>
        <v>63.915225878416067</v>
      </c>
      <c r="AN17" s="104">
        <v>1.451262141609589</v>
      </c>
      <c r="AO17" s="104">
        <f t="shared" si="19"/>
        <v>32.733345671859212</v>
      </c>
      <c r="AP17" s="104">
        <v>20.899736759490001</v>
      </c>
      <c r="AQ17" s="104">
        <f t="shared" si="20"/>
        <v>151.2770923839644</v>
      </c>
    </row>
    <row r="18" spans="1:43">
      <c r="A18" s="151" t="s">
        <v>111</v>
      </c>
      <c r="B18" s="23">
        <v>724</v>
      </c>
      <c r="C18" s="58">
        <f t="shared" si="0"/>
        <v>27.915194346289752</v>
      </c>
      <c r="D18" s="57">
        <v>0.20141566</v>
      </c>
      <c r="E18" s="58">
        <f t="shared" si="1"/>
        <v>32.350541596236326</v>
      </c>
      <c r="F18" s="57">
        <v>1.4084921877700001</v>
      </c>
      <c r="G18" s="58">
        <f t="shared" si="2"/>
        <v>47.692735960383516</v>
      </c>
      <c r="H18" s="23">
        <v>983</v>
      </c>
      <c r="I18" s="58">
        <f t="shared" si="3"/>
        <v>31.066666666666663</v>
      </c>
      <c r="J18" s="57">
        <v>0.32875166</v>
      </c>
      <c r="K18" s="58">
        <f t="shared" si="4"/>
        <v>27.83399139801152</v>
      </c>
      <c r="L18" s="57">
        <v>1.5726402580400001</v>
      </c>
      <c r="M18" s="58">
        <f t="shared" si="5"/>
        <v>105.32206859581831</v>
      </c>
      <c r="N18" s="15">
        <v>1964</v>
      </c>
      <c r="O18" s="58">
        <f t="shared" si="6"/>
        <v>29.210526315789451</v>
      </c>
      <c r="P18" s="57">
        <v>0.58674296999999997</v>
      </c>
      <c r="Q18" s="58">
        <f t="shared" si="7"/>
        <v>21.676139754108576</v>
      </c>
      <c r="R18" s="57">
        <v>3.1773726008600001</v>
      </c>
      <c r="S18" s="58">
        <f t="shared" si="8"/>
        <v>55.756986893724303</v>
      </c>
      <c r="T18" s="23">
        <v>569</v>
      </c>
      <c r="U18" s="58">
        <f t="shared" si="9"/>
        <v>108.42490842490844</v>
      </c>
      <c r="V18" s="57">
        <v>7.8293479999999999E-2</v>
      </c>
      <c r="W18" s="58">
        <f t="shared" si="10"/>
        <v>119.16151841473962</v>
      </c>
      <c r="X18" s="57">
        <v>11.435628332</v>
      </c>
      <c r="Y18" s="58">
        <f t="shared" si="11"/>
        <v>223.11982885954541</v>
      </c>
      <c r="Z18" s="15">
        <v>511</v>
      </c>
      <c r="AA18" s="58">
        <f t="shared" si="12"/>
        <v>73.809523809523824</v>
      </c>
      <c r="AB18" s="57">
        <v>7.4681889999389642E-2</v>
      </c>
      <c r="AC18" s="58">
        <f t="shared" si="13"/>
        <v>49.00509493425352</v>
      </c>
      <c r="AD18" s="57">
        <v>3.7932650750199999</v>
      </c>
      <c r="AE18" s="58">
        <f t="shared" si="14"/>
        <v>142.57611855376018</v>
      </c>
      <c r="AF18" s="23">
        <v>2153</v>
      </c>
      <c r="AG18" s="58">
        <f t="shared" si="15"/>
        <v>82.148900169204722</v>
      </c>
      <c r="AH18" s="57">
        <v>0.50182533000000007</v>
      </c>
      <c r="AI18" s="58">
        <f t="shared" si="16"/>
        <v>81.700105752234379</v>
      </c>
      <c r="AJ18" s="57">
        <v>5.6070788229390001</v>
      </c>
      <c r="AK18" s="58">
        <f t="shared" si="17"/>
        <v>174.47161842506762</v>
      </c>
      <c r="AL18" s="105">
        <v>6904</v>
      </c>
      <c r="AM18" s="108">
        <f t="shared" si="18"/>
        <v>50.577971646673944</v>
      </c>
      <c r="AN18" s="107">
        <v>1.7717109899993899</v>
      </c>
      <c r="AO18" s="108">
        <f t="shared" si="19"/>
        <v>41.329967610406015</v>
      </c>
      <c r="AP18" s="107">
        <v>26.994477276629002</v>
      </c>
      <c r="AQ18" s="108">
        <f t="shared" si="20"/>
        <v>147.5355872206367</v>
      </c>
    </row>
    <row r="19" spans="1:43">
      <c r="A19" s="141" t="s">
        <v>122</v>
      </c>
    </row>
    <row r="20" spans="1:43">
      <c r="A20" s="157" t="s">
        <v>132</v>
      </c>
    </row>
  </sheetData>
  <mergeCells count="9">
    <mergeCell ref="A1:AQ1"/>
    <mergeCell ref="AF2:AK2"/>
    <mergeCell ref="AL2:AQ2"/>
    <mergeCell ref="B2:G2"/>
    <mergeCell ref="H2:M2"/>
    <mergeCell ref="N2:S2"/>
    <mergeCell ref="T2:Y2"/>
    <mergeCell ref="Z2:AE2"/>
    <mergeCell ref="A2:A3"/>
  </mergeCells>
  <pageMargins left="0.7" right="0.7" top="0.75" bottom="0.75" header="0.3" footer="0.3"/>
  <pageSetup paperSize="9" scale="61" orientation="landscape" r:id="rId1"/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view="pageBreakPreview" zoomScaleNormal="100" zoomScaleSheetLayoutView="100" workbookViewId="0">
      <selection activeCell="C24" sqref="C24"/>
    </sheetView>
  </sheetViews>
  <sheetFormatPr defaultRowHeight="15"/>
  <cols>
    <col min="1" max="1" width="13.140625" bestFit="1" customWidth="1"/>
    <col min="2" max="2" width="10.42578125" bestFit="1" customWidth="1"/>
    <col min="3" max="3" width="12.5703125" bestFit="1" customWidth="1"/>
    <col min="4" max="4" width="11.5703125" bestFit="1" customWidth="1"/>
    <col min="5" max="5" width="9.85546875" bestFit="1" customWidth="1"/>
    <col min="6" max="6" width="5.85546875" bestFit="1" customWidth="1"/>
    <col min="7" max="7" width="10.5703125" bestFit="1" customWidth="1"/>
    <col min="8" max="8" width="10.42578125" bestFit="1" customWidth="1"/>
    <col min="9" max="9" width="12.5703125" bestFit="1" customWidth="1"/>
    <col min="10" max="10" width="11.5703125" bestFit="1" customWidth="1"/>
    <col min="11" max="11" width="9.85546875" bestFit="1" customWidth="1"/>
    <col min="12" max="12" width="5.85546875" bestFit="1" customWidth="1"/>
    <col min="13" max="13" width="10.5703125" bestFit="1" customWidth="1"/>
    <col min="14" max="14" width="10.42578125" bestFit="1" customWidth="1"/>
    <col min="15" max="15" width="12.5703125" bestFit="1" customWidth="1"/>
    <col min="16" max="16" width="11.5703125" bestFit="1" customWidth="1"/>
    <col min="17" max="17" width="9.85546875" bestFit="1" customWidth="1"/>
    <col min="18" max="18" width="6.7109375" bestFit="1" customWidth="1"/>
    <col min="19" max="19" width="10.5703125" bestFit="1" customWidth="1"/>
    <col min="20" max="20" width="10.42578125" bestFit="1" customWidth="1"/>
    <col min="21" max="21" width="12.5703125" bestFit="1" customWidth="1"/>
    <col min="22" max="22" width="11.5703125" bestFit="1" customWidth="1"/>
    <col min="23" max="23" width="9.85546875" bestFit="1" customWidth="1"/>
    <col min="24" max="24" width="5.85546875" bestFit="1" customWidth="1"/>
    <col min="25" max="25" width="10.5703125" bestFit="1" customWidth="1"/>
    <col min="26" max="26" width="10.42578125" bestFit="1" customWidth="1"/>
    <col min="27" max="27" width="12.5703125" bestFit="1" customWidth="1"/>
    <col min="28" max="28" width="11.5703125" bestFit="1" customWidth="1"/>
    <col min="29" max="29" width="9.85546875" bestFit="1" customWidth="1"/>
    <col min="30" max="30" width="6.7109375" bestFit="1" customWidth="1"/>
    <col min="31" max="31" width="10.5703125" bestFit="1" customWidth="1"/>
    <col min="32" max="32" width="10.42578125" bestFit="1" customWidth="1"/>
    <col min="33" max="33" width="12.5703125" bestFit="1" customWidth="1"/>
    <col min="34" max="34" width="11.5703125" bestFit="1" customWidth="1"/>
    <col min="35" max="35" width="9.85546875" bestFit="1" customWidth="1"/>
    <col min="36" max="36" width="5.85546875" bestFit="1" customWidth="1"/>
    <col min="37" max="37" width="10.5703125" bestFit="1" customWidth="1"/>
    <col min="38" max="38" width="10.42578125" bestFit="1" customWidth="1"/>
    <col min="39" max="39" width="12.5703125" bestFit="1" customWidth="1"/>
    <col min="40" max="40" width="11.5703125" bestFit="1" customWidth="1"/>
    <col min="41" max="41" width="9.85546875" bestFit="1" customWidth="1"/>
    <col min="42" max="42" width="5.85546875" bestFit="1" customWidth="1"/>
    <col min="43" max="43" width="10.5703125" bestFit="1" customWidth="1"/>
  </cols>
  <sheetData>
    <row r="1" spans="1:43" ht="54.75" customHeight="1">
      <c r="A1" s="195" t="s">
        <v>135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</row>
    <row r="2" spans="1:43" ht="33" customHeight="1">
      <c r="A2" s="189" t="s">
        <v>141</v>
      </c>
      <c r="B2" s="165" t="s">
        <v>49</v>
      </c>
      <c r="C2" s="165"/>
      <c r="D2" s="165"/>
      <c r="E2" s="165"/>
      <c r="F2" s="165"/>
      <c r="G2" s="165"/>
      <c r="H2" s="175" t="s">
        <v>51</v>
      </c>
      <c r="I2" s="175"/>
      <c r="J2" s="175"/>
      <c r="K2" s="175"/>
      <c r="L2" s="175"/>
      <c r="M2" s="175"/>
      <c r="N2" s="175" t="s">
        <v>52</v>
      </c>
      <c r="O2" s="175"/>
      <c r="P2" s="175"/>
      <c r="Q2" s="175"/>
      <c r="R2" s="175"/>
      <c r="S2" s="175"/>
      <c r="T2" s="175" t="s">
        <v>53</v>
      </c>
      <c r="U2" s="175"/>
      <c r="V2" s="175"/>
      <c r="W2" s="175"/>
      <c r="X2" s="175"/>
      <c r="Y2" s="175"/>
      <c r="Z2" s="175" t="s">
        <v>54</v>
      </c>
      <c r="AA2" s="175"/>
      <c r="AB2" s="175"/>
      <c r="AC2" s="175"/>
      <c r="AD2" s="175"/>
      <c r="AE2" s="175"/>
      <c r="AF2" s="175" t="s">
        <v>55</v>
      </c>
      <c r="AG2" s="175"/>
      <c r="AH2" s="175"/>
      <c r="AI2" s="175"/>
      <c r="AJ2" s="175"/>
      <c r="AK2" s="175"/>
      <c r="AL2" s="175" t="s">
        <v>78</v>
      </c>
      <c r="AM2" s="175"/>
      <c r="AN2" s="175"/>
      <c r="AO2" s="175"/>
      <c r="AP2" s="175"/>
      <c r="AQ2" s="175"/>
    </row>
    <row r="3" spans="1:43">
      <c r="A3" s="190"/>
      <c r="B3" s="60" t="s">
        <v>43</v>
      </c>
      <c r="C3" s="60" t="s">
        <v>44</v>
      </c>
      <c r="D3" s="60" t="s">
        <v>45</v>
      </c>
      <c r="E3" s="60" t="s">
        <v>46</v>
      </c>
      <c r="F3" s="60" t="s">
        <v>47</v>
      </c>
      <c r="G3" s="60" t="s">
        <v>35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60" t="s">
        <v>35</v>
      </c>
      <c r="N3" s="60" t="s">
        <v>43</v>
      </c>
      <c r="O3" s="60" t="s">
        <v>44</v>
      </c>
      <c r="P3" s="60" t="s">
        <v>45</v>
      </c>
      <c r="Q3" s="60" t="s">
        <v>46</v>
      </c>
      <c r="R3" s="60" t="s">
        <v>47</v>
      </c>
      <c r="S3" s="60" t="s">
        <v>35</v>
      </c>
      <c r="T3" s="60" t="s">
        <v>43</v>
      </c>
      <c r="U3" s="60" t="s">
        <v>44</v>
      </c>
      <c r="V3" s="60" t="s">
        <v>45</v>
      </c>
      <c r="W3" s="60" t="s">
        <v>46</v>
      </c>
      <c r="X3" s="60" t="s">
        <v>47</v>
      </c>
      <c r="Y3" s="60" t="s">
        <v>35</v>
      </c>
      <c r="Z3" s="60" t="s">
        <v>43</v>
      </c>
      <c r="AA3" s="60" t="s">
        <v>44</v>
      </c>
      <c r="AB3" s="60" t="s">
        <v>45</v>
      </c>
      <c r="AC3" s="60" t="s">
        <v>46</v>
      </c>
      <c r="AD3" s="60" t="s">
        <v>47</v>
      </c>
      <c r="AE3" s="60" t="s">
        <v>35</v>
      </c>
      <c r="AF3" s="60" t="s">
        <v>43</v>
      </c>
      <c r="AG3" s="60" t="s">
        <v>44</v>
      </c>
      <c r="AH3" s="60" t="s">
        <v>45</v>
      </c>
      <c r="AI3" s="60" t="s">
        <v>46</v>
      </c>
      <c r="AJ3" s="60" t="s">
        <v>47</v>
      </c>
      <c r="AK3" s="60" t="s">
        <v>35</v>
      </c>
      <c r="AL3" s="93" t="s">
        <v>43</v>
      </c>
      <c r="AM3" s="93" t="s">
        <v>44</v>
      </c>
      <c r="AN3" s="93" t="s">
        <v>45</v>
      </c>
      <c r="AO3" s="93" t="s">
        <v>46</v>
      </c>
      <c r="AP3" s="93" t="s">
        <v>47</v>
      </c>
      <c r="AQ3" s="93" t="s">
        <v>35</v>
      </c>
    </row>
    <row r="4" spans="1:43">
      <c r="A4" s="145" t="s">
        <v>19</v>
      </c>
      <c r="B4" s="75">
        <v>37</v>
      </c>
      <c r="C4" s="75">
        <v>227</v>
      </c>
      <c r="D4" s="75">
        <v>38</v>
      </c>
      <c r="E4" s="75">
        <v>28</v>
      </c>
      <c r="F4" s="76">
        <f>SUM(B4:E4)</f>
        <v>330</v>
      </c>
      <c r="G4" s="77"/>
      <c r="H4" s="78">
        <v>95</v>
      </c>
      <c r="I4" s="75">
        <v>274</v>
      </c>
      <c r="J4" s="75">
        <v>46</v>
      </c>
      <c r="K4" s="75">
        <v>83</v>
      </c>
      <c r="L4" s="76">
        <f>SUM(H4:K4)</f>
        <v>498</v>
      </c>
      <c r="M4" s="77"/>
      <c r="N4" s="78">
        <v>69</v>
      </c>
      <c r="O4" s="75">
        <v>655</v>
      </c>
      <c r="P4" s="75">
        <v>111</v>
      </c>
      <c r="Q4" s="75">
        <v>110</v>
      </c>
      <c r="R4" s="76">
        <f>SUM(N4:Q4)</f>
        <v>945</v>
      </c>
      <c r="S4" s="77"/>
      <c r="T4" s="78">
        <v>57</v>
      </c>
      <c r="U4" s="75">
        <v>100</v>
      </c>
      <c r="V4" s="75">
        <v>6</v>
      </c>
      <c r="W4" s="75">
        <v>1</v>
      </c>
      <c r="X4" s="76">
        <f>SUM(T4:W4)</f>
        <v>164</v>
      </c>
      <c r="Y4" s="77"/>
      <c r="Z4" s="78">
        <v>74</v>
      </c>
      <c r="AA4" s="75">
        <v>188</v>
      </c>
      <c r="AB4" s="75">
        <v>11</v>
      </c>
      <c r="AC4" s="75">
        <v>5</v>
      </c>
      <c r="AD4" s="76">
        <f>SUM(Z4:AC4)</f>
        <v>278</v>
      </c>
      <c r="AE4" s="77"/>
      <c r="AF4" s="78">
        <v>104</v>
      </c>
      <c r="AG4" s="75">
        <v>498</v>
      </c>
      <c r="AH4" s="75">
        <v>87</v>
      </c>
      <c r="AI4" s="75">
        <v>59</v>
      </c>
      <c r="AJ4" s="76">
        <f>SUM(AF4:AI4)</f>
        <v>748</v>
      </c>
      <c r="AK4" s="75"/>
      <c r="AL4" s="122">
        <f>B4+H4+N4+T4+Z4+AF4</f>
        <v>436</v>
      </c>
      <c r="AM4" s="76">
        <f>C4+I4+O4+U4+AA4+AG4</f>
        <v>1942</v>
      </c>
      <c r="AN4" s="109">
        <f>D4+J4+P4+V4+AB4+AH4</f>
        <v>299</v>
      </c>
      <c r="AO4" s="122">
        <f>E4+K4+Q4+W4+AC4+AI4</f>
        <v>286</v>
      </c>
      <c r="AP4" s="122">
        <f>SUM(AL4:AO4)</f>
        <v>2963</v>
      </c>
      <c r="AQ4" s="110"/>
    </row>
    <row r="5" spans="1:43">
      <c r="A5" s="150" t="s">
        <v>20</v>
      </c>
      <c r="B5" s="75">
        <v>45</v>
      </c>
      <c r="C5" s="75">
        <v>297</v>
      </c>
      <c r="D5" s="75">
        <v>47</v>
      </c>
      <c r="E5" s="75">
        <v>52</v>
      </c>
      <c r="F5" s="76">
        <f t="shared" ref="F5:F18" si="0">SUM(B5:E5)</f>
        <v>441</v>
      </c>
      <c r="G5" s="77"/>
      <c r="H5" s="78">
        <v>81</v>
      </c>
      <c r="I5" s="75">
        <v>199</v>
      </c>
      <c r="J5" s="75">
        <v>30</v>
      </c>
      <c r="K5" s="75">
        <v>78</v>
      </c>
      <c r="L5" s="76">
        <f t="shared" ref="L5:L18" si="1">SUM(H5:K5)</f>
        <v>388</v>
      </c>
      <c r="M5" s="77"/>
      <c r="N5" s="78">
        <v>132</v>
      </c>
      <c r="O5" s="75">
        <v>1002</v>
      </c>
      <c r="P5" s="75">
        <v>197</v>
      </c>
      <c r="Q5" s="75">
        <v>166</v>
      </c>
      <c r="R5" s="76">
        <f t="shared" ref="R5:R18" si="2">SUM(N5:Q5)</f>
        <v>1497</v>
      </c>
      <c r="S5" s="77"/>
      <c r="T5" s="78">
        <v>69</v>
      </c>
      <c r="U5" s="75">
        <v>111</v>
      </c>
      <c r="V5" s="75">
        <v>7</v>
      </c>
      <c r="W5" s="75">
        <v>1</v>
      </c>
      <c r="X5" s="76">
        <f t="shared" ref="X5:X18" si="3">SUM(T5:W5)</f>
        <v>188</v>
      </c>
      <c r="Y5" s="77"/>
      <c r="Z5" s="78">
        <v>83</v>
      </c>
      <c r="AA5" s="75">
        <v>147</v>
      </c>
      <c r="AB5" s="75">
        <v>16</v>
      </c>
      <c r="AC5" s="75">
        <v>3</v>
      </c>
      <c r="AD5" s="76">
        <f t="shared" ref="AD5:AD18" si="4">SUM(Z5:AC5)</f>
        <v>249</v>
      </c>
      <c r="AE5" s="77"/>
      <c r="AF5" s="78">
        <v>118</v>
      </c>
      <c r="AG5" s="75">
        <v>678</v>
      </c>
      <c r="AH5" s="75">
        <v>85</v>
      </c>
      <c r="AI5" s="75">
        <v>72</v>
      </c>
      <c r="AJ5" s="76">
        <f t="shared" ref="AJ5:AJ18" si="5">SUM(AF5:AI5)</f>
        <v>953</v>
      </c>
      <c r="AK5" s="75"/>
      <c r="AL5" s="123">
        <f t="shared" ref="AL5:AL16" si="6">B5+H5+N5+T5+Z5+AF5</f>
        <v>528</v>
      </c>
      <c r="AM5" s="76">
        <f t="shared" ref="AM5:AM6" si="7">C5+I5+O5+U5+AA5+AG5</f>
        <v>2434</v>
      </c>
      <c r="AN5" s="109">
        <f t="shared" ref="AN5:AN16" si="8">D5+J5+P5+V5+AB5+AH5</f>
        <v>382</v>
      </c>
      <c r="AO5" s="123">
        <f t="shared" ref="AO5:AO16" si="9">E5+K5+Q5+W5+AC5+AI5</f>
        <v>372</v>
      </c>
      <c r="AP5" s="123">
        <f t="shared" ref="AP5:AP16" si="10">SUM(AL5:AO5)</f>
        <v>3716</v>
      </c>
      <c r="AQ5" s="110"/>
    </row>
    <row r="6" spans="1:43">
      <c r="A6" s="150" t="s">
        <v>21</v>
      </c>
      <c r="B6" s="75">
        <v>63</v>
      </c>
      <c r="C6" s="75">
        <v>428</v>
      </c>
      <c r="D6" s="75">
        <v>85</v>
      </c>
      <c r="E6" s="75">
        <v>66</v>
      </c>
      <c r="F6" s="76">
        <f t="shared" si="0"/>
        <v>642</v>
      </c>
      <c r="G6" s="77"/>
      <c r="H6" s="78">
        <v>107</v>
      </c>
      <c r="I6" s="75">
        <v>370</v>
      </c>
      <c r="J6" s="75">
        <v>72</v>
      </c>
      <c r="K6" s="75">
        <v>127</v>
      </c>
      <c r="L6" s="76">
        <f t="shared" si="1"/>
        <v>676</v>
      </c>
      <c r="M6" s="77"/>
      <c r="N6" s="78">
        <v>198</v>
      </c>
      <c r="O6" s="75">
        <v>1160</v>
      </c>
      <c r="P6" s="75">
        <v>274</v>
      </c>
      <c r="Q6" s="75">
        <v>197</v>
      </c>
      <c r="R6" s="76">
        <f t="shared" si="2"/>
        <v>1829</v>
      </c>
      <c r="S6" s="77"/>
      <c r="T6" s="78">
        <v>109</v>
      </c>
      <c r="U6" s="75">
        <v>152</v>
      </c>
      <c r="V6" s="75">
        <v>9</v>
      </c>
      <c r="W6" s="75">
        <v>4</v>
      </c>
      <c r="X6" s="76">
        <f t="shared" si="3"/>
        <v>274</v>
      </c>
      <c r="Y6" s="77"/>
      <c r="Z6" s="78">
        <v>125</v>
      </c>
      <c r="AA6" s="75">
        <v>250</v>
      </c>
      <c r="AB6" s="75">
        <v>27</v>
      </c>
      <c r="AC6" s="75">
        <v>7</v>
      </c>
      <c r="AD6" s="76">
        <f t="shared" si="4"/>
        <v>409</v>
      </c>
      <c r="AE6" s="77"/>
      <c r="AF6" s="78">
        <v>266</v>
      </c>
      <c r="AG6" s="75">
        <v>1100</v>
      </c>
      <c r="AH6" s="75">
        <v>151</v>
      </c>
      <c r="AI6" s="75">
        <v>116</v>
      </c>
      <c r="AJ6" s="76">
        <f t="shared" si="5"/>
        <v>1633</v>
      </c>
      <c r="AK6" s="75"/>
      <c r="AL6" s="123">
        <f t="shared" si="6"/>
        <v>868</v>
      </c>
      <c r="AM6" s="76">
        <f t="shared" si="7"/>
        <v>3460</v>
      </c>
      <c r="AN6" s="109">
        <f t="shared" si="8"/>
        <v>618</v>
      </c>
      <c r="AO6" s="123">
        <f t="shared" si="9"/>
        <v>517</v>
      </c>
      <c r="AP6" s="123">
        <f t="shared" si="10"/>
        <v>5463</v>
      </c>
      <c r="AQ6" s="110"/>
    </row>
    <row r="7" spans="1:43">
      <c r="A7" s="151" t="s">
        <v>22</v>
      </c>
      <c r="B7" s="79">
        <v>64</v>
      </c>
      <c r="C7" s="79">
        <v>345</v>
      </c>
      <c r="D7" s="79">
        <v>106</v>
      </c>
      <c r="E7" s="79">
        <v>86</v>
      </c>
      <c r="F7" s="39">
        <f t="shared" si="0"/>
        <v>601</v>
      </c>
      <c r="G7" s="80"/>
      <c r="H7" s="81">
        <v>108</v>
      </c>
      <c r="I7" s="79">
        <v>440</v>
      </c>
      <c r="J7" s="79">
        <v>101</v>
      </c>
      <c r="K7" s="79">
        <v>186</v>
      </c>
      <c r="L7" s="39">
        <f t="shared" si="1"/>
        <v>835</v>
      </c>
      <c r="M7" s="80"/>
      <c r="N7" s="81">
        <v>182</v>
      </c>
      <c r="O7" s="79">
        <v>1251</v>
      </c>
      <c r="P7" s="79">
        <v>275</v>
      </c>
      <c r="Q7" s="79">
        <v>235</v>
      </c>
      <c r="R7" s="39">
        <f t="shared" si="2"/>
        <v>1943</v>
      </c>
      <c r="S7" s="80"/>
      <c r="T7" s="81">
        <v>86</v>
      </c>
      <c r="U7" s="79">
        <v>152</v>
      </c>
      <c r="V7" s="79">
        <v>7</v>
      </c>
      <c r="W7" s="79">
        <v>1</v>
      </c>
      <c r="X7" s="39">
        <f t="shared" si="3"/>
        <v>246</v>
      </c>
      <c r="Y7" s="80"/>
      <c r="Z7" s="81">
        <v>102</v>
      </c>
      <c r="AA7" s="79">
        <v>235</v>
      </c>
      <c r="AB7" s="79">
        <v>17</v>
      </c>
      <c r="AC7" s="79">
        <v>7</v>
      </c>
      <c r="AD7" s="39">
        <f t="shared" si="4"/>
        <v>361</v>
      </c>
      <c r="AE7" s="80"/>
      <c r="AF7" s="81">
        <v>198</v>
      </c>
      <c r="AG7" s="79">
        <v>988</v>
      </c>
      <c r="AH7" s="79">
        <v>141</v>
      </c>
      <c r="AI7" s="79">
        <v>82</v>
      </c>
      <c r="AJ7" s="39">
        <f t="shared" si="5"/>
        <v>1409</v>
      </c>
      <c r="AK7" s="79"/>
      <c r="AL7" s="115">
        <f t="shared" si="6"/>
        <v>740</v>
      </c>
      <c r="AM7" s="39">
        <f t="shared" ref="AM7:AM16" si="11">C7+I7+O7+U7+AA7+AG7</f>
        <v>3411</v>
      </c>
      <c r="AN7" s="111">
        <f t="shared" si="8"/>
        <v>647</v>
      </c>
      <c r="AO7" s="115">
        <f t="shared" si="9"/>
        <v>597</v>
      </c>
      <c r="AP7" s="115">
        <f t="shared" si="10"/>
        <v>5395</v>
      </c>
      <c r="AQ7" s="112"/>
    </row>
    <row r="8" spans="1:43">
      <c r="A8" s="150" t="s">
        <v>23</v>
      </c>
      <c r="B8" s="75">
        <v>47</v>
      </c>
      <c r="C8" s="75">
        <v>258</v>
      </c>
      <c r="D8" s="75">
        <v>76</v>
      </c>
      <c r="E8" s="75">
        <v>48</v>
      </c>
      <c r="F8" s="76">
        <f t="shared" si="0"/>
        <v>429</v>
      </c>
      <c r="G8" s="73">
        <f>F8/F4*100-100</f>
        <v>30</v>
      </c>
      <c r="H8" s="78">
        <v>84</v>
      </c>
      <c r="I8" s="75">
        <v>315</v>
      </c>
      <c r="J8" s="75">
        <v>66</v>
      </c>
      <c r="K8" s="75">
        <v>92</v>
      </c>
      <c r="L8" s="76">
        <f t="shared" si="1"/>
        <v>557</v>
      </c>
      <c r="M8" s="73">
        <f>L8/L4*100-100</f>
        <v>11.847389558232919</v>
      </c>
      <c r="N8" s="78">
        <v>106</v>
      </c>
      <c r="O8" s="75">
        <v>871</v>
      </c>
      <c r="P8" s="75">
        <v>168</v>
      </c>
      <c r="Q8" s="75">
        <v>147</v>
      </c>
      <c r="R8" s="76">
        <f t="shared" si="2"/>
        <v>1292</v>
      </c>
      <c r="S8" s="73">
        <f>R8/R4*100-100</f>
        <v>36.719576719576736</v>
      </c>
      <c r="T8" s="78">
        <v>69</v>
      </c>
      <c r="U8" s="75">
        <v>111</v>
      </c>
      <c r="V8" s="75">
        <v>8</v>
      </c>
      <c r="W8" s="75">
        <v>1</v>
      </c>
      <c r="X8" s="76">
        <f t="shared" si="3"/>
        <v>189</v>
      </c>
      <c r="Y8" s="73">
        <f>X8/X4*100-100</f>
        <v>15.243902439024382</v>
      </c>
      <c r="Z8" s="78">
        <v>102</v>
      </c>
      <c r="AA8" s="75">
        <v>180</v>
      </c>
      <c r="AB8" s="75">
        <v>22</v>
      </c>
      <c r="AC8" s="75">
        <v>6</v>
      </c>
      <c r="AD8" s="76">
        <f t="shared" si="4"/>
        <v>310</v>
      </c>
      <c r="AE8" s="73">
        <f>AD8/AD4*100-100</f>
        <v>11.510791366906474</v>
      </c>
      <c r="AF8" s="78">
        <v>131</v>
      </c>
      <c r="AG8" s="75">
        <v>633</v>
      </c>
      <c r="AH8" s="75">
        <v>80</v>
      </c>
      <c r="AI8" s="75">
        <v>56</v>
      </c>
      <c r="AJ8" s="76">
        <f t="shared" si="5"/>
        <v>900</v>
      </c>
      <c r="AK8" s="119">
        <f>AJ8/AJ4*100-100</f>
        <v>20.320855614973254</v>
      </c>
      <c r="AL8" s="123">
        <f t="shared" si="6"/>
        <v>539</v>
      </c>
      <c r="AM8" s="76">
        <f t="shared" si="11"/>
        <v>2368</v>
      </c>
      <c r="AN8" s="109">
        <f t="shared" si="8"/>
        <v>420</v>
      </c>
      <c r="AO8" s="123">
        <f t="shared" si="9"/>
        <v>350</v>
      </c>
      <c r="AP8" s="123">
        <f t="shared" si="10"/>
        <v>3677</v>
      </c>
      <c r="AQ8" s="113">
        <f>AP8/AP4*100-100</f>
        <v>24.097198785015195</v>
      </c>
    </row>
    <row r="9" spans="1:43">
      <c r="A9" s="150" t="s">
        <v>24</v>
      </c>
      <c r="B9" s="75">
        <v>37</v>
      </c>
      <c r="C9" s="75">
        <v>288</v>
      </c>
      <c r="D9" s="75">
        <v>62</v>
      </c>
      <c r="E9" s="75">
        <v>36</v>
      </c>
      <c r="F9" s="76">
        <f t="shared" si="0"/>
        <v>423</v>
      </c>
      <c r="G9" s="73">
        <f t="shared" ref="G9:G18" si="12">F9/F5*100-100</f>
        <v>-4.0816326530612344</v>
      </c>
      <c r="H9" s="78">
        <v>105</v>
      </c>
      <c r="I9" s="75">
        <v>309</v>
      </c>
      <c r="J9" s="75">
        <v>55</v>
      </c>
      <c r="K9" s="75">
        <v>95</v>
      </c>
      <c r="L9" s="76">
        <f t="shared" si="1"/>
        <v>564</v>
      </c>
      <c r="M9" s="73">
        <f t="shared" ref="M9:M18" si="13">L9/L5*100-100</f>
        <v>45.360824742268022</v>
      </c>
      <c r="N9" s="78">
        <v>91</v>
      </c>
      <c r="O9" s="75">
        <v>794</v>
      </c>
      <c r="P9" s="75">
        <v>174</v>
      </c>
      <c r="Q9" s="75">
        <v>113</v>
      </c>
      <c r="R9" s="76">
        <f t="shared" si="2"/>
        <v>1172</v>
      </c>
      <c r="S9" s="73">
        <f t="shared" ref="S9:S18" si="14">R9/R5*100-100</f>
        <v>-21.710086840347358</v>
      </c>
      <c r="T9" s="78">
        <v>59</v>
      </c>
      <c r="U9" s="75">
        <v>84</v>
      </c>
      <c r="V9" s="75">
        <v>4</v>
      </c>
      <c r="W9" s="75">
        <v>6</v>
      </c>
      <c r="X9" s="76">
        <f t="shared" si="3"/>
        <v>153</v>
      </c>
      <c r="Y9" s="73">
        <f t="shared" ref="Y9:Y18" si="15">X9/X5*100-100</f>
        <v>-18.61702127659575</v>
      </c>
      <c r="Z9" s="78">
        <v>52</v>
      </c>
      <c r="AA9" s="75">
        <v>125</v>
      </c>
      <c r="AB9" s="75">
        <v>16</v>
      </c>
      <c r="AC9" s="75">
        <v>7</v>
      </c>
      <c r="AD9" s="76">
        <f t="shared" si="4"/>
        <v>200</v>
      </c>
      <c r="AE9" s="73">
        <f t="shared" ref="AE9:AE18" si="16">AD9/AD5*100-100</f>
        <v>-19.678714859437747</v>
      </c>
      <c r="AF9" s="78">
        <v>124</v>
      </c>
      <c r="AG9" s="75">
        <v>661</v>
      </c>
      <c r="AH9" s="75">
        <v>83</v>
      </c>
      <c r="AI9" s="75">
        <v>71</v>
      </c>
      <c r="AJ9" s="76">
        <f t="shared" si="5"/>
        <v>939</v>
      </c>
      <c r="AK9" s="119">
        <f t="shared" ref="AK9:AK18" si="17">AJ9/AJ5*100-100</f>
        <v>-1.4690451206715665</v>
      </c>
      <c r="AL9" s="123">
        <f t="shared" si="6"/>
        <v>468</v>
      </c>
      <c r="AM9" s="76">
        <f t="shared" si="11"/>
        <v>2261</v>
      </c>
      <c r="AN9" s="109">
        <f t="shared" si="8"/>
        <v>394</v>
      </c>
      <c r="AO9" s="123">
        <f t="shared" si="9"/>
        <v>328</v>
      </c>
      <c r="AP9" s="123">
        <f t="shared" si="10"/>
        <v>3451</v>
      </c>
      <c r="AQ9" s="113">
        <f t="shared" ref="AQ9:AQ16" si="18">AP9/AP5*100-100</f>
        <v>-7.1313240043057107</v>
      </c>
    </row>
    <row r="10" spans="1:43">
      <c r="A10" s="150" t="s">
        <v>25</v>
      </c>
      <c r="B10" s="75">
        <v>47</v>
      </c>
      <c r="C10" s="75">
        <v>366</v>
      </c>
      <c r="D10" s="75">
        <v>67</v>
      </c>
      <c r="E10" s="75">
        <v>54</v>
      </c>
      <c r="F10" s="76">
        <f t="shared" si="0"/>
        <v>534</v>
      </c>
      <c r="G10" s="73">
        <f t="shared" si="12"/>
        <v>-16.822429906542055</v>
      </c>
      <c r="H10" s="78">
        <v>120</v>
      </c>
      <c r="I10" s="75">
        <v>431</v>
      </c>
      <c r="J10" s="75">
        <v>72</v>
      </c>
      <c r="K10" s="75">
        <v>120</v>
      </c>
      <c r="L10" s="76">
        <f t="shared" si="1"/>
        <v>743</v>
      </c>
      <c r="M10" s="73">
        <f t="shared" si="13"/>
        <v>9.9112426035502921</v>
      </c>
      <c r="N10" s="78">
        <v>87</v>
      </c>
      <c r="O10" s="75">
        <v>1001</v>
      </c>
      <c r="P10" s="75">
        <v>230</v>
      </c>
      <c r="Q10" s="75">
        <v>169</v>
      </c>
      <c r="R10" s="76">
        <f t="shared" si="2"/>
        <v>1487</v>
      </c>
      <c r="S10" s="73">
        <f t="shared" si="14"/>
        <v>-18.698742482230728</v>
      </c>
      <c r="T10" s="78">
        <v>78</v>
      </c>
      <c r="U10" s="75">
        <v>141</v>
      </c>
      <c r="V10" s="75">
        <v>9</v>
      </c>
      <c r="W10" s="75">
        <v>1</v>
      </c>
      <c r="X10" s="76">
        <f t="shared" si="3"/>
        <v>229</v>
      </c>
      <c r="Y10" s="73">
        <f t="shared" si="15"/>
        <v>-16.423357664233578</v>
      </c>
      <c r="Z10" s="78">
        <v>77</v>
      </c>
      <c r="AA10" s="75">
        <v>187</v>
      </c>
      <c r="AB10" s="75">
        <v>23</v>
      </c>
      <c r="AC10" s="75">
        <v>4</v>
      </c>
      <c r="AD10" s="76">
        <f t="shared" si="4"/>
        <v>291</v>
      </c>
      <c r="AE10" s="73">
        <f t="shared" si="16"/>
        <v>-28.850855745721276</v>
      </c>
      <c r="AF10" s="78">
        <v>186</v>
      </c>
      <c r="AG10" s="75">
        <v>840</v>
      </c>
      <c r="AH10" s="75">
        <v>136</v>
      </c>
      <c r="AI10" s="75">
        <v>94</v>
      </c>
      <c r="AJ10" s="76">
        <f t="shared" si="5"/>
        <v>1256</v>
      </c>
      <c r="AK10" s="119">
        <f t="shared" si="17"/>
        <v>-23.086344151867735</v>
      </c>
      <c r="AL10" s="123">
        <f t="shared" si="6"/>
        <v>595</v>
      </c>
      <c r="AM10" s="76">
        <f t="shared" si="11"/>
        <v>2966</v>
      </c>
      <c r="AN10" s="109">
        <f t="shared" si="8"/>
        <v>537</v>
      </c>
      <c r="AO10" s="123">
        <f t="shared" si="9"/>
        <v>442</v>
      </c>
      <c r="AP10" s="123">
        <f t="shared" si="10"/>
        <v>4540</v>
      </c>
      <c r="AQ10" s="113">
        <f t="shared" si="18"/>
        <v>-16.895478674720849</v>
      </c>
    </row>
    <row r="11" spans="1:43">
      <c r="A11" s="151" t="s">
        <v>26</v>
      </c>
      <c r="B11" s="79">
        <v>47</v>
      </c>
      <c r="C11" s="79">
        <v>379</v>
      </c>
      <c r="D11" s="79">
        <v>87</v>
      </c>
      <c r="E11" s="79">
        <v>77</v>
      </c>
      <c r="F11" s="39">
        <f t="shared" si="0"/>
        <v>590</v>
      </c>
      <c r="G11" s="74">
        <f t="shared" si="12"/>
        <v>-1.8302828618968334</v>
      </c>
      <c r="H11" s="81">
        <v>135</v>
      </c>
      <c r="I11" s="79">
        <v>465</v>
      </c>
      <c r="J11" s="79">
        <v>80</v>
      </c>
      <c r="K11" s="79">
        <v>147</v>
      </c>
      <c r="L11" s="39">
        <f t="shared" si="1"/>
        <v>827</v>
      </c>
      <c r="M11" s="74">
        <f t="shared" si="13"/>
        <v>-0.95808383233533334</v>
      </c>
      <c r="N11" s="81">
        <v>99</v>
      </c>
      <c r="O11" s="79">
        <v>1045</v>
      </c>
      <c r="P11" s="79">
        <v>245</v>
      </c>
      <c r="Q11" s="79">
        <v>206</v>
      </c>
      <c r="R11" s="39">
        <f t="shared" si="2"/>
        <v>1595</v>
      </c>
      <c r="S11" s="74">
        <f t="shared" si="14"/>
        <v>-17.910447761194021</v>
      </c>
      <c r="T11" s="81">
        <v>93</v>
      </c>
      <c r="U11" s="79">
        <v>160</v>
      </c>
      <c r="V11" s="79">
        <v>9</v>
      </c>
      <c r="W11" s="79">
        <v>2</v>
      </c>
      <c r="X11" s="39">
        <f t="shared" si="3"/>
        <v>264</v>
      </c>
      <c r="Y11" s="74">
        <f t="shared" si="15"/>
        <v>7.3170731707317174</v>
      </c>
      <c r="Z11" s="81">
        <v>87</v>
      </c>
      <c r="AA11" s="79">
        <v>236</v>
      </c>
      <c r="AB11" s="79">
        <v>24</v>
      </c>
      <c r="AC11" s="79">
        <v>9</v>
      </c>
      <c r="AD11" s="39">
        <f t="shared" si="4"/>
        <v>356</v>
      </c>
      <c r="AE11" s="74">
        <f t="shared" si="16"/>
        <v>-1.3850415512465304</v>
      </c>
      <c r="AF11" s="81">
        <v>174</v>
      </c>
      <c r="AG11" s="79">
        <v>852</v>
      </c>
      <c r="AH11" s="79">
        <v>117</v>
      </c>
      <c r="AI11" s="79">
        <v>69</v>
      </c>
      <c r="AJ11" s="39">
        <f t="shared" si="5"/>
        <v>1212</v>
      </c>
      <c r="AK11" s="120">
        <f t="shared" si="17"/>
        <v>-13.981547196593326</v>
      </c>
      <c r="AL11" s="115">
        <f t="shared" si="6"/>
        <v>635</v>
      </c>
      <c r="AM11" s="39">
        <f t="shared" si="11"/>
        <v>3137</v>
      </c>
      <c r="AN11" s="111">
        <f t="shared" si="8"/>
        <v>562</v>
      </c>
      <c r="AO11" s="115">
        <f t="shared" si="9"/>
        <v>510</v>
      </c>
      <c r="AP11" s="115">
        <f t="shared" si="10"/>
        <v>4844</v>
      </c>
      <c r="AQ11" s="114">
        <f t="shared" si="18"/>
        <v>-10.213160333642264</v>
      </c>
    </row>
    <row r="12" spans="1:43">
      <c r="A12" s="150" t="s">
        <v>27</v>
      </c>
      <c r="B12" s="75">
        <v>36</v>
      </c>
      <c r="C12" s="75">
        <v>300</v>
      </c>
      <c r="D12" s="75">
        <v>63</v>
      </c>
      <c r="E12" s="75">
        <v>45</v>
      </c>
      <c r="F12" s="76">
        <f t="shared" si="0"/>
        <v>444</v>
      </c>
      <c r="G12" s="73">
        <f t="shared" si="12"/>
        <v>3.4965034965034931</v>
      </c>
      <c r="H12" s="78">
        <v>110</v>
      </c>
      <c r="I12" s="75">
        <v>343</v>
      </c>
      <c r="J12" s="75">
        <v>56</v>
      </c>
      <c r="K12" s="75">
        <v>81</v>
      </c>
      <c r="L12" s="76">
        <f t="shared" si="1"/>
        <v>590</v>
      </c>
      <c r="M12" s="73">
        <f t="shared" si="13"/>
        <v>5.9245960502692867</v>
      </c>
      <c r="N12" s="78">
        <v>67</v>
      </c>
      <c r="O12" s="75">
        <v>688</v>
      </c>
      <c r="P12" s="75">
        <v>154</v>
      </c>
      <c r="Q12" s="75">
        <v>81</v>
      </c>
      <c r="R12" s="76">
        <f t="shared" si="2"/>
        <v>990</v>
      </c>
      <c r="S12" s="73">
        <f t="shared" si="14"/>
        <v>-23.374613003095973</v>
      </c>
      <c r="T12" s="78">
        <v>74</v>
      </c>
      <c r="U12" s="75">
        <v>128</v>
      </c>
      <c r="V12" s="75">
        <v>16</v>
      </c>
      <c r="W12" s="75">
        <v>0</v>
      </c>
      <c r="X12" s="76">
        <f t="shared" si="3"/>
        <v>218</v>
      </c>
      <c r="Y12" s="73">
        <f t="shared" si="15"/>
        <v>15.343915343915342</v>
      </c>
      <c r="Z12" s="78">
        <v>81</v>
      </c>
      <c r="AA12" s="75">
        <v>167</v>
      </c>
      <c r="AB12" s="75">
        <v>9</v>
      </c>
      <c r="AC12" s="75">
        <v>4</v>
      </c>
      <c r="AD12" s="76">
        <f t="shared" si="4"/>
        <v>261</v>
      </c>
      <c r="AE12" s="73">
        <f t="shared" si="16"/>
        <v>-15.806451612903231</v>
      </c>
      <c r="AF12" s="78">
        <v>121</v>
      </c>
      <c r="AG12" s="75">
        <v>688</v>
      </c>
      <c r="AH12" s="75">
        <v>93</v>
      </c>
      <c r="AI12" s="75">
        <v>54</v>
      </c>
      <c r="AJ12" s="76">
        <f t="shared" si="5"/>
        <v>956</v>
      </c>
      <c r="AK12" s="119">
        <f t="shared" si="17"/>
        <v>6.2222222222222143</v>
      </c>
      <c r="AL12" s="123">
        <f t="shared" si="6"/>
        <v>489</v>
      </c>
      <c r="AM12" s="76">
        <f t="shared" si="11"/>
        <v>2314</v>
      </c>
      <c r="AN12" s="109">
        <f t="shared" si="8"/>
        <v>391</v>
      </c>
      <c r="AO12" s="123">
        <f t="shared" si="9"/>
        <v>265</v>
      </c>
      <c r="AP12" s="123">
        <f t="shared" si="10"/>
        <v>3459</v>
      </c>
      <c r="AQ12" s="113">
        <f t="shared" si="18"/>
        <v>-5.9287462605384889</v>
      </c>
    </row>
    <row r="13" spans="1:43">
      <c r="A13" s="150" t="s">
        <v>28</v>
      </c>
      <c r="B13" s="75">
        <v>60</v>
      </c>
      <c r="C13" s="75">
        <v>324</v>
      </c>
      <c r="D13" s="75">
        <v>56</v>
      </c>
      <c r="E13" s="75">
        <v>38</v>
      </c>
      <c r="F13" s="76">
        <f t="shared" si="0"/>
        <v>478</v>
      </c>
      <c r="G13" s="73">
        <f t="shared" si="12"/>
        <v>13.002364066193863</v>
      </c>
      <c r="H13" s="78">
        <v>131</v>
      </c>
      <c r="I13" s="75">
        <v>326</v>
      </c>
      <c r="J13" s="75">
        <v>51</v>
      </c>
      <c r="K13" s="75">
        <v>94</v>
      </c>
      <c r="L13" s="76">
        <f t="shared" si="1"/>
        <v>602</v>
      </c>
      <c r="M13" s="73">
        <f t="shared" si="13"/>
        <v>6.737588652482259</v>
      </c>
      <c r="N13" s="78">
        <v>78</v>
      </c>
      <c r="O13" s="75">
        <v>779</v>
      </c>
      <c r="P13" s="75">
        <v>171</v>
      </c>
      <c r="Q13" s="75">
        <v>114</v>
      </c>
      <c r="R13" s="76">
        <f t="shared" si="2"/>
        <v>1142</v>
      </c>
      <c r="S13" s="73">
        <f t="shared" si="14"/>
        <v>-2.5597269624573471</v>
      </c>
      <c r="T13" s="78">
        <v>69</v>
      </c>
      <c r="U13" s="75">
        <v>126</v>
      </c>
      <c r="V13" s="75">
        <v>11</v>
      </c>
      <c r="W13" s="75">
        <v>2</v>
      </c>
      <c r="X13" s="76">
        <f t="shared" si="3"/>
        <v>208</v>
      </c>
      <c r="Y13" s="73">
        <f t="shared" si="15"/>
        <v>35.947712418300654</v>
      </c>
      <c r="Z13" s="78">
        <v>63</v>
      </c>
      <c r="AA13" s="75">
        <v>143</v>
      </c>
      <c r="AB13" s="75">
        <v>14</v>
      </c>
      <c r="AC13" s="75">
        <v>2</v>
      </c>
      <c r="AD13" s="76">
        <f t="shared" si="4"/>
        <v>222</v>
      </c>
      <c r="AE13" s="73">
        <f t="shared" si="16"/>
        <v>11.000000000000014</v>
      </c>
      <c r="AF13" s="78">
        <v>122</v>
      </c>
      <c r="AG13" s="75">
        <v>645</v>
      </c>
      <c r="AH13" s="75">
        <v>96</v>
      </c>
      <c r="AI13" s="75">
        <v>70</v>
      </c>
      <c r="AJ13" s="76">
        <f t="shared" si="5"/>
        <v>933</v>
      </c>
      <c r="AK13" s="119">
        <f t="shared" si="17"/>
        <v>-0.63897763578275146</v>
      </c>
      <c r="AL13" s="123">
        <f t="shared" si="6"/>
        <v>523</v>
      </c>
      <c r="AM13" s="76">
        <f t="shared" si="11"/>
        <v>2343</v>
      </c>
      <c r="AN13" s="109">
        <f t="shared" si="8"/>
        <v>399</v>
      </c>
      <c r="AO13" s="123">
        <f t="shared" si="9"/>
        <v>320</v>
      </c>
      <c r="AP13" s="123">
        <f t="shared" si="10"/>
        <v>3585</v>
      </c>
      <c r="AQ13" s="113">
        <f t="shared" si="18"/>
        <v>3.882932483338152</v>
      </c>
    </row>
    <row r="14" spans="1:43">
      <c r="A14" s="150" t="s">
        <v>29</v>
      </c>
      <c r="B14" s="75">
        <v>85</v>
      </c>
      <c r="C14" s="75">
        <v>360</v>
      </c>
      <c r="D14" s="75">
        <v>73</v>
      </c>
      <c r="E14" s="75">
        <v>48</v>
      </c>
      <c r="F14" s="76">
        <f t="shared" si="0"/>
        <v>566</v>
      </c>
      <c r="G14" s="73">
        <f t="shared" si="12"/>
        <v>5.9925093632958664</v>
      </c>
      <c r="H14" s="78">
        <v>137</v>
      </c>
      <c r="I14" s="75">
        <v>410</v>
      </c>
      <c r="J14" s="75">
        <v>80</v>
      </c>
      <c r="K14" s="75">
        <v>123</v>
      </c>
      <c r="L14" s="76">
        <f t="shared" si="1"/>
        <v>750</v>
      </c>
      <c r="M14" s="73">
        <f t="shared" si="13"/>
        <v>0.94212651413189974</v>
      </c>
      <c r="N14" s="78">
        <v>95</v>
      </c>
      <c r="O14" s="75">
        <v>1061</v>
      </c>
      <c r="P14" s="75">
        <v>234</v>
      </c>
      <c r="Q14" s="75">
        <v>130</v>
      </c>
      <c r="R14" s="76">
        <f t="shared" si="2"/>
        <v>1520</v>
      </c>
      <c r="S14" s="73">
        <f t="shared" si="14"/>
        <v>2.2192333557498216</v>
      </c>
      <c r="T14" s="78">
        <v>102</v>
      </c>
      <c r="U14" s="75">
        <v>157</v>
      </c>
      <c r="V14" s="75">
        <v>12</v>
      </c>
      <c r="W14" s="75">
        <v>2</v>
      </c>
      <c r="X14" s="76">
        <f t="shared" si="3"/>
        <v>273</v>
      </c>
      <c r="Y14" s="73">
        <f t="shared" si="15"/>
        <v>19.213973799126634</v>
      </c>
      <c r="Z14" s="78">
        <v>67</v>
      </c>
      <c r="AA14" s="75">
        <v>202</v>
      </c>
      <c r="AB14" s="75">
        <v>15</v>
      </c>
      <c r="AC14" s="75">
        <v>10</v>
      </c>
      <c r="AD14" s="76">
        <f t="shared" si="4"/>
        <v>294</v>
      </c>
      <c r="AE14" s="73">
        <f t="shared" si="16"/>
        <v>1.0309278350515427</v>
      </c>
      <c r="AF14" s="78">
        <v>162</v>
      </c>
      <c r="AG14" s="75">
        <v>857</v>
      </c>
      <c r="AH14" s="75">
        <v>98</v>
      </c>
      <c r="AI14" s="75">
        <v>65</v>
      </c>
      <c r="AJ14" s="76">
        <f t="shared" si="5"/>
        <v>1182</v>
      </c>
      <c r="AK14" s="119">
        <f t="shared" si="17"/>
        <v>-5.8917197452229289</v>
      </c>
      <c r="AL14" s="123">
        <f t="shared" si="6"/>
        <v>648</v>
      </c>
      <c r="AM14" s="76">
        <f t="shared" si="11"/>
        <v>3047</v>
      </c>
      <c r="AN14" s="109">
        <f t="shared" si="8"/>
        <v>512</v>
      </c>
      <c r="AO14" s="123">
        <f t="shared" si="9"/>
        <v>378</v>
      </c>
      <c r="AP14" s="123">
        <f t="shared" si="10"/>
        <v>4585</v>
      </c>
      <c r="AQ14" s="113">
        <f t="shared" si="18"/>
        <v>0.99118942731277571</v>
      </c>
    </row>
    <row r="15" spans="1:43">
      <c r="A15" s="151" t="s">
        <v>30</v>
      </c>
      <c r="B15" s="79">
        <v>65</v>
      </c>
      <c r="C15" s="79">
        <v>417</v>
      </c>
      <c r="D15" s="79">
        <v>78</v>
      </c>
      <c r="E15" s="79">
        <v>62</v>
      </c>
      <c r="F15" s="39">
        <f t="shared" si="0"/>
        <v>622</v>
      </c>
      <c r="G15" s="74">
        <f t="shared" si="12"/>
        <v>5.4237288135593218</v>
      </c>
      <c r="H15" s="81">
        <v>215</v>
      </c>
      <c r="I15" s="79">
        <v>620</v>
      </c>
      <c r="J15" s="79">
        <v>104</v>
      </c>
      <c r="K15" s="79">
        <v>178</v>
      </c>
      <c r="L15" s="39">
        <f t="shared" si="1"/>
        <v>1117</v>
      </c>
      <c r="M15" s="74">
        <f t="shared" si="13"/>
        <v>35.066505441354309</v>
      </c>
      <c r="N15" s="81">
        <v>99</v>
      </c>
      <c r="O15" s="79">
        <v>1198</v>
      </c>
      <c r="P15" s="79">
        <v>257</v>
      </c>
      <c r="Q15" s="79">
        <v>167</v>
      </c>
      <c r="R15" s="39">
        <f t="shared" si="2"/>
        <v>1721</v>
      </c>
      <c r="S15" s="74">
        <f t="shared" si="14"/>
        <v>7.8996865203761786</v>
      </c>
      <c r="T15" s="81">
        <v>93</v>
      </c>
      <c r="U15" s="79">
        <v>199</v>
      </c>
      <c r="V15" s="79">
        <v>8</v>
      </c>
      <c r="W15" s="79">
        <v>5</v>
      </c>
      <c r="X15" s="39">
        <f t="shared" si="3"/>
        <v>305</v>
      </c>
      <c r="Y15" s="74">
        <f t="shared" si="15"/>
        <v>15.530303030303031</v>
      </c>
      <c r="Z15" s="81">
        <v>83</v>
      </c>
      <c r="AA15" s="79">
        <v>237</v>
      </c>
      <c r="AB15" s="79">
        <v>21</v>
      </c>
      <c r="AC15" s="79">
        <v>3</v>
      </c>
      <c r="AD15" s="39">
        <f t="shared" si="4"/>
        <v>344</v>
      </c>
      <c r="AE15" s="74">
        <f t="shared" si="16"/>
        <v>-3.3707865168539257</v>
      </c>
      <c r="AF15" s="81">
        <v>165</v>
      </c>
      <c r="AG15" s="79">
        <v>1007</v>
      </c>
      <c r="AH15" s="79">
        <v>110</v>
      </c>
      <c r="AI15" s="79">
        <v>62</v>
      </c>
      <c r="AJ15" s="39">
        <f t="shared" si="5"/>
        <v>1344</v>
      </c>
      <c r="AK15" s="120">
        <f t="shared" si="17"/>
        <v>10.891089108910904</v>
      </c>
      <c r="AL15" s="123">
        <f t="shared" si="6"/>
        <v>720</v>
      </c>
      <c r="AM15" s="76">
        <f t="shared" si="11"/>
        <v>3678</v>
      </c>
      <c r="AN15" s="109">
        <f t="shared" si="8"/>
        <v>578</v>
      </c>
      <c r="AO15" s="123">
        <f t="shared" si="9"/>
        <v>477</v>
      </c>
      <c r="AP15" s="123">
        <f t="shared" si="10"/>
        <v>5453</v>
      </c>
      <c r="AQ15" s="113">
        <f t="shared" si="18"/>
        <v>12.572254335260126</v>
      </c>
    </row>
    <row r="16" spans="1:43">
      <c r="A16" s="150" t="s">
        <v>31</v>
      </c>
      <c r="B16" s="75">
        <v>35</v>
      </c>
      <c r="C16" s="75">
        <v>209</v>
      </c>
      <c r="D16" s="75">
        <v>41</v>
      </c>
      <c r="E16" s="75">
        <v>35</v>
      </c>
      <c r="F16" s="76">
        <f t="shared" si="0"/>
        <v>320</v>
      </c>
      <c r="G16" s="73">
        <f t="shared" si="12"/>
        <v>-27.927927927927925</v>
      </c>
      <c r="H16" s="78">
        <v>150</v>
      </c>
      <c r="I16" s="75">
        <v>439</v>
      </c>
      <c r="J16" s="75">
        <v>61</v>
      </c>
      <c r="K16" s="75">
        <v>95</v>
      </c>
      <c r="L16" s="76">
        <f t="shared" si="1"/>
        <v>745</v>
      </c>
      <c r="M16" s="73">
        <f t="shared" si="13"/>
        <v>26.271186440677965</v>
      </c>
      <c r="N16" s="78">
        <v>38</v>
      </c>
      <c r="O16" s="75">
        <v>457</v>
      </c>
      <c r="P16" s="75">
        <v>108</v>
      </c>
      <c r="Q16" s="75">
        <v>57</v>
      </c>
      <c r="R16" s="76">
        <f t="shared" si="2"/>
        <v>660</v>
      </c>
      <c r="S16" s="73">
        <f t="shared" si="14"/>
        <v>-33.333333333333343</v>
      </c>
      <c r="T16" s="78">
        <v>127</v>
      </c>
      <c r="U16" s="75">
        <v>213</v>
      </c>
      <c r="V16" s="75">
        <v>21</v>
      </c>
      <c r="W16" s="75">
        <v>2</v>
      </c>
      <c r="X16" s="76">
        <f t="shared" si="3"/>
        <v>363</v>
      </c>
      <c r="Y16" s="73">
        <f t="shared" si="15"/>
        <v>66.513761467889907</v>
      </c>
      <c r="Z16" s="78">
        <v>109</v>
      </c>
      <c r="AA16" s="75">
        <v>230</v>
      </c>
      <c r="AB16" s="75">
        <v>26</v>
      </c>
      <c r="AC16" s="75">
        <v>6</v>
      </c>
      <c r="AD16" s="76">
        <f t="shared" si="4"/>
        <v>371</v>
      </c>
      <c r="AE16" s="73">
        <f t="shared" si="16"/>
        <v>42.145593869731812</v>
      </c>
      <c r="AF16" s="78">
        <v>80</v>
      </c>
      <c r="AG16" s="75">
        <v>545</v>
      </c>
      <c r="AH16" s="75">
        <v>82</v>
      </c>
      <c r="AI16" s="75">
        <v>44</v>
      </c>
      <c r="AJ16" s="76">
        <f t="shared" si="5"/>
        <v>751</v>
      </c>
      <c r="AK16" s="119">
        <f t="shared" si="17"/>
        <v>-21.443514644351467</v>
      </c>
      <c r="AL16" s="122">
        <f t="shared" si="6"/>
        <v>539</v>
      </c>
      <c r="AM16" s="122">
        <f t="shared" si="11"/>
        <v>2093</v>
      </c>
      <c r="AN16" s="122">
        <f t="shared" si="8"/>
        <v>339</v>
      </c>
      <c r="AO16" s="122">
        <f t="shared" si="9"/>
        <v>239</v>
      </c>
      <c r="AP16" s="122">
        <f t="shared" si="10"/>
        <v>3210</v>
      </c>
      <c r="AQ16" s="125">
        <f t="shared" si="18"/>
        <v>-7.1986123156981847</v>
      </c>
    </row>
    <row r="17" spans="1:43">
      <c r="A17" s="150" t="s">
        <v>110</v>
      </c>
      <c r="B17" s="75">
        <v>57</v>
      </c>
      <c r="C17" s="75">
        <v>457</v>
      </c>
      <c r="D17" s="75">
        <v>78</v>
      </c>
      <c r="E17" s="75">
        <v>46</v>
      </c>
      <c r="F17" s="76">
        <f t="shared" si="0"/>
        <v>638</v>
      </c>
      <c r="G17" s="73">
        <f t="shared" si="12"/>
        <v>33.472803347280319</v>
      </c>
      <c r="H17" s="78">
        <v>200</v>
      </c>
      <c r="I17" s="75">
        <v>531</v>
      </c>
      <c r="J17" s="75">
        <v>70</v>
      </c>
      <c r="K17" s="75">
        <v>112</v>
      </c>
      <c r="L17" s="76">
        <f t="shared" si="1"/>
        <v>913</v>
      </c>
      <c r="M17" s="73">
        <f t="shared" si="13"/>
        <v>51.661129568106304</v>
      </c>
      <c r="N17" s="78">
        <v>137</v>
      </c>
      <c r="O17" s="75">
        <v>1260</v>
      </c>
      <c r="P17" s="75">
        <v>230</v>
      </c>
      <c r="Q17" s="75">
        <v>126</v>
      </c>
      <c r="R17" s="76">
        <f t="shared" si="2"/>
        <v>1753</v>
      </c>
      <c r="S17" s="73">
        <f t="shared" si="14"/>
        <v>53.502626970227681</v>
      </c>
      <c r="T17" s="78">
        <v>122</v>
      </c>
      <c r="U17" s="75">
        <v>272</v>
      </c>
      <c r="V17" s="75">
        <v>27</v>
      </c>
      <c r="W17" s="75">
        <v>6</v>
      </c>
      <c r="X17" s="76">
        <f t="shared" si="3"/>
        <v>427</v>
      </c>
      <c r="Y17" s="73">
        <f t="shared" si="15"/>
        <v>105.28846153846155</v>
      </c>
      <c r="Z17" s="78">
        <v>140</v>
      </c>
      <c r="AA17" s="75">
        <v>287</v>
      </c>
      <c r="AB17" s="75">
        <v>22</v>
      </c>
      <c r="AC17" s="75">
        <v>7</v>
      </c>
      <c r="AD17" s="76">
        <f t="shared" si="4"/>
        <v>456</v>
      </c>
      <c r="AE17" s="73">
        <f t="shared" si="16"/>
        <v>105.40540540540539</v>
      </c>
      <c r="AF17" s="78">
        <v>260</v>
      </c>
      <c r="AG17" s="75">
        <v>1247</v>
      </c>
      <c r="AH17" s="75">
        <v>122</v>
      </c>
      <c r="AI17" s="75">
        <v>62</v>
      </c>
      <c r="AJ17" s="76">
        <f t="shared" si="5"/>
        <v>1691</v>
      </c>
      <c r="AK17" s="119">
        <f t="shared" si="17"/>
        <v>81.24330117899251</v>
      </c>
      <c r="AL17" s="123">
        <f t="shared" ref="AL17:AL18" si="19">B17+H17+N17+T17+Z17+AF17</f>
        <v>916</v>
      </c>
      <c r="AM17" s="123">
        <f t="shared" ref="AM17:AM18" si="20">C17+I17+O17+U17+AA17+AG17</f>
        <v>4054</v>
      </c>
      <c r="AN17" s="123">
        <f t="shared" ref="AN17:AN18" si="21">D17+J17+P17+V17+AB17+AH17</f>
        <v>549</v>
      </c>
      <c r="AO17" s="123">
        <f t="shared" ref="AO17:AO18" si="22">E17+K17+Q17+W17+AC17+AI17</f>
        <v>359</v>
      </c>
      <c r="AP17" s="123">
        <f t="shared" ref="AP17:AP18" si="23">SUM(AL17:AO17)</f>
        <v>5878</v>
      </c>
      <c r="AQ17" s="124">
        <f t="shared" ref="AQ17:AQ18" si="24">AP17/AP13*100-100</f>
        <v>63.960948396094835</v>
      </c>
    </row>
    <row r="18" spans="1:43">
      <c r="A18" s="151" t="s">
        <v>111</v>
      </c>
      <c r="B18" s="79">
        <v>87</v>
      </c>
      <c r="C18" s="79">
        <v>497</v>
      </c>
      <c r="D18" s="79">
        <v>96</v>
      </c>
      <c r="E18" s="79">
        <v>44</v>
      </c>
      <c r="F18" s="39">
        <f t="shared" si="0"/>
        <v>724</v>
      </c>
      <c r="G18" s="74">
        <f t="shared" si="12"/>
        <v>27.915194346289752</v>
      </c>
      <c r="H18" s="81">
        <v>199</v>
      </c>
      <c r="I18" s="79">
        <v>600</v>
      </c>
      <c r="J18" s="79">
        <v>61</v>
      </c>
      <c r="K18" s="79">
        <v>123</v>
      </c>
      <c r="L18" s="39">
        <f t="shared" si="1"/>
        <v>983</v>
      </c>
      <c r="M18" s="74">
        <f t="shared" si="13"/>
        <v>31.066666666666663</v>
      </c>
      <c r="N18" s="81">
        <v>155</v>
      </c>
      <c r="O18" s="79">
        <v>1396</v>
      </c>
      <c r="P18" s="79">
        <v>248</v>
      </c>
      <c r="Q18" s="79">
        <v>165</v>
      </c>
      <c r="R18" s="39">
        <f t="shared" si="2"/>
        <v>1964</v>
      </c>
      <c r="S18" s="74">
        <f t="shared" si="14"/>
        <v>29.210526315789451</v>
      </c>
      <c r="T18" s="81">
        <v>177</v>
      </c>
      <c r="U18" s="79">
        <v>358</v>
      </c>
      <c r="V18" s="79">
        <v>27</v>
      </c>
      <c r="W18" s="79">
        <v>7</v>
      </c>
      <c r="X18" s="39">
        <f t="shared" si="3"/>
        <v>569</v>
      </c>
      <c r="Y18" s="74">
        <f t="shared" si="15"/>
        <v>108.42490842490844</v>
      </c>
      <c r="Z18" s="81">
        <v>136</v>
      </c>
      <c r="AA18" s="79">
        <v>339</v>
      </c>
      <c r="AB18" s="79">
        <v>30</v>
      </c>
      <c r="AC18" s="79">
        <v>6</v>
      </c>
      <c r="AD18" s="39">
        <f t="shared" si="4"/>
        <v>511</v>
      </c>
      <c r="AE18" s="74">
        <f t="shared" si="16"/>
        <v>73.809523809523824</v>
      </c>
      <c r="AF18" s="81">
        <v>358</v>
      </c>
      <c r="AG18" s="79">
        <v>1546</v>
      </c>
      <c r="AH18" s="79">
        <v>154</v>
      </c>
      <c r="AI18" s="79">
        <v>94</v>
      </c>
      <c r="AJ18" s="39">
        <f t="shared" si="5"/>
        <v>2152</v>
      </c>
      <c r="AK18" s="120">
        <f t="shared" si="17"/>
        <v>82.064297800338409</v>
      </c>
      <c r="AL18" s="115">
        <f t="shared" si="19"/>
        <v>1112</v>
      </c>
      <c r="AM18" s="115">
        <f t="shared" si="20"/>
        <v>4736</v>
      </c>
      <c r="AN18" s="115">
        <f t="shared" si="21"/>
        <v>616</v>
      </c>
      <c r="AO18" s="115">
        <f t="shared" si="22"/>
        <v>439</v>
      </c>
      <c r="AP18" s="115">
        <f t="shared" si="23"/>
        <v>6903</v>
      </c>
      <c r="AQ18" s="126">
        <f t="shared" si="24"/>
        <v>50.556161395856066</v>
      </c>
    </row>
    <row r="19" spans="1:43">
      <c r="A19" s="141" t="s">
        <v>122</v>
      </c>
    </row>
    <row r="20" spans="1:43">
      <c r="A20" s="157" t="s">
        <v>132</v>
      </c>
    </row>
  </sheetData>
  <mergeCells count="9">
    <mergeCell ref="AL2:AQ2"/>
    <mergeCell ref="A1:AQ1"/>
    <mergeCell ref="AF2:AK2"/>
    <mergeCell ref="B2:G2"/>
    <mergeCell ref="H2:M2"/>
    <mergeCell ref="N2:S2"/>
    <mergeCell ref="T2:Y2"/>
    <mergeCell ref="Z2:AE2"/>
    <mergeCell ref="A2:A3"/>
  </mergeCells>
  <pageMargins left="0.7" right="0.7" top="0.75" bottom="0.75" header="0.3" footer="0.3"/>
  <pageSetup scale="48" orientation="landscape" r:id="rId1"/>
  <colBreaks count="1" manualBreakCount="1">
    <brk id="18" max="1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0"/>
  <sheetViews>
    <sheetView view="pageBreakPreview" zoomScale="60" zoomScaleNormal="100" workbookViewId="0">
      <selection activeCell="AB37" sqref="AB37"/>
    </sheetView>
  </sheetViews>
  <sheetFormatPr defaultRowHeight="15"/>
  <cols>
    <col min="1" max="1" width="16.5703125" bestFit="1" customWidth="1"/>
    <col min="3" max="3" width="7.85546875" bestFit="1" customWidth="1"/>
    <col min="4" max="5" width="8.28515625" bestFit="1" customWidth="1"/>
    <col min="7" max="7" width="8.28515625" bestFit="1" customWidth="1"/>
    <col min="9" max="9" width="7.85546875" bestFit="1" customWidth="1"/>
    <col min="10" max="11" width="8.28515625" bestFit="1" customWidth="1"/>
    <col min="13" max="13" width="8.28515625" bestFit="1" customWidth="1"/>
    <col min="15" max="15" width="7.85546875" bestFit="1" customWidth="1"/>
    <col min="16" max="17" width="8.28515625" bestFit="1" customWidth="1"/>
    <col min="19" max="19" width="8.28515625" bestFit="1" customWidth="1"/>
    <col min="21" max="21" width="7.85546875" bestFit="1" customWidth="1"/>
    <col min="22" max="23" width="8.28515625" bestFit="1" customWidth="1"/>
    <col min="25" max="25" width="8.28515625" bestFit="1" customWidth="1"/>
    <col min="27" max="27" width="7.85546875" bestFit="1" customWidth="1"/>
    <col min="28" max="29" width="8.28515625" bestFit="1" customWidth="1"/>
    <col min="31" max="31" width="8.28515625" bestFit="1" customWidth="1"/>
    <col min="33" max="33" width="7.85546875" bestFit="1" customWidth="1"/>
    <col min="34" max="35" width="8.28515625" bestFit="1" customWidth="1"/>
    <col min="37" max="37" width="8.28515625" bestFit="1" customWidth="1"/>
    <col min="39" max="39" width="7.85546875" bestFit="1" customWidth="1"/>
    <col min="40" max="41" width="8.28515625" bestFit="1" customWidth="1"/>
    <col min="43" max="43" width="8.28515625" bestFit="1" customWidth="1"/>
    <col min="45" max="45" width="7.85546875" bestFit="1" customWidth="1"/>
    <col min="46" max="47" width="8.28515625" bestFit="1" customWidth="1"/>
    <col min="49" max="49" width="8.28515625" bestFit="1" customWidth="1"/>
    <col min="51" max="51" width="7.85546875" bestFit="1" customWidth="1"/>
    <col min="52" max="53" width="8.28515625" bestFit="1" customWidth="1"/>
    <col min="55" max="55" width="8.28515625" bestFit="1" customWidth="1"/>
    <col min="57" max="57" width="7.85546875" bestFit="1" customWidth="1"/>
    <col min="58" max="59" width="8.28515625" bestFit="1" customWidth="1"/>
    <col min="61" max="61" width="8.28515625" bestFit="1" customWidth="1"/>
    <col min="63" max="63" width="7.85546875" bestFit="1" customWidth="1"/>
    <col min="64" max="65" width="8.28515625" bestFit="1" customWidth="1"/>
    <col min="67" max="67" width="8.28515625" bestFit="1" customWidth="1"/>
    <col min="68" max="68" width="15.140625" bestFit="1" customWidth="1"/>
    <col min="69" max="69" width="13.28515625" bestFit="1" customWidth="1"/>
    <col min="70" max="70" width="14" bestFit="1" customWidth="1"/>
    <col min="71" max="71" width="13.28515625" bestFit="1" customWidth="1"/>
    <col min="72" max="72" width="16.85546875" bestFit="1" customWidth="1"/>
    <col min="73" max="73" width="13.28515625" bestFit="1" customWidth="1"/>
  </cols>
  <sheetData>
    <row r="1" spans="1:73" ht="42.75" customHeight="1">
      <c r="A1" s="195" t="s">
        <v>136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</row>
    <row r="2" spans="1:73" ht="43.5" customHeight="1">
      <c r="A2" s="189" t="s">
        <v>141</v>
      </c>
      <c r="B2" s="197" t="s">
        <v>88</v>
      </c>
      <c r="C2" s="198"/>
      <c r="D2" s="198"/>
      <c r="E2" s="198"/>
      <c r="F2" s="198"/>
      <c r="G2" s="199"/>
      <c r="H2" s="197" t="s">
        <v>65</v>
      </c>
      <c r="I2" s="198"/>
      <c r="J2" s="198"/>
      <c r="K2" s="198"/>
      <c r="L2" s="198"/>
      <c r="M2" s="199"/>
      <c r="N2" s="197" t="s">
        <v>66</v>
      </c>
      <c r="O2" s="198"/>
      <c r="P2" s="198"/>
      <c r="Q2" s="198"/>
      <c r="R2" s="198"/>
      <c r="S2" s="199"/>
      <c r="T2" s="197" t="s">
        <v>67</v>
      </c>
      <c r="U2" s="198"/>
      <c r="V2" s="198"/>
      <c r="W2" s="198"/>
      <c r="X2" s="198"/>
      <c r="Y2" s="199"/>
      <c r="Z2" s="197" t="s">
        <v>68</v>
      </c>
      <c r="AA2" s="198"/>
      <c r="AB2" s="198"/>
      <c r="AC2" s="198"/>
      <c r="AD2" s="198"/>
      <c r="AE2" s="199"/>
      <c r="AF2" s="197" t="s">
        <v>69</v>
      </c>
      <c r="AG2" s="198"/>
      <c r="AH2" s="198"/>
      <c r="AI2" s="198"/>
      <c r="AJ2" s="198"/>
      <c r="AK2" s="199"/>
      <c r="AL2" s="197" t="s">
        <v>70</v>
      </c>
      <c r="AM2" s="198"/>
      <c r="AN2" s="198"/>
      <c r="AO2" s="198"/>
      <c r="AP2" s="198"/>
      <c r="AQ2" s="199"/>
      <c r="AR2" s="197" t="s">
        <v>71</v>
      </c>
      <c r="AS2" s="198"/>
      <c r="AT2" s="198"/>
      <c r="AU2" s="198"/>
      <c r="AV2" s="198"/>
      <c r="AW2" s="199"/>
      <c r="AX2" s="197" t="s">
        <v>72</v>
      </c>
      <c r="AY2" s="198"/>
      <c r="AZ2" s="198"/>
      <c r="BA2" s="198"/>
      <c r="BB2" s="198"/>
      <c r="BC2" s="199"/>
      <c r="BD2" s="197" t="s">
        <v>73</v>
      </c>
      <c r="BE2" s="198"/>
      <c r="BF2" s="198"/>
      <c r="BG2" s="198"/>
      <c r="BH2" s="198"/>
      <c r="BI2" s="199"/>
      <c r="BJ2" s="197" t="s">
        <v>74</v>
      </c>
      <c r="BK2" s="198"/>
      <c r="BL2" s="198"/>
      <c r="BM2" s="198"/>
      <c r="BN2" s="198"/>
      <c r="BO2" s="199"/>
      <c r="BP2" s="187" t="s">
        <v>79</v>
      </c>
      <c r="BQ2" s="187"/>
      <c r="BR2" s="187"/>
      <c r="BS2" s="187"/>
      <c r="BT2" s="187"/>
      <c r="BU2" s="188"/>
    </row>
    <row r="3" spans="1:73" ht="86.25" customHeight="1">
      <c r="A3" s="190"/>
      <c r="B3" s="160" t="s">
        <v>83</v>
      </c>
      <c r="C3" s="160" t="s">
        <v>35</v>
      </c>
      <c r="D3" s="160" t="s">
        <v>82</v>
      </c>
      <c r="E3" s="160" t="s">
        <v>35</v>
      </c>
      <c r="F3" s="160" t="s">
        <v>114</v>
      </c>
      <c r="G3" s="160" t="s">
        <v>35</v>
      </c>
      <c r="H3" s="160" t="s">
        <v>83</v>
      </c>
      <c r="I3" s="160" t="s">
        <v>35</v>
      </c>
      <c r="J3" s="160" t="s">
        <v>82</v>
      </c>
      <c r="K3" s="160" t="s">
        <v>35</v>
      </c>
      <c r="L3" s="160" t="s">
        <v>114</v>
      </c>
      <c r="M3" s="160" t="s">
        <v>35</v>
      </c>
      <c r="N3" s="160" t="s">
        <v>83</v>
      </c>
      <c r="O3" s="160" t="s">
        <v>35</v>
      </c>
      <c r="P3" s="160" t="s">
        <v>82</v>
      </c>
      <c r="Q3" s="160" t="s">
        <v>35</v>
      </c>
      <c r="R3" s="160" t="s">
        <v>114</v>
      </c>
      <c r="S3" s="160" t="s">
        <v>35</v>
      </c>
      <c r="T3" s="160" t="s">
        <v>83</v>
      </c>
      <c r="U3" s="160" t="s">
        <v>35</v>
      </c>
      <c r="V3" s="160" t="s">
        <v>82</v>
      </c>
      <c r="W3" s="160" t="s">
        <v>35</v>
      </c>
      <c r="X3" s="160" t="s">
        <v>114</v>
      </c>
      <c r="Y3" s="160" t="s">
        <v>35</v>
      </c>
      <c r="Z3" s="160" t="s">
        <v>83</v>
      </c>
      <c r="AA3" s="160" t="s">
        <v>35</v>
      </c>
      <c r="AB3" s="160" t="s">
        <v>82</v>
      </c>
      <c r="AC3" s="160" t="s">
        <v>35</v>
      </c>
      <c r="AD3" s="160" t="s">
        <v>114</v>
      </c>
      <c r="AE3" s="160" t="s">
        <v>35</v>
      </c>
      <c r="AF3" s="160" t="s">
        <v>83</v>
      </c>
      <c r="AG3" s="160" t="s">
        <v>35</v>
      </c>
      <c r="AH3" s="160" t="s">
        <v>82</v>
      </c>
      <c r="AI3" s="160" t="s">
        <v>35</v>
      </c>
      <c r="AJ3" s="160" t="s">
        <v>114</v>
      </c>
      <c r="AK3" s="160" t="s">
        <v>35</v>
      </c>
      <c r="AL3" s="160" t="s">
        <v>83</v>
      </c>
      <c r="AM3" s="160" t="s">
        <v>35</v>
      </c>
      <c r="AN3" s="160" t="s">
        <v>82</v>
      </c>
      <c r="AO3" s="160" t="s">
        <v>35</v>
      </c>
      <c r="AP3" s="160" t="s">
        <v>114</v>
      </c>
      <c r="AQ3" s="160" t="s">
        <v>35</v>
      </c>
      <c r="AR3" s="160" t="s">
        <v>83</v>
      </c>
      <c r="AS3" s="160" t="s">
        <v>35</v>
      </c>
      <c r="AT3" s="160" t="s">
        <v>82</v>
      </c>
      <c r="AU3" s="160" t="s">
        <v>35</v>
      </c>
      <c r="AV3" s="160" t="s">
        <v>114</v>
      </c>
      <c r="AW3" s="160" t="s">
        <v>35</v>
      </c>
      <c r="AX3" s="160" t="s">
        <v>83</v>
      </c>
      <c r="AY3" s="160" t="s">
        <v>35</v>
      </c>
      <c r="AZ3" s="160" t="s">
        <v>82</v>
      </c>
      <c r="BA3" s="160" t="s">
        <v>35</v>
      </c>
      <c r="BB3" s="160" t="s">
        <v>114</v>
      </c>
      <c r="BC3" s="160" t="s">
        <v>35</v>
      </c>
      <c r="BD3" s="160" t="s">
        <v>83</v>
      </c>
      <c r="BE3" s="160" t="s">
        <v>35</v>
      </c>
      <c r="BF3" s="160" t="s">
        <v>82</v>
      </c>
      <c r="BG3" s="160" t="s">
        <v>35</v>
      </c>
      <c r="BH3" s="160" t="s">
        <v>114</v>
      </c>
      <c r="BI3" s="160" t="s">
        <v>35</v>
      </c>
      <c r="BJ3" s="160" t="s">
        <v>83</v>
      </c>
      <c r="BK3" s="160" t="s">
        <v>35</v>
      </c>
      <c r="BL3" s="160" t="s">
        <v>82</v>
      </c>
      <c r="BM3" s="160" t="s">
        <v>35</v>
      </c>
      <c r="BN3" s="160" t="s">
        <v>114</v>
      </c>
      <c r="BO3" s="160" t="s">
        <v>35</v>
      </c>
      <c r="BP3" s="160" t="s">
        <v>83</v>
      </c>
      <c r="BQ3" s="160" t="s">
        <v>35</v>
      </c>
      <c r="BR3" s="160" t="s">
        <v>82</v>
      </c>
      <c r="BS3" s="160" t="s">
        <v>35</v>
      </c>
      <c r="BT3" s="160" t="s">
        <v>114</v>
      </c>
      <c r="BU3" s="160" t="s">
        <v>35</v>
      </c>
    </row>
    <row r="4" spans="1:73">
      <c r="A4" s="87" t="s">
        <v>19</v>
      </c>
      <c r="B4" s="22">
        <v>932</v>
      </c>
      <c r="C4" s="13"/>
      <c r="D4" s="56">
        <v>0.22674357000000001</v>
      </c>
      <c r="E4" s="13"/>
      <c r="F4" s="56">
        <v>0.75935875502999994</v>
      </c>
      <c r="G4" s="13"/>
      <c r="H4" s="13">
        <v>211</v>
      </c>
      <c r="I4" s="13"/>
      <c r="J4" s="56">
        <v>5.269737E-2</v>
      </c>
      <c r="K4" s="13"/>
      <c r="L4" s="56">
        <v>0.17760139</v>
      </c>
      <c r="M4" s="13"/>
      <c r="N4" s="13">
        <v>578</v>
      </c>
      <c r="O4" s="13"/>
      <c r="P4" s="56">
        <v>0.22846322499999999</v>
      </c>
      <c r="Q4" s="13"/>
      <c r="R4" s="56">
        <v>0.39838427311000002</v>
      </c>
      <c r="S4" s="13"/>
      <c r="T4" s="86">
        <v>276</v>
      </c>
      <c r="U4" s="13"/>
      <c r="V4" s="56">
        <v>0.22764624999999999</v>
      </c>
      <c r="W4" s="13"/>
      <c r="X4" s="56">
        <v>0.247780045</v>
      </c>
      <c r="Y4" s="13"/>
      <c r="Z4" s="13">
        <v>216</v>
      </c>
      <c r="AA4" s="13"/>
      <c r="AB4" s="56">
        <v>0.1701993</v>
      </c>
      <c r="AC4" s="13"/>
      <c r="AD4" s="56">
        <v>0.111621584</v>
      </c>
      <c r="AE4" s="13"/>
      <c r="AF4" s="22">
        <v>831</v>
      </c>
      <c r="AG4" s="13"/>
      <c r="AH4" s="56">
        <v>0.37206894000732421</v>
      </c>
      <c r="AI4" s="13"/>
      <c r="AJ4" s="56">
        <v>0.72133412900000005</v>
      </c>
      <c r="AK4" s="13"/>
      <c r="AL4" s="22">
        <v>221</v>
      </c>
      <c r="AM4" s="13"/>
      <c r="AN4" s="56">
        <v>4.860975E-2</v>
      </c>
      <c r="AO4" s="13"/>
      <c r="AP4" s="56">
        <v>0.23160761699999999</v>
      </c>
      <c r="AQ4" s="13"/>
      <c r="AR4" s="13">
        <v>667</v>
      </c>
      <c r="AS4" s="13"/>
      <c r="AT4" s="56">
        <v>0.40503274</v>
      </c>
      <c r="AU4" s="13"/>
      <c r="AV4" s="56">
        <v>0.96770688900000001</v>
      </c>
      <c r="AW4" s="13"/>
      <c r="AX4" s="13">
        <v>1796</v>
      </c>
      <c r="AY4" s="13"/>
      <c r="AZ4" s="56">
        <v>1.4228364317000002</v>
      </c>
      <c r="BA4" s="13"/>
      <c r="BB4" s="56">
        <v>1.254865055</v>
      </c>
      <c r="BC4" s="13"/>
      <c r="BD4" s="86">
        <v>976</v>
      </c>
      <c r="BE4" s="13"/>
      <c r="BF4" s="56">
        <v>0.65860147699999994</v>
      </c>
      <c r="BG4" s="13"/>
      <c r="BH4" s="56">
        <v>0.48070777755999999</v>
      </c>
      <c r="BI4" s="13"/>
      <c r="BJ4" s="116">
        <v>578</v>
      </c>
      <c r="BK4" s="13"/>
      <c r="BL4" s="56">
        <v>0.34122746720000002</v>
      </c>
      <c r="BM4" s="13"/>
      <c r="BN4" s="56">
        <v>0.54083353760999997</v>
      </c>
      <c r="BO4" s="13"/>
      <c r="BP4" s="103">
        <v>7282</v>
      </c>
      <c r="BQ4" s="103"/>
      <c r="BR4" s="104">
        <v>4.1541265209073241</v>
      </c>
      <c r="BS4" s="104"/>
      <c r="BT4" s="104">
        <v>5.8918010523100008</v>
      </c>
      <c r="BU4" s="104"/>
    </row>
    <row r="5" spans="1:73">
      <c r="A5" s="87" t="s">
        <v>20</v>
      </c>
      <c r="B5" s="22">
        <v>974</v>
      </c>
      <c r="C5" s="13"/>
      <c r="D5" s="56">
        <v>0.22765823999999998</v>
      </c>
      <c r="E5" s="13"/>
      <c r="F5" s="56">
        <v>0.87969743199999995</v>
      </c>
      <c r="G5" s="13"/>
      <c r="H5" s="13">
        <v>417</v>
      </c>
      <c r="I5" s="13"/>
      <c r="J5" s="56">
        <v>0.21156082000000001</v>
      </c>
      <c r="K5" s="13"/>
      <c r="L5" s="56">
        <v>0.46604422377999999</v>
      </c>
      <c r="M5" s="13"/>
      <c r="N5" s="13">
        <v>578</v>
      </c>
      <c r="O5" s="13"/>
      <c r="P5" s="56">
        <v>0.22861185999999997</v>
      </c>
      <c r="Q5" s="13"/>
      <c r="R5" s="56">
        <v>0.405332262</v>
      </c>
      <c r="S5" s="13"/>
      <c r="T5" s="86">
        <v>279</v>
      </c>
      <c r="U5" s="13"/>
      <c r="V5" s="56">
        <v>0.24983411999999999</v>
      </c>
      <c r="W5" s="13"/>
      <c r="X5" s="56">
        <v>0.270098065</v>
      </c>
      <c r="Y5" s="13"/>
      <c r="Z5" s="13">
        <v>215</v>
      </c>
      <c r="AA5" s="13"/>
      <c r="AB5" s="56">
        <v>0.15766360999999998</v>
      </c>
      <c r="AC5" s="13"/>
      <c r="AD5" s="56">
        <v>0.137323063</v>
      </c>
      <c r="AE5" s="13"/>
      <c r="AF5" s="22">
        <v>1094</v>
      </c>
      <c r="AG5" s="13"/>
      <c r="AH5" s="56">
        <v>0.5329529923931885</v>
      </c>
      <c r="AI5" s="13"/>
      <c r="AJ5" s="56">
        <v>1.0382207560000001</v>
      </c>
      <c r="AK5" s="13"/>
      <c r="AL5" s="22">
        <v>363</v>
      </c>
      <c r="AM5" s="13"/>
      <c r="AN5" s="56">
        <v>0.12620099000000001</v>
      </c>
      <c r="AO5" s="13"/>
      <c r="AP5" s="56">
        <v>0.51689009799999996</v>
      </c>
      <c r="AQ5" s="13"/>
      <c r="AR5" s="13">
        <v>696</v>
      </c>
      <c r="AS5" s="13"/>
      <c r="AT5" s="56">
        <v>0.37124777000000003</v>
      </c>
      <c r="AU5" s="13"/>
      <c r="AV5" s="56">
        <v>0.75549957570000004</v>
      </c>
      <c r="AW5" s="13"/>
      <c r="AX5" s="13">
        <v>1579</v>
      </c>
      <c r="AY5" s="13"/>
      <c r="AZ5" s="56">
        <v>1.1508175225999999</v>
      </c>
      <c r="BA5" s="13"/>
      <c r="BB5" s="56">
        <v>1.02121460358</v>
      </c>
      <c r="BC5" s="13"/>
      <c r="BD5" s="86">
        <v>1168</v>
      </c>
      <c r="BE5" s="13"/>
      <c r="BF5" s="56">
        <v>0.75571313679999996</v>
      </c>
      <c r="BG5" s="13"/>
      <c r="BH5" s="56">
        <v>0.56368385794000009</v>
      </c>
      <c r="BI5" s="13"/>
      <c r="BJ5" s="116">
        <v>830</v>
      </c>
      <c r="BK5" s="13"/>
      <c r="BL5" s="56">
        <v>0.60146627890000004</v>
      </c>
      <c r="BM5" s="13"/>
      <c r="BN5" s="56">
        <v>0.90805034423999997</v>
      </c>
      <c r="BO5" s="13"/>
      <c r="BP5" s="103">
        <v>8193</v>
      </c>
      <c r="BQ5" s="103"/>
      <c r="BR5" s="104">
        <v>4.6137273406931891</v>
      </c>
      <c r="BS5" s="104"/>
      <c r="BT5" s="104">
        <v>6.9620542812399995</v>
      </c>
      <c r="BU5" s="104"/>
    </row>
    <row r="6" spans="1:73">
      <c r="A6" s="87" t="s">
        <v>21</v>
      </c>
      <c r="B6" s="22">
        <v>1028</v>
      </c>
      <c r="C6" s="13"/>
      <c r="D6" s="56">
        <v>0.31043591999999998</v>
      </c>
      <c r="E6" s="13"/>
      <c r="F6" s="56">
        <v>0.928238181</v>
      </c>
      <c r="G6" s="13"/>
      <c r="H6" s="13">
        <v>349</v>
      </c>
      <c r="I6" s="13"/>
      <c r="J6" s="56">
        <v>0.14853172000000001</v>
      </c>
      <c r="K6" s="13"/>
      <c r="L6" s="56">
        <v>0.33568017411000001</v>
      </c>
      <c r="M6" s="13"/>
      <c r="N6" s="13">
        <v>998</v>
      </c>
      <c r="O6" s="13"/>
      <c r="P6" s="56">
        <v>0.40958848999999997</v>
      </c>
      <c r="Q6" s="13"/>
      <c r="R6" s="56">
        <v>0.88487058684000008</v>
      </c>
      <c r="S6" s="13"/>
      <c r="T6" s="86">
        <v>452</v>
      </c>
      <c r="U6" s="13"/>
      <c r="V6" s="56">
        <v>0.37705958000000001</v>
      </c>
      <c r="W6" s="13"/>
      <c r="X6" s="56">
        <v>0.42457889064999998</v>
      </c>
      <c r="Y6" s="13"/>
      <c r="Z6" s="13">
        <v>411</v>
      </c>
      <c r="AA6" s="13"/>
      <c r="AB6" s="56">
        <v>0.36142981000000002</v>
      </c>
      <c r="AC6" s="13"/>
      <c r="AD6" s="56">
        <v>0.34168705772000002</v>
      </c>
      <c r="AE6" s="13"/>
      <c r="AF6" s="22">
        <v>1342</v>
      </c>
      <c r="AG6" s="13"/>
      <c r="AH6" s="56">
        <v>0.65765605749572753</v>
      </c>
      <c r="AI6" s="13"/>
      <c r="AJ6" s="56">
        <v>1.38073618068</v>
      </c>
      <c r="AK6" s="13"/>
      <c r="AL6" s="22">
        <v>481</v>
      </c>
      <c r="AM6" s="13"/>
      <c r="AN6" s="56">
        <v>0.20224934999999999</v>
      </c>
      <c r="AO6" s="13"/>
      <c r="AP6" s="56">
        <v>0.53832157599999997</v>
      </c>
      <c r="AQ6" s="13"/>
      <c r="AR6" s="13">
        <v>944</v>
      </c>
      <c r="AS6" s="13"/>
      <c r="AT6" s="56">
        <v>0.49723645</v>
      </c>
      <c r="AU6" s="13"/>
      <c r="AV6" s="56">
        <v>0.99890501575000001</v>
      </c>
      <c r="AW6" s="13"/>
      <c r="AX6" s="13">
        <v>1679</v>
      </c>
      <c r="AY6" s="13"/>
      <c r="AZ6" s="56">
        <v>1.1248846606</v>
      </c>
      <c r="BA6" s="13"/>
      <c r="BB6" s="56">
        <v>1.05881960683</v>
      </c>
      <c r="BC6" s="13"/>
      <c r="BD6" s="86">
        <v>1430</v>
      </c>
      <c r="BE6" s="13"/>
      <c r="BF6" s="56">
        <v>1.0319773393</v>
      </c>
      <c r="BG6" s="13"/>
      <c r="BH6" s="56">
        <v>0.66434431600999999</v>
      </c>
      <c r="BI6" s="13"/>
      <c r="BJ6" s="116">
        <v>863</v>
      </c>
      <c r="BK6" s="13"/>
      <c r="BL6" s="56">
        <v>0.52739018980000008</v>
      </c>
      <c r="BM6" s="13"/>
      <c r="BN6" s="56">
        <v>0.96960992999999995</v>
      </c>
      <c r="BO6" s="13"/>
      <c r="BP6" s="103">
        <v>9977</v>
      </c>
      <c r="BQ6" s="103"/>
      <c r="BR6" s="104">
        <v>5.6484395671957266</v>
      </c>
      <c r="BS6" s="104"/>
      <c r="BT6" s="104">
        <v>8.5257915155900008</v>
      </c>
      <c r="BU6" s="104"/>
    </row>
    <row r="7" spans="1:73">
      <c r="A7" s="88" t="s">
        <v>22</v>
      </c>
      <c r="B7" s="23">
        <v>1659</v>
      </c>
      <c r="C7" s="15"/>
      <c r="D7" s="57">
        <v>0.76861599000000003</v>
      </c>
      <c r="E7" s="15"/>
      <c r="F7" s="57">
        <v>2.0093504579300001</v>
      </c>
      <c r="G7" s="15"/>
      <c r="H7" s="15">
        <v>334</v>
      </c>
      <c r="I7" s="15"/>
      <c r="J7" s="57">
        <v>0.13202529000000002</v>
      </c>
      <c r="K7" s="15"/>
      <c r="L7" s="57">
        <v>0.37883707134</v>
      </c>
      <c r="M7" s="15"/>
      <c r="N7" s="15">
        <v>988</v>
      </c>
      <c r="O7" s="15"/>
      <c r="P7" s="57">
        <v>0.44016052</v>
      </c>
      <c r="Q7" s="15"/>
      <c r="R7" s="57">
        <v>0.71990596562999998</v>
      </c>
      <c r="S7" s="15"/>
      <c r="T7" s="72">
        <v>477</v>
      </c>
      <c r="U7" s="15"/>
      <c r="V7" s="57">
        <v>0.51845799000000004</v>
      </c>
      <c r="W7" s="15"/>
      <c r="X7" s="57">
        <v>0.47388311550000001</v>
      </c>
      <c r="Y7" s="15"/>
      <c r="Z7" s="15">
        <v>429</v>
      </c>
      <c r="AA7" s="15"/>
      <c r="AB7" s="57">
        <v>0.41209325000000002</v>
      </c>
      <c r="AC7" s="15"/>
      <c r="AD7" s="57">
        <v>0.28327415</v>
      </c>
      <c r="AE7" s="15"/>
      <c r="AF7" s="23">
        <v>1115</v>
      </c>
      <c r="AG7" s="15"/>
      <c r="AH7" s="57">
        <v>0.65092716750000001</v>
      </c>
      <c r="AI7" s="15"/>
      <c r="AJ7" s="57">
        <v>1.0888825016700001</v>
      </c>
      <c r="AK7" s="15"/>
      <c r="AL7" s="23">
        <v>432</v>
      </c>
      <c r="AM7" s="15"/>
      <c r="AN7" s="57">
        <v>0.16708186999999999</v>
      </c>
      <c r="AO7" s="15"/>
      <c r="AP7" s="57">
        <v>0.51742358099999997</v>
      </c>
      <c r="AQ7" s="15"/>
      <c r="AR7" s="15">
        <v>837</v>
      </c>
      <c r="AS7" s="15"/>
      <c r="AT7" s="57">
        <v>0.5451308199999999</v>
      </c>
      <c r="AU7" s="15"/>
      <c r="AV7" s="57">
        <v>0.89140340684000008</v>
      </c>
      <c r="AW7" s="15"/>
      <c r="AX7" s="15">
        <v>1651</v>
      </c>
      <c r="AY7" s="15"/>
      <c r="AZ7" s="57">
        <v>1.1608132690999999</v>
      </c>
      <c r="BA7" s="15"/>
      <c r="BB7" s="57">
        <v>1.0378639783300001</v>
      </c>
      <c r="BC7" s="15"/>
      <c r="BD7" s="72">
        <v>1282</v>
      </c>
      <c r="BE7" s="15"/>
      <c r="BF7" s="57">
        <v>0.93684885559999997</v>
      </c>
      <c r="BG7" s="15"/>
      <c r="BH7" s="57">
        <v>0.66907971788999998</v>
      </c>
      <c r="BI7" s="15"/>
      <c r="BJ7" s="101">
        <v>935</v>
      </c>
      <c r="BK7" s="15"/>
      <c r="BL7" s="57">
        <v>0.62535301450000003</v>
      </c>
      <c r="BM7" s="15"/>
      <c r="BN7" s="57">
        <v>0.95278700494000002</v>
      </c>
      <c r="BO7" s="15"/>
      <c r="BP7" s="105">
        <v>10139</v>
      </c>
      <c r="BQ7" s="106"/>
      <c r="BR7" s="107">
        <v>6.3575080366999996</v>
      </c>
      <c r="BS7" s="107"/>
      <c r="BT7" s="107">
        <v>9.0226909510700004</v>
      </c>
      <c r="BU7" s="107"/>
    </row>
    <row r="8" spans="1:73">
      <c r="A8" s="87" t="s">
        <v>23</v>
      </c>
      <c r="B8" s="22">
        <v>958</v>
      </c>
      <c r="C8" s="56">
        <f>B8/B4*100-100</f>
        <v>2.7896995708154577</v>
      </c>
      <c r="D8" s="56">
        <v>0.40347134999999995</v>
      </c>
      <c r="E8" s="56">
        <f>D8/D4*100-100</f>
        <v>77.941694223126149</v>
      </c>
      <c r="F8" s="56">
        <v>1.3044484505</v>
      </c>
      <c r="G8" s="56">
        <f>F8/F4*100-100</f>
        <v>71.782894693624144</v>
      </c>
      <c r="H8" s="13">
        <v>289</v>
      </c>
      <c r="I8" s="56">
        <f>H8/H4*100-100</f>
        <v>36.966824644549774</v>
      </c>
      <c r="J8" s="56">
        <v>0.14037859999999999</v>
      </c>
      <c r="K8" s="56">
        <f>J8/J4*100-100</f>
        <v>166.38634907206944</v>
      </c>
      <c r="L8" s="56">
        <v>0.30109969102</v>
      </c>
      <c r="M8" s="56">
        <f>L8/L4*100-100</f>
        <v>69.536787420413788</v>
      </c>
      <c r="N8" s="13">
        <v>721</v>
      </c>
      <c r="O8" s="56">
        <f>N8/N4*100-100</f>
        <v>24.740484429065731</v>
      </c>
      <c r="P8" s="56">
        <v>0.33322004</v>
      </c>
      <c r="Q8" s="56">
        <f>P8/P4*100-100</f>
        <v>45.852812854235083</v>
      </c>
      <c r="R8" s="56">
        <v>0.52529601594999997</v>
      </c>
      <c r="S8" s="56">
        <f>R8/R4*100-100</f>
        <v>31.856614682416847</v>
      </c>
      <c r="T8" s="86">
        <v>391</v>
      </c>
      <c r="U8" s="56">
        <f>T8/T4*100-100</f>
        <v>41.666666666666686</v>
      </c>
      <c r="V8" s="56">
        <v>0.39781946999999995</v>
      </c>
      <c r="W8" s="56">
        <f>V8/V4*100-100</f>
        <v>74.753359653409603</v>
      </c>
      <c r="X8" s="56">
        <v>0.32919822964000001</v>
      </c>
      <c r="Y8" s="56">
        <f>X8/X4*100-100</f>
        <v>32.859056361863196</v>
      </c>
      <c r="Z8" s="13">
        <v>312</v>
      </c>
      <c r="AA8" s="56">
        <f>Z8/Z4*100-100</f>
        <v>44.444444444444429</v>
      </c>
      <c r="AB8" s="56">
        <v>0.24678376999999999</v>
      </c>
      <c r="AC8" s="56">
        <f>AB8/AB4*100-100</f>
        <v>44.996935945094947</v>
      </c>
      <c r="AD8" s="56">
        <v>0.21982845333000001</v>
      </c>
      <c r="AE8" s="56">
        <f>AD8/AD4*100-100</f>
        <v>96.940811492157309</v>
      </c>
      <c r="AF8" s="22">
        <v>971</v>
      </c>
      <c r="AG8" s="56">
        <f>AF8/AF4*100-100</f>
        <v>16.847172081829129</v>
      </c>
      <c r="AH8" s="56">
        <v>0.44096217249176028</v>
      </c>
      <c r="AI8" s="56">
        <f>AH8/AH4*100-100</f>
        <v>18.516254671266012</v>
      </c>
      <c r="AJ8" s="56">
        <v>0.87165836600000002</v>
      </c>
      <c r="AK8" s="56">
        <f>AJ8/AJ4*100-100</f>
        <v>20.839751088500066</v>
      </c>
      <c r="AL8" s="22">
        <v>338</v>
      </c>
      <c r="AM8" s="56">
        <f>AL8/AL4*100-100</f>
        <v>52.941176470588232</v>
      </c>
      <c r="AN8" s="56">
        <v>0.12993032000000002</v>
      </c>
      <c r="AO8" s="56">
        <f>AN8/AN4*100-100</f>
        <v>167.29271391027527</v>
      </c>
      <c r="AP8" s="56">
        <v>0.40907196098000004</v>
      </c>
      <c r="AQ8" s="56">
        <f>AP8/AP4*100-100</f>
        <v>76.622844394621126</v>
      </c>
      <c r="AR8" s="13">
        <v>664</v>
      </c>
      <c r="AS8" s="56">
        <f>AR8/AR4*100-100</f>
        <v>-0.44977511244377411</v>
      </c>
      <c r="AT8" s="56">
        <v>0.45710291999999997</v>
      </c>
      <c r="AU8" s="56">
        <f>AT8/AT4*100-100</f>
        <v>12.855795311756751</v>
      </c>
      <c r="AV8" s="56">
        <v>0.72748674800000002</v>
      </c>
      <c r="AW8" s="56">
        <f>AV8/AV4*100-100</f>
        <v>-24.823646884258153</v>
      </c>
      <c r="AX8" s="13">
        <v>1336</v>
      </c>
      <c r="AY8" s="56">
        <f>AX8/AX4*100-100</f>
        <v>-25.612472160356347</v>
      </c>
      <c r="AZ8" s="56">
        <v>0.83509200820000007</v>
      </c>
      <c r="BA8" s="56">
        <f>AZ8/AZ4*100-100</f>
        <v>-41.307940280792856</v>
      </c>
      <c r="BB8" s="56">
        <v>0.83912957792999998</v>
      </c>
      <c r="BC8" s="56">
        <f>BB8/BB4*100-100</f>
        <v>-33.129895155937703</v>
      </c>
      <c r="BD8" s="86">
        <v>963</v>
      </c>
      <c r="BE8" s="56">
        <f>BD8/BD4*100-100</f>
        <v>-1.3319672131147513</v>
      </c>
      <c r="BF8" s="56">
        <v>0.59609814379999992</v>
      </c>
      <c r="BG8" s="56">
        <f>BF8/BF4*100-100</f>
        <v>-9.4903117261001881</v>
      </c>
      <c r="BH8" s="56">
        <v>0.48983185785</v>
      </c>
      <c r="BI8" s="56">
        <f>BH8/BH4*100-100</f>
        <v>1.8980513143166604</v>
      </c>
      <c r="BJ8" s="116">
        <v>651</v>
      </c>
      <c r="BK8" s="56">
        <f>BJ8/BJ4*100-100</f>
        <v>12.629757785467135</v>
      </c>
      <c r="BL8" s="56">
        <v>0.49682282989999998</v>
      </c>
      <c r="BM8" s="56">
        <f>BL8/BL4*100-100</f>
        <v>45.598721573255574</v>
      </c>
      <c r="BN8" s="56">
        <v>0.79437649799999999</v>
      </c>
      <c r="BO8" s="56">
        <f>BN8/BN4*100-100</f>
        <v>46.880036602469744</v>
      </c>
      <c r="BP8" s="103">
        <v>7594</v>
      </c>
      <c r="BQ8" s="104">
        <f>BP8/BP4*100-100</f>
        <v>4.2845372150508183</v>
      </c>
      <c r="BR8" s="104">
        <v>4.477681624391761</v>
      </c>
      <c r="BS8" s="104">
        <f>BR8/BR4*100-100</f>
        <v>7.788763819686622</v>
      </c>
      <c r="BT8" s="104">
        <v>6.8114258492000008</v>
      </c>
      <c r="BU8" s="104">
        <f>BT8/BT4*100-100</f>
        <v>15.608551421291494</v>
      </c>
    </row>
    <row r="9" spans="1:73">
      <c r="A9" s="87" t="s">
        <v>24</v>
      </c>
      <c r="B9" s="22">
        <v>861</v>
      </c>
      <c r="C9" s="56">
        <f t="shared" ref="C9:C18" si="0">B9/B5*100-100</f>
        <v>-11.601642710472277</v>
      </c>
      <c r="D9" s="56">
        <v>0.39123977000000004</v>
      </c>
      <c r="E9" s="56">
        <f t="shared" ref="E9:E18" si="1">D9/D5*100-100</f>
        <v>71.853990437596309</v>
      </c>
      <c r="F9" s="56">
        <v>1.0665487279900001</v>
      </c>
      <c r="G9" s="56">
        <f t="shared" ref="G9:G18" si="2">F9/F5*100-100</f>
        <v>21.240404847515819</v>
      </c>
      <c r="H9" s="13">
        <v>265</v>
      </c>
      <c r="I9" s="56">
        <f t="shared" ref="I9:I18" si="3">H9/H5*100-100</f>
        <v>-36.450839328537164</v>
      </c>
      <c r="J9" s="56">
        <v>9.4466569999999986E-2</v>
      </c>
      <c r="K9" s="56">
        <f t="shared" ref="K9:K18" si="4">J9/J5*100-100</f>
        <v>-55.347795494458765</v>
      </c>
      <c r="L9" s="56">
        <v>0.29260835000000002</v>
      </c>
      <c r="M9" s="56">
        <f t="shared" ref="M9:M18" si="5">L9/L5*100-100</f>
        <v>-37.21446698197289</v>
      </c>
      <c r="N9" s="13">
        <v>690</v>
      </c>
      <c r="O9" s="56">
        <f t="shared" ref="O9:O18" si="6">N9/N5*100-100</f>
        <v>19.377162629757791</v>
      </c>
      <c r="P9" s="56">
        <v>0.31692240999999999</v>
      </c>
      <c r="Q9" s="56">
        <f t="shared" ref="Q9:Q18" si="7">P9/P5*100-100</f>
        <v>38.629032631990299</v>
      </c>
      <c r="R9" s="56">
        <v>0.59110774217999995</v>
      </c>
      <c r="S9" s="56">
        <f t="shared" ref="S9:S18" si="8">R9/R5*100-100</f>
        <v>45.832887632319768</v>
      </c>
      <c r="T9" s="86">
        <v>325</v>
      </c>
      <c r="U9" s="56">
        <f t="shared" ref="U9:U18" si="9">T9/T5*100-100</f>
        <v>16.487455197132618</v>
      </c>
      <c r="V9" s="56">
        <v>0.31675715999999998</v>
      </c>
      <c r="W9" s="56">
        <f t="shared" ref="W9:W18" si="10">V9/V5*100-100</f>
        <v>26.786989703408011</v>
      </c>
      <c r="X9" s="56">
        <v>0.29694512243999999</v>
      </c>
      <c r="Y9" s="56">
        <f t="shared" ref="Y9:Y18" si="11">X9/X5*100-100</f>
        <v>9.9397444554073218</v>
      </c>
      <c r="Z9" s="13">
        <v>259</v>
      </c>
      <c r="AA9" s="56">
        <f t="shared" ref="AA9:AA18" si="12">Z9/Z5*100-100</f>
        <v>20.465116279069775</v>
      </c>
      <c r="AB9" s="56">
        <v>0.19663419000000001</v>
      </c>
      <c r="AC9" s="56">
        <f t="shared" ref="AC9:AC18" si="13">AB9/AB5*100-100</f>
        <v>24.717548963898551</v>
      </c>
      <c r="AD9" s="56">
        <v>0.15420907581000001</v>
      </c>
      <c r="AE9" s="56">
        <f t="shared" ref="AE9:AE18" si="14">AD9/AD5*100-100</f>
        <v>12.296559981333971</v>
      </c>
      <c r="AF9" s="22">
        <v>785</v>
      </c>
      <c r="AG9" s="56">
        <f t="shared" ref="AG9:AG18" si="15">AF9/AF5*100-100</f>
        <v>-28.244972577696529</v>
      </c>
      <c r="AH9" s="56">
        <v>0.32149292132080076</v>
      </c>
      <c r="AI9" s="56">
        <f t="shared" ref="AI9:AI18" si="16">AH9/AH5*100-100</f>
        <v>-39.677058594387645</v>
      </c>
      <c r="AJ9" s="56">
        <v>0.74804036900000004</v>
      </c>
      <c r="AK9" s="56">
        <f t="shared" ref="AK9:AK18" si="17">AJ9/AJ5*100-100</f>
        <v>-27.94977708960387</v>
      </c>
      <c r="AL9" s="22">
        <v>316</v>
      </c>
      <c r="AM9" s="56">
        <f t="shared" ref="AM9:AM18" si="18">AL9/AL5*100-100</f>
        <v>-12.947658402203857</v>
      </c>
      <c r="AN9" s="56">
        <v>0.11884915</v>
      </c>
      <c r="AO9" s="56">
        <f t="shared" ref="AO9:AO18" si="19">AN9/AN5*100-100</f>
        <v>-5.8255010519331307</v>
      </c>
      <c r="AP9" s="56">
        <v>0.34242465999999999</v>
      </c>
      <c r="AQ9" s="56">
        <f t="shared" ref="AQ9:AQ18" si="20">AP9/AP5*100-100</f>
        <v>-33.75290776028757</v>
      </c>
      <c r="AR9" s="13">
        <v>664</v>
      </c>
      <c r="AS9" s="56">
        <f t="shared" ref="AS9:AS18" si="21">AR9/AR5*100-100</f>
        <v>-4.5977011494252906</v>
      </c>
      <c r="AT9" s="56">
        <v>0.42932716999999998</v>
      </c>
      <c r="AU9" s="56">
        <f t="shared" ref="AU9:AU18" si="22">AT9/AT5*100-100</f>
        <v>15.644376799892939</v>
      </c>
      <c r="AV9" s="56">
        <v>0.69664175490000002</v>
      </c>
      <c r="AW9" s="56">
        <f t="shared" ref="AW9:AW18" si="23">AV9/AV5*100-100</f>
        <v>-7.790582906081184</v>
      </c>
      <c r="AX9" s="13">
        <v>1446</v>
      </c>
      <c r="AY9" s="56">
        <f t="shared" ref="AY9:AY18" si="24">AX9/AX5*100-100</f>
        <v>-8.4230525649144994</v>
      </c>
      <c r="AZ9" s="56">
        <v>0.90058104130000005</v>
      </c>
      <c r="BA9" s="56">
        <f t="shared" ref="BA9:BA18" si="25">AZ9/AZ5*100-100</f>
        <v>-21.744236282972977</v>
      </c>
      <c r="BB9" s="56">
        <v>0.90455033227999992</v>
      </c>
      <c r="BC9" s="56">
        <f t="shared" ref="BC9:BC18" si="26">BB9/BB5*100-100</f>
        <v>-11.424070013395664</v>
      </c>
      <c r="BD9" s="86">
        <v>1049</v>
      </c>
      <c r="BE9" s="56">
        <f t="shared" ref="BE9:BE18" si="27">BD9/BD5*100-100</f>
        <v>-10.188356164383563</v>
      </c>
      <c r="BF9" s="56">
        <v>0.64545428090000001</v>
      </c>
      <c r="BG9" s="56">
        <f t="shared" ref="BG9:BG18" si="28">BF9/BF5*100-100</f>
        <v>-14.590040920405499</v>
      </c>
      <c r="BH9" s="56">
        <v>0.56176802894000011</v>
      </c>
      <c r="BI9" s="56">
        <f t="shared" ref="BI9:BI18" si="29">BH9/BH5*100-100</f>
        <v>-0.33987650577780926</v>
      </c>
      <c r="BJ9" s="116">
        <v>836</v>
      </c>
      <c r="BK9" s="56">
        <f t="shared" ref="BK9:BK18" si="30">BJ9/BJ5*100-100</f>
        <v>0.72289156626506212</v>
      </c>
      <c r="BL9" s="56">
        <v>0.61335458840000001</v>
      </c>
      <c r="BM9" s="56">
        <f t="shared" ref="BM9:BM18" si="31">BL9/BL5*100-100</f>
        <v>1.976554616119472</v>
      </c>
      <c r="BN9" s="56">
        <v>1.0014739770000001</v>
      </c>
      <c r="BO9" s="56">
        <f t="shared" ref="BO9:BO18" si="32">BN9/BN5*100-100</f>
        <v>10.288375898165853</v>
      </c>
      <c r="BP9" s="103">
        <v>7496</v>
      </c>
      <c r="BQ9" s="104">
        <f t="shared" ref="BQ9:BQ18" si="33">BP9/BP5*100-100</f>
        <v>-8.5072622970828746</v>
      </c>
      <c r="BR9" s="104">
        <v>4.3450792519208008</v>
      </c>
      <c r="BS9" s="104">
        <f t="shared" ref="BS9:BS18" si="34">BR9/BR5*100-100</f>
        <v>-5.8227994186588603</v>
      </c>
      <c r="BT9" s="104">
        <v>6.6563181405399989</v>
      </c>
      <c r="BU9" s="104">
        <f t="shared" ref="BU9:BU18" si="35">BT9/BT5*100-100</f>
        <v>-4.3914644780038543</v>
      </c>
    </row>
    <row r="10" spans="1:73">
      <c r="A10" s="87" t="s">
        <v>25</v>
      </c>
      <c r="B10" s="22">
        <v>1192</v>
      </c>
      <c r="C10" s="56">
        <f t="shared" si="0"/>
        <v>15.953307392996123</v>
      </c>
      <c r="D10" s="56">
        <v>0.54080802000000006</v>
      </c>
      <c r="E10" s="56">
        <f t="shared" si="1"/>
        <v>74.209228107365959</v>
      </c>
      <c r="F10" s="56">
        <v>1.5724452840100001</v>
      </c>
      <c r="G10" s="56">
        <f t="shared" si="2"/>
        <v>69.40105634482623</v>
      </c>
      <c r="H10" s="13">
        <v>310</v>
      </c>
      <c r="I10" s="56">
        <f t="shared" si="3"/>
        <v>-11.174785100286527</v>
      </c>
      <c r="J10" s="56">
        <v>0.13471657999999997</v>
      </c>
      <c r="K10" s="56">
        <f t="shared" si="4"/>
        <v>-9.3011378310303314</v>
      </c>
      <c r="L10" s="56">
        <v>0.32116649935000002</v>
      </c>
      <c r="M10" s="56">
        <f t="shared" si="5"/>
        <v>-4.3236615920140622</v>
      </c>
      <c r="N10" s="13">
        <v>976</v>
      </c>
      <c r="O10" s="56">
        <f t="shared" si="6"/>
        <v>-2.2044088176352687</v>
      </c>
      <c r="P10" s="56">
        <v>0.40947638000000003</v>
      </c>
      <c r="Q10" s="56">
        <f t="shared" si="7"/>
        <v>-2.7371374620400957E-2</v>
      </c>
      <c r="R10" s="56">
        <v>0.86028010305999991</v>
      </c>
      <c r="S10" s="56">
        <f t="shared" si="8"/>
        <v>-2.7789921086445304</v>
      </c>
      <c r="T10" s="86">
        <v>455</v>
      </c>
      <c r="U10" s="56">
        <f t="shared" si="9"/>
        <v>0.66371681415928663</v>
      </c>
      <c r="V10" s="56">
        <v>0.37659869000000001</v>
      </c>
      <c r="W10" s="56">
        <f t="shared" si="10"/>
        <v>-0.12223267208858601</v>
      </c>
      <c r="X10" s="56">
        <v>0.40869944386000001</v>
      </c>
      <c r="Y10" s="56">
        <f t="shared" si="11"/>
        <v>-3.7400462292625321</v>
      </c>
      <c r="Z10" s="13">
        <v>335</v>
      </c>
      <c r="AA10" s="56">
        <f t="shared" si="12"/>
        <v>-18.491484184914839</v>
      </c>
      <c r="AB10" s="56">
        <v>0.26498207000000001</v>
      </c>
      <c r="AC10" s="56">
        <f t="shared" si="13"/>
        <v>-26.685054008135083</v>
      </c>
      <c r="AD10" s="56">
        <v>0.22517004594999998</v>
      </c>
      <c r="AE10" s="56">
        <f t="shared" si="14"/>
        <v>-34.10050487352126</v>
      </c>
      <c r="AF10" s="22">
        <v>946</v>
      </c>
      <c r="AG10" s="56">
        <f t="shared" si="15"/>
        <v>-29.508196721311478</v>
      </c>
      <c r="AH10" s="56">
        <v>0.4159790075</v>
      </c>
      <c r="AI10" s="56">
        <f t="shared" si="16"/>
        <v>-36.748243590426846</v>
      </c>
      <c r="AJ10" s="56">
        <v>0.95835372699999999</v>
      </c>
      <c r="AK10" s="56">
        <f t="shared" si="17"/>
        <v>-30.591104918535592</v>
      </c>
      <c r="AL10" s="22">
        <v>430</v>
      </c>
      <c r="AM10" s="56">
        <f t="shared" si="18"/>
        <v>-10.602910602910598</v>
      </c>
      <c r="AN10" s="56">
        <v>0.15679252999999999</v>
      </c>
      <c r="AO10" s="56">
        <f t="shared" si="19"/>
        <v>-22.475632183737559</v>
      </c>
      <c r="AP10" s="56">
        <v>0.54519522600000003</v>
      </c>
      <c r="AQ10" s="56">
        <f t="shared" si="20"/>
        <v>1.2768668963772001</v>
      </c>
      <c r="AR10" s="13">
        <v>897</v>
      </c>
      <c r="AS10" s="56">
        <f t="shared" si="21"/>
        <v>-4.9788135593220346</v>
      </c>
      <c r="AT10" s="56">
        <v>0.72236962000000005</v>
      </c>
      <c r="AU10" s="56">
        <f t="shared" si="22"/>
        <v>45.276883864809179</v>
      </c>
      <c r="AV10" s="56">
        <v>0.99908825899999998</v>
      </c>
      <c r="AW10" s="56">
        <f t="shared" si="23"/>
        <v>1.8344411842036834E-2</v>
      </c>
      <c r="AX10" s="13">
        <v>1801</v>
      </c>
      <c r="AY10" s="56">
        <f t="shared" si="24"/>
        <v>7.2662298987492591</v>
      </c>
      <c r="AZ10" s="56">
        <v>0.96152337760000006</v>
      </c>
      <c r="BA10" s="56">
        <f t="shared" si="25"/>
        <v>-14.522491835995439</v>
      </c>
      <c r="BB10" s="56">
        <v>1.181561705</v>
      </c>
      <c r="BC10" s="56">
        <f t="shared" si="26"/>
        <v>11.592352217341116</v>
      </c>
      <c r="BD10" s="86">
        <v>1274</v>
      </c>
      <c r="BE10" s="56">
        <f t="shared" si="27"/>
        <v>-10.909090909090907</v>
      </c>
      <c r="BF10" s="56">
        <v>0.83719880940000002</v>
      </c>
      <c r="BG10" s="56">
        <f t="shared" si="28"/>
        <v>-18.874302998951521</v>
      </c>
      <c r="BH10" s="56">
        <v>0.72614045736999999</v>
      </c>
      <c r="BI10" s="56">
        <f t="shared" si="29"/>
        <v>9.301824350834039</v>
      </c>
      <c r="BJ10" s="116">
        <v>851</v>
      </c>
      <c r="BK10" s="56">
        <f t="shared" si="30"/>
        <v>-1.3904982618771697</v>
      </c>
      <c r="BL10" s="56">
        <v>0.59556679810000002</v>
      </c>
      <c r="BM10" s="56">
        <f t="shared" si="31"/>
        <v>12.9271665682394</v>
      </c>
      <c r="BN10" s="56">
        <v>0.99205974399999997</v>
      </c>
      <c r="BO10" s="56">
        <f t="shared" si="32"/>
        <v>2.3153448933840934</v>
      </c>
      <c r="BP10" s="103">
        <v>9467</v>
      </c>
      <c r="BQ10" s="104">
        <f t="shared" si="33"/>
        <v>-5.1117570411947497</v>
      </c>
      <c r="BR10" s="104">
        <v>5.4160118825999994</v>
      </c>
      <c r="BS10" s="104">
        <f t="shared" si="34"/>
        <v>-4.1149007939394551</v>
      </c>
      <c r="BT10" s="104">
        <v>8.7901604946000003</v>
      </c>
      <c r="BU10" s="104">
        <f t="shared" si="35"/>
        <v>3.1008144936054691</v>
      </c>
    </row>
    <row r="11" spans="1:73">
      <c r="A11" s="88" t="s">
        <v>26</v>
      </c>
      <c r="B11" s="23">
        <v>1320</v>
      </c>
      <c r="C11" s="58">
        <f t="shared" si="0"/>
        <v>-20.433996383363478</v>
      </c>
      <c r="D11" s="57">
        <v>0.61258548000000002</v>
      </c>
      <c r="E11" s="58">
        <f t="shared" si="1"/>
        <v>-20.300190476130993</v>
      </c>
      <c r="F11" s="57">
        <v>2.0870459550199998</v>
      </c>
      <c r="G11" s="58">
        <f t="shared" si="2"/>
        <v>3.8666971599389512</v>
      </c>
      <c r="H11" s="15">
        <v>299</v>
      </c>
      <c r="I11" s="58">
        <f t="shared" si="3"/>
        <v>-10.47904191616766</v>
      </c>
      <c r="J11" s="57">
        <v>0.12444705</v>
      </c>
      <c r="K11" s="58">
        <f t="shared" si="4"/>
        <v>-5.739991178962768</v>
      </c>
      <c r="L11" s="57">
        <v>0.28810969600000003</v>
      </c>
      <c r="M11" s="58">
        <f t="shared" si="5"/>
        <v>-23.948916883736985</v>
      </c>
      <c r="N11" s="15">
        <v>1083</v>
      </c>
      <c r="O11" s="58">
        <f t="shared" si="6"/>
        <v>9.6153846153846274</v>
      </c>
      <c r="P11" s="57">
        <v>0.51296928000000008</v>
      </c>
      <c r="Q11" s="58">
        <f t="shared" si="7"/>
        <v>16.541410847115515</v>
      </c>
      <c r="R11" s="57">
        <v>0.84571882269000009</v>
      </c>
      <c r="S11" s="58">
        <f t="shared" si="8"/>
        <v>17.476290386050565</v>
      </c>
      <c r="T11" s="16">
        <v>557</v>
      </c>
      <c r="U11" s="58">
        <f t="shared" si="9"/>
        <v>16.771488469601678</v>
      </c>
      <c r="V11" s="57">
        <v>0.48049234000000002</v>
      </c>
      <c r="W11" s="58">
        <f t="shared" si="10"/>
        <v>-7.3228016024982026</v>
      </c>
      <c r="X11" s="57">
        <v>0.48453773500000002</v>
      </c>
      <c r="Y11" s="58">
        <f t="shared" si="11"/>
        <v>2.2483644492710368</v>
      </c>
      <c r="Z11" s="15">
        <v>451</v>
      </c>
      <c r="AA11" s="58">
        <f t="shared" si="12"/>
        <v>5.1282051282051384</v>
      </c>
      <c r="AB11" s="57">
        <v>0.35549311</v>
      </c>
      <c r="AC11" s="58">
        <f t="shared" si="13"/>
        <v>-13.734789395361375</v>
      </c>
      <c r="AD11" s="57">
        <v>0.31119050021</v>
      </c>
      <c r="AE11" s="58">
        <f t="shared" si="14"/>
        <v>9.8548879980753696</v>
      </c>
      <c r="AF11" s="23">
        <v>964</v>
      </c>
      <c r="AG11" s="58">
        <f t="shared" si="15"/>
        <v>-13.542600896860989</v>
      </c>
      <c r="AH11" s="57">
        <v>0.46744891160430913</v>
      </c>
      <c r="AI11" s="58">
        <f t="shared" si="16"/>
        <v>-28.187217411799125</v>
      </c>
      <c r="AJ11" s="57">
        <v>0.98807988876999997</v>
      </c>
      <c r="AK11" s="58">
        <f t="shared" si="17"/>
        <v>-9.2574371197444094</v>
      </c>
      <c r="AL11" s="23">
        <v>461</v>
      </c>
      <c r="AM11" s="58">
        <f t="shared" si="18"/>
        <v>6.7129629629629477</v>
      </c>
      <c r="AN11" s="57">
        <v>0.20495287000000001</v>
      </c>
      <c r="AO11" s="58">
        <f t="shared" si="19"/>
        <v>22.666133674467503</v>
      </c>
      <c r="AP11" s="57">
        <v>0.53698228000000003</v>
      </c>
      <c r="AQ11" s="58">
        <f t="shared" si="20"/>
        <v>3.7800169374190347</v>
      </c>
      <c r="AR11" s="15">
        <v>872</v>
      </c>
      <c r="AS11" s="58">
        <f t="shared" si="21"/>
        <v>4.1816009557944938</v>
      </c>
      <c r="AT11" s="57">
        <v>0.60042657999999993</v>
      </c>
      <c r="AU11" s="58">
        <f t="shared" si="22"/>
        <v>10.143576178650122</v>
      </c>
      <c r="AV11" s="57">
        <v>1.1070696638800002</v>
      </c>
      <c r="AW11" s="58">
        <f t="shared" si="23"/>
        <v>24.194013101714631</v>
      </c>
      <c r="AX11" s="15">
        <v>1807</v>
      </c>
      <c r="AY11" s="58">
        <f t="shared" si="24"/>
        <v>9.4488188976378069</v>
      </c>
      <c r="AZ11" s="57">
        <v>1.2383468630999999</v>
      </c>
      <c r="BA11" s="58">
        <f t="shared" si="25"/>
        <v>6.6792477363834024</v>
      </c>
      <c r="BB11" s="57">
        <v>1.3671577429999999</v>
      </c>
      <c r="BC11" s="58">
        <f t="shared" si="26"/>
        <v>31.728027135102792</v>
      </c>
      <c r="BD11" s="16">
        <v>1374</v>
      </c>
      <c r="BE11" s="58">
        <f t="shared" si="27"/>
        <v>7.1762870514820492</v>
      </c>
      <c r="BF11" s="57">
        <v>0.93719755220000001</v>
      </c>
      <c r="BG11" s="58">
        <f t="shared" si="28"/>
        <v>3.7220155408817845E-2</v>
      </c>
      <c r="BH11" s="57">
        <v>0.76588123473000003</v>
      </c>
      <c r="BI11" s="58">
        <f t="shared" si="29"/>
        <v>14.467859995109691</v>
      </c>
      <c r="BJ11" s="101">
        <v>995</v>
      </c>
      <c r="BK11" s="58">
        <f t="shared" si="30"/>
        <v>6.417112299465245</v>
      </c>
      <c r="BL11" s="57">
        <v>0.68708671999999993</v>
      </c>
      <c r="BM11" s="58">
        <f t="shared" si="31"/>
        <v>9.8718170487047274</v>
      </c>
      <c r="BN11" s="57">
        <v>1.236783006</v>
      </c>
      <c r="BO11" s="58">
        <f t="shared" si="32"/>
        <v>29.806871796901163</v>
      </c>
      <c r="BP11" s="105">
        <v>10183</v>
      </c>
      <c r="BQ11" s="108">
        <f t="shared" si="33"/>
        <v>0.43396784692771462</v>
      </c>
      <c r="BR11" s="108">
        <v>6.2214467569043084</v>
      </c>
      <c r="BS11" s="108">
        <f t="shared" si="34"/>
        <v>-2.1401668548470525</v>
      </c>
      <c r="BT11" s="108">
        <v>10.018556525299999</v>
      </c>
      <c r="BU11" s="108">
        <f t="shared" si="35"/>
        <v>11.037345506241664</v>
      </c>
    </row>
    <row r="12" spans="1:73">
      <c r="A12" s="87" t="s">
        <v>27</v>
      </c>
      <c r="B12" s="22">
        <v>835</v>
      </c>
      <c r="C12" s="56">
        <f t="shared" si="0"/>
        <v>-12.839248434237987</v>
      </c>
      <c r="D12" s="56">
        <v>0.35543252000000003</v>
      </c>
      <c r="E12" s="56">
        <f t="shared" si="1"/>
        <v>-11.906379474032022</v>
      </c>
      <c r="F12" s="56">
        <v>1.1236735881600002</v>
      </c>
      <c r="G12" s="56">
        <f t="shared" si="2"/>
        <v>-13.858337006012633</v>
      </c>
      <c r="H12" s="13">
        <v>282</v>
      </c>
      <c r="I12" s="56">
        <f t="shared" si="3"/>
        <v>-2.4221453287197221</v>
      </c>
      <c r="J12" s="56">
        <v>0.10991767</v>
      </c>
      <c r="K12" s="56">
        <f t="shared" si="4"/>
        <v>-21.699126505037086</v>
      </c>
      <c r="L12" s="56">
        <v>0.38033816999999998</v>
      </c>
      <c r="M12" s="56">
        <f t="shared" si="5"/>
        <v>26.316360110358488</v>
      </c>
      <c r="N12" s="13">
        <v>699</v>
      </c>
      <c r="O12" s="56">
        <f t="shared" si="6"/>
        <v>-3.0513176144244056</v>
      </c>
      <c r="P12" s="56">
        <v>0.27289545000000004</v>
      </c>
      <c r="Q12" s="56">
        <f t="shared" si="7"/>
        <v>-18.103530027785837</v>
      </c>
      <c r="R12" s="56">
        <v>0.75818102003999999</v>
      </c>
      <c r="S12" s="56">
        <f t="shared" si="8"/>
        <v>44.334051090950425</v>
      </c>
      <c r="T12" s="86">
        <v>361</v>
      </c>
      <c r="U12" s="56">
        <f t="shared" si="9"/>
        <v>-7.6726342710997386</v>
      </c>
      <c r="V12" s="56">
        <v>0.30576046999999995</v>
      </c>
      <c r="W12" s="56">
        <f t="shared" si="10"/>
        <v>-23.140898558836255</v>
      </c>
      <c r="X12" s="56">
        <v>0.29384094886000001</v>
      </c>
      <c r="Y12" s="56">
        <f t="shared" si="11"/>
        <v>-10.740422516447168</v>
      </c>
      <c r="Z12" s="13">
        <v>313</v>
      </c>
      <c r="AA12" s="56">
        <f t="shared" si="12"/>
        <v>0.3205128205128176</v>
      </c>
      <c r="AB12" s="56">
        <v>0.25764036000000001</v>
      </c>
      <c r="AC12" s="56">
        <f t="shared" si="13"/>
        <v>4.3992317647145285</v>
      </c>
      <c r="AD12" s="56">
        <v>0.23688791254</v>
      </c>
      <c r="AE12" s="56">
        <f t="shared" si="14"/>
        <v>7.7603508333795332</v>
      </c>
      <c r="AF12" s="22">
        <v>729</v>
      </c>
      <c r="AG12" s="56">
        <f t="shared" si="15"/>
        <v>-24.92276004119465</v>
      </c>
      <c r="AH12" s="56">
        <v>0.27793733750000005</v>
      </c>
      <c r="AI12" s="56">
        <f t="shared" si="16"/>
        <v>-36.970253949573525</v>
      </c>
      <c r="AJ12" s="56">
        <v>0.70631506899999996</v>
      </c>
      <c r="AK12" s="56">
        <f t="shared" si="17"/>
        <v>-18.968818914542496</v>
      </c>
      <c r="AL12" s="22">
        <v>351</v>
      </c>
      <c r="AM12" s="56">
        <f t="shared" si="18"/>
        <v>3.8461538461538538</v>
      </c>
      <c r="AN12" s="56">
        <v>0.13719745</v>
      </c>
      <c r="AO12" s="56">
        <f t="shared" si="19"/>
        <v>5.5930979004746462</v>
      </c>
      <c r="AP12" s="56">
        <v>0.42105063700000001</v>
      </c>
      <c r="AQ12" s="56">
        <f t="shared" si="20"/>
        <v>2.9282564347121252</v>
      </c>
      <c r="AR12" s="13">
        <v>640</v>
      </c>
      <c r="AS12" s="56">
        <f t="shared" si="21"/>
        <v>-3.6144578313252964</v>
      </c>
      <c r="AT12" s="56">
        <v>0.38918024000000001</v>
      </c>
      <c r="AU12" s="56">
        <f t="shared" si="22"/>
        <v>-14.859384402969894</v>
      </c>
      <c r="AV12" s="56">
        <v>0.73994316511000002</v>
      </c>
      <c r="AW12" s="56">
        <f t="shared" si="23"/>
        <v>1.7122534732412618</v>
      </c>
      <c r="AX12" s="13">
        <v>1363</v>
      </c>
      <c r="AY12" s="56">
        <f t="shared" si="24"/>
        <v>2.0209580838323404</v>
      </c>
      <c r="AZ12" s="56">
        <v>0.94779157160000005</v>
      </c>
      <c r="BA12" s="56">
        <f t="shared" si="25"/>
        <v>13.495466642402491</v>
      </c>
      <c r="BB12" s="56">
        <v>0.97413822890000001</v>
      </c>
      <c r="BC12" s="56">
        <f t="shared" si="26"/>
        <v>16.08913027509351</v>
      </c>
      <c r="BD12" s="86">
        <v>1065</v>
      </c>
      <c r="BE12" s="56">
        <f t="shared" si="27"/>
        <v>10.591900311526487</v>
      </c>
      <c r="BF12" s="56">
        <v>0.64458992550000005</v>
      </c>
      <c r="BG12" s="56">
        <f t="shared" si="28"/>
        <v>8.1348654083831349</v>
      </c>
      <c r="BH12" s="56">
        <v>0.61893730027999994</v>
      </c>
      <c r="BI12" s="56">
        <f t="shared" si="29"/>
        <v>26.357093839644776</v>
      </c>
      <c r="BJ12" s="116">
        <v>691</v>
      </c>
      <c r="BK12" s="56">
        <f t="shared" si="30"/>
        <v>6.1443932411674496</v>
      </c>
      <c r="BL12" s="56">
        <v>0.41938217010000001</v>
      </c>
      <c r="BM12" s="56">
        <f t="shared" si="31"/>
        <v>-15.587178192996319</v>
      </c>
      <c r="BN12" s="56">
        <v>0.89291983699999999</v>
      </c>
      <c r="BO12" s="56">
        <f t="shared" si="32"/>
        <v>12.40511762975143</v>
      </c>
      <c r="BP12" s="103">
        <v>7329</v>
      </c>
      <c r="BQ12" s="104">
        <f t="shared" si="33"/>
        <v>-3.4895970503028764</v>
      </c>
      <c r="BR12" s="104">
        <v>4.1177251647000004</v>
      </c>
      <c r="BS12" s="104">
        <f t="shared" si="34"/>
        <v>-8.0389024921050805</v>
      </c>
      <c r="BT12" s="104">
        <v>7.1462258768899991</v>
      </c>
      <c r="BU12" s="104">
        <f t="shared" si="35"/>
        <v>4.9152708273161352</v>
      </c>
    </row>
    <row r="13" spans="1:73">
      <c r="A13" s="87" t="s">
        <v>28</v>
      </c>
      <c r="B13" s="22">
        <v>948</v>
      </c>
      <c r="C13" s="56">
        <f t="shared" si="0"/>
        <v>10.104529616724747</v>
      </c>
      <c r="D13" s="56">
        <v>0.34980856999999999</v>
      </c>
      <c r="E13" s="56">
        <f t="shared" si="1"/>
        <v>-10.589720978519139</v>
      </c>
      <c r="F13" s="56">
        <v>1.6143118640799998</v>
      </c>
      <c r="G13" s="56">
        <f t="shared" si="2"/>
        <v>51.358472586836712</v>
      </c>
      <c r="H13" s="13">
        <v>270</v>
      </c>
      <c r="I13" s="56">
        <f t="shared" si="3"/>
        <v>1.8867924528301927</v>
      </c>
      <c r="J13" s="56">
        <v>8.7917120000000001E-2</v>
      </c>
      <c r="K13" s="56">
        <f t="shared" si="4"/>
        <v>-6.9330875462081281</v>
      </c>
      <c r="L13" s="56">
        <v>0.25055569150000001</v>
      </c>
      <c r="M13" s="56">
        <f t="shared" si="5"/>
        <v>-14.371653611388737</v>
      </c>
      <c r="N13" s="13">
        <v>854</v>
      </c>
      <c r="O13" s="56">
        <f t="shared" si="6"/>
        <v>23.768115942028984</v>
      </c>
      <c r="P13" s="56">
        <v>0.34401437000000001</v>
      </c>
      <c r="Q13" s="56">
        <f t="shared" si="7"/>
        <v>8.5484519696792773</v>
      </c>
      <c r="R13" s="56">
        <v>0.76827511848000007</v>
      </c>
      <c r="S13" s="56">
        <f t="shared" si="8"/>
        <v>29.972095382579226</v>
      </c>
      <c r="T13" s="86">
        <v>341</v>
      </c>
      <c r="U13" s="56">
        <f t="shared" si="9"/>
        <v>4.9230769230769198</v>
      </c>
      <c r="V13" s="56">
        <v>0.26750703000000003</v>
      </c>
      <c r="W13" s="56">
        <f t="shared" si="10"/>
        <v>-15.548229438602107</v>
      </c>
      <c r="X13" s="56">
        <v>0.29568192100000001</v>
      </c>
      <c r="Y13" s="56">
        <f t="shared" si="11"/>
        <v>-0.42539895237888459</v>
      </c>
      <c r="Z13" s="13">
        <v>299</v>
      </c>
      <c r="AA13" s="56">
        <f t="shared" si="12"/>
        <v>15.444015444015434</v>
      </c>
      <c r="AB13" s="56">
        <v>0.20883132999999998</v>
      </c>
      <c r="AC13" s="56">
        <f t="shared" si="13"/>
        <v>6.2029599226868726</v>
      </c>
      <c r="AD13" s="56">
        <v>0.20641008983</v>
      </c>
      <c r="AE13" s="56">
        <f t="shared" si="14"/>
        <v>33.850805308188569</v>
      </c>
      <c r="AF13" s="22">
        <v>794</v>
      </c>
      <c r="AG13" s="56">
        <f t="shared" si="15"/>
        <v>1.1464968152866248</v>
      </c>
      <c r="AH13" s="56">
        <v>0.36794261499786385</v>
      </c>
      <c r="AI13" s="56">
        <f t="shared" si="16"/>
        <v>14.448123301201193</v>
      </c>
      <c r="AJ13" s="56">
        <v>1.00909297872</v>
      </c>
      <c r="AK13" s="56">
        <f t="shared" si="17"/>
        <v>34.898198083745399</v>
      </c>
      <c r="AL13" s="22">
        <v>468</v>
      </c>
      <c r="AM13" s="56">
        <f t="shared" si="18"/>
        <v>48.101265822784796</v>
      </c>
      <c r="AN13" s="56">
        <v>0.1808003</v>
      </c>
      <c r="AO13" s="56">
        <f t="shared" si="19"/>
        <v>52.125867118107266</v>
      </c>
      <c r="AP13" s="56">
        <v>0.55171642499999995</v>
      </c>
      <c r="AQ13" s="56">
        <f t="shared" si="20"/>
        <v>61.120529403460608</v>
      </c>
      <c r="AR13" s="13">
        <v>752</v>
      </c>
      <c r="AS13" s="56">
        <f t="shared" si="21"/>
        <v>13.253012048192787</v>
      </c>
      <c r="AT13" s="56">
        <v>0.43164853999999997</v>
      </c>
      <c r="AU13" s="56">
        <f t="shared" si="22"/>
        <v>0.54069953224716016</v>
      </c>
      <c r="AV13" s="56">
        <v>1.0022626189999999</v>
      </c>
      <c r="AW13" s="56">
        <f t="shared" si="23"/>
        <v>43.870592302333421</v>
      </c>
      <c r="AX13" s="13">
        <v>1603</v>
      </c>
      <c r="AY13" s="56">
        <f t="shared" si="24"/>
        <v>10.857538035961284</v>
      </c>
      <c r="AZ13" s="56">
        <v>0.71887258200000004</v>
      </c>
      <c r="BA13" s="56">
        <f t="shared" si="25"/>
        <v>-20.176802638183631</v>
      </c>
      <c r="BB13" s="56">
        <v>1.18836405154</v>
      </c>
      <c r="BC13" s="56">
        <f t="shared" si="26"/>
        <v>31.376221878623625</v>
      </c>
      <c r="BD13" s="86">
        <v>1288</v>
      </c>
      <c r="BE13" s="56">
        <f t="shared" si="27"/>
        <v>22.78360343183985</v>
      </c>
      <c r="BF13" s="56">
        <v>0.82204704920000005</v>
      </c>
      <c r="BG13" s="56">
        <f t="shared" si="28"/>
        <v>27.359454189964467</v>
      </c>
      <c r="BH13" s="56">
        <v>0.83520409399999995</v>
      </c>
      <c r="BI13" s="56">
        <f t="shared" si="29"/>
        <v>48.674194858676145</v>
      </c>
      <c r="BJ13" s="116">
        <v>997</v>
      </c>
      <c r="BK13" s="56">
        <f t="shared" si="30"/>
        <v>19.25837320574162</v>
      </c>
      <c r="BL13" s="56">
        <v>0.57666930989999998</v>
      </c>
      <c r="BM13" s="56">
        <f t="shared" si="31"/>
        <v>-5.9810881329994459</v>
      </c>
      <c r="BN13" s="56">
        <v>1.4545852429999999</v>
      </c>
      <c r="BO13" s="56">
        <f t="shared" si="32"/>
        <v>45.244437339982909</v>
      </c>
      <c r="BP13" s="103">
        <v>8614</v>
      </c>
      <c r="BQ13" s="104">
        <f t="shared" si="33"/>
        <v>14.914621131269996</v>
      </c>
      <c r="BR13" s="104">
        <v>4.3560588160978639</v>
      </c>
      <c r="BS13" s="104">
        <f t="shared" si="34"/>
        <v>0.25268961831270076</v>
      </c>
      <c r="BT13" s="104">
        <v>9.1764600961500005</v>
      </c>
      <c r="BU13" s="104">
        <f t="shared" si="35"/>
        <v>37.860900011091616</v>
      </c>
    </row>
    <row r="14" spans="1:73">
      <c r="A14" s="87" t="s">
        <v>29</v>
      </c>
      <c r="B14" s="22">
        <v>1088</v>
      </c>
      <c r="C14" s="56">
        <f t="shared" si="0"/>
        <v>-8.724832214765101</v>
      </c>
      <c r="D14" s="56">
        <v>0.36824369000000001</v>
      </c>
      <c r="E14" s="56">
        <f t="shared" si="1"/>
        <v>-31.908611488416909</v>
      </c>
      <c r="F14" s="56">
        <v>1.6189543772200001</v>
      </c>
      <c r="G14" s="56">
        <f t="shared" si="2"/>
        <v>2.957755903047655</v>
      </c>
      <c r="H14" s="13">
        <v>279</v>
      </c>
      <c r="I14" s="56">
        <f t="shared" si="3"/>
        <v>-10</v>
      </c>
      <c r="J14" s="56">
        <v>0.10102717</v>
      </c>
      <c r="K14" s="59">
        <f t="shared" si="4"/>
        <v>-25.007619700559488</v>
      </c>
      <c r="L14" s="56">
        <v>0.28772444601999997</v>
      </c>
      <c r="M14" s="56">
        <f t="shared" si="5"/>
        <v>-10.412684198906959</v>
      </c>
      <c r="N14" s="13">
        <v>1028</v>
      </c>
      <c r="O14" s="56">
        <f t="shared" si="6"/>
        <v>5.3278688524590194</v>
      </c>
      <c r="P14" s="56">
        <v>0.38718989000000004</v>
      </c>
      <c r="Q14" s="56">
        <f t="shared" si="7"/>
        <v>-5.4426802346938814</v>
      </c>
      <c r="R14" s="56">
        <v>0.92391354787000002</v>
      </c>
      <c r="S14" s="56">
        <f t="shared" si="8"/>
        <v>7.3968286124085836</v>
      </c>
      <c r="T14" s="86">
        <v>441</v>
      </c>
      <c r="U14" s="56">
        <f t="shared" si="9"/>
        <v>-3.0769230769230802</v>
      </c>
      <c r="V14" s="56">
        <v>0.32904795000000003</v>
      </c>
      <c r="W14" s="56">
        <f t="shared" si="10"/>
        <v>-12.626368933997085</v>
      </c>
      <c r="X14" s="56">
        <v>0.44011672735000001</v>
      </c>
      <c r="Y14" s="56">
        <f t="shared" si="11"/>
        <v>7.6871363448103978</v>
      </c>
      <c r="Z14" s="13">
        <v>417</v>
      </c>
      <c r="AA14" s="56">
        <f t="shared" si="12"/>
        <v>24.477611940298516</v>
      </c>
      <c r="AB14" s="56">
        <v>0.35089435999999996</v>
      </c>
      <c r="AC14" s="56">
        <f t="shared" si="13"/>
        <v>32.421925755202949</v>
      </c>
      <c r="AD14" s="56">
        <v>0.30104159379000001</v>
      </c>
      <c r="AE14" s="56">
        <f t="shared" si="14"/>
        <v>33.695222435069184</v>
      </c>
      <c r="AF14" s="22">
        <v>899</v>
      </c>
      <c r="AG14" s="56">
        <f t="shared" si="15"/>
        <v>-4.9682875264270621</v>
      </c>
      <c r="AH14" s="56">
        <v>0.39061707500000004</v>
      </c>
      <c r="AI14" s="56">
        <f t="shared" si="16"/>
        <v>-6.0969260570198287</v>
      </c>
      <c r="AJ14" s="56">
        <v>1.03353145358</v>
      </c>
      <c r="AK14" s="56">
        <f t="shared" si="17"/>
        <v>7.8444654058302632</v>
      </c>
      <c r="AL14" s="22">
        <v>449</v>
      </c>
      <c r="AM14" s="56">
        <f t="shared" si="18"/>
        <v>4.418604651162795</v>
      </c>
      <c r="AN14" s="56">
        <v>0.15023068000000001</v>
      </c>
      <c r="AO14" s="56">
        <f t="shared" si="19"/>
        <v>-4.1850526935179744</v>
      </c>
      <c r="AP14" s="56">
        <v>0.58337001499999996</v>
      </c>
      <c r="AQ14" s="56">
        <f t="shared" si="20"/>
        <v>7.002040219625826</v>
      </c>
      <c r="AR14" s="13">
        <v>837</v>
      </c>
      <c r="AS14" s="56">
        <f t="shared" si="21"/>
        <v>-6.6889632107023402</v>
      </c>
      <c r="AT14" s="56">
        <v>1.78981294</v>
      </c>
      <c r="AU14" s="59">
        <f t="shared" si="22"/>
        <v>147.76968610612386</v>
      </c>
      <c r="AV14" s="56">
        <v>1.1015711399900001</v>
      </c>
      <c r="AW14" s="56">
        <f t="shared" si="23"/>
        <v>10.257640410325379</v>
      </c>
      <c r="AX14" s="13">
        <v>1774</v>
      </c>
      <c r="AY14" s="56">
        <f t="shared" si="24"/>
        <v>-1.4991671293725659</v>
      </c>
      <c r="AZ14" s="56">
        <v>0.85562717700000002</v>
      </c>
      <c r="BA14" s="56">
        <f t="shared" si="25"/>
        <v>-11.013377632514889</v>
      </c>
      <c r="BB14" s="56">
        <v>1.3209010165099999</v>
      </c>
      <c r="BC14" s="56">
        <f t="shared" si="26"/>
        <v>11.792808697197898</v>
      </c>
      <c r="BD14" s="86">
        <v>1649</v>
      </c>
      <c r="BE14" s="56">
        <f t="shared" si="27"/>
        <v>29.434850863422298</v>
      </c>
      <c r="BF14" s="56">
        <v>0.96198990489999991</v>
      </c>
      <c r="BG14" s="56">
        <f t="shared" si="28"/>
        <v>14.905789891105385</v>
      </c>
      <c r="BH14" s="56">
        <v>0.87793356039000003</v>
      </c>
      <c r="BI14" s="56">
        <f t="shared" si="29"/>
        <v>20.904096649534964</v>
      </c>
      <c r="BJ14" s="116">
        <v>1036</v>
      </c>
      <c r="BK14" s="56">
        <f t="shared" si="30"/>
        <v>21.739130434782624</v>
      </c>
      <c r="BL14" s="56">
        <v>0.52525849499999999</v>
      </c>
      <c r="BM14" s="56">
        <f t="shared" si="31"/>
        <v>-11.805275801858045</v>
      </c>
      <c r="BN14" s="56">
        <v>1.3205891080599998</v>
      </c>
      <c r="BO14" s="56">
        <f t="shared" si="32"/>
        <v>33.115885010651112</v>
      </c>
      <c r="BP14" s="103">
        <v>9897</v>
      </c>
      <c r="BQ14" s="104">
        <f t="shared" si="33"/>
        <v>4.5420935882539197</v>
      </c>
      <c r="BR14" s="104">
        <v>6.2099393319000002</v>
      </c>
      <c r="BS14" s="104">
        <f t="shared" si="34"/>
        <v>14.658894155137432</v>
      </c>
      <c r="BT14" s="104">
        <v>9.8096469857800006</v>
      </c>
      <c r="BU14" s="104">
        <f t="shared" si="35"/>
        <v>11.59804183104842</v>
      </c>
    </row>
    <row r="15" spans="1:73">
      <c r="A15" s="88" t="s">
        <v>30</v>
      </c>
      <c r="B15" s="23">
        <v>1291</v>
      </c>
      <c r="C15" s="58">
        <f t="shared" si="0"/>
        <v>-2.1969696969697026</v>
      </c>
      <c r="D15" s="57">
        <v>0.49645015000000003</v>
      </c>
      <c r="E15" s="58">
        <f t="shared" si="1"/>
        <v>-18.958224409759111</v>
      </c>
      <c r="F15" s="57">
        <v>1.8496559050000001</v>
      </c>
      <c r="G15" s="58">
        <f t="shared" si="2"/>
        <v>-11.374452462294954</v>
      </c>
      <c r="H15" s="15">
        <v>379</v>
      </c>
      <c r="I15" s="58">
        <f t="shared" si="3"/>
        <v>26.755852842809375</v>
      </c>
      <c r="J15" s="57">
        <v>0.15938501000000002</v>
      </c>
      <c r="K15" s="58">
        <f t="shared" si="4"/>
        <v>28.074558617500401</v>
      </c>
      <c r="L15" s="57">
        <v>0.43506990249999999</v>
      </c>
      <c r="M15" s="58">
        <f t="shared" si="5"/>
        <v>51.008420938391453</v>
      </c>
      <c r="N15" s="15">
        <v>1356</v>
      </c>
      <c r="O15" s="58">
        <f t="shared" si="6"/>
        <v>25.20775623268699</v>
      </c>
      <c r="P15" s="57">
        <v>0.56113215500000002</v>
      </c>
      <c r="Q15" s="58">
        <f t="shared" si="7"/>
        <v>9.3890369029505933</v>
      </c>
      <c r="R15" s="57">
        <v>1.2376793070300001</v>
      </c>
      <c r="S15" s="58">
        <f t="shared" si="8"/>
        <v>46.346430258378405</v>
      </c>
      <c r="T15" s="16">
        <v>562</v>
      </c>
      <c r="U15" s="58">
        <f t="shared" si="9"/>
        <v>0.89766606822261963</v>
      </c>
      <c r="V15" s="57">
        <v>0.47849261999999998</v>
      </c>
      <c r="W15" s="58">
        <f t="shared" si="10"/>
        <v>-0.41618145254928152</v>
      </c>
      <c r="X15" s="57">
        <v>0.77415984793000003</v>
      </c>
      <c r="Y15" s="58">
        <f t="shared" si="11"/>
        <v>59.772870513377057</v>
      </c>
      <c r="Z15" s="15">
        <v>505</v>
      </c>
      <c r="AA15" s="58">
        <f t="shared" si="12"/>
        <v>11.973392461197335</v>
      </c>
      <c r="AB15" s="57">
        <v>0.41808078999999998</v>
      </c>
      <c r="AC15" s="58">
        <f t="shared" si="13"/>
        <v>17.605877087181796</v>
      </c>
      <c r="AD15" s="57">
        <v>0.42004472861000003</v>
      </c>
      <c r="AE15" s="58">
        <f t="shared" si="14"/>
        <v>34.979932975634597</v>
      </c>
      <c r="AF15" s="23">
        <v>916</v>
      </c>
      <c r="AG15" s="58">
        <f t="shared" si="15"/>
        <v>-4.9792531120332058</v>
      </c>
      <c r="AH15" s="57">
        <v>0.34165168752441399</v>
      </c>
      <c r="AI15" s="58">
        <f t="shared" si="16"/>
        <v>-26.911438011087128</v>
      </c>
      <c r="AJ15" s="57">
        <v>0.99297092099999995</v>
      </c>
      <c r="AK15" s="58">
        <f t="shared" si="17"/>
        <v>0.49500372243062429</v>
      </c>
      <c r="AL15" s="23">
        <v>595</v>
      </c>
      <c r="AM15" s="58">
        <f t="shared" si="18"/>
        <v>29.067245119305852</v>
      </c>
      <c r="AN15" s="57">
        <v>0.21056951999999998</v>
      </c>
      <c r="AO15" s="58">
        <f t="shared" si="19"/>
        <v>2.7404593065712959</v>
      </c>
      <c r="AP15" s="57">
        <v>1.2066286179900001</v>
      </c>
      <c r="AQ15" s="58">
        <f t="shared" si="20"/>
        <v>124.70548152724891</v>
      </c>
      <c r="AR15" s="15">
        <v>1068</v>
      </c>
      <c r="AS15" s="58">
        <f t="shared" si="21"/>
        <v>22.477064220183493</v>
      </c>
      <c r="AT15" s="57">
        <v>0.63975782999999997</v>
      </c>
      <c r="AU15" s="58">
        <f t="shared" si="22"/>
        <v>6.5505511098459408</v>
      </c>
      <c r="AV15" s="57">
        <v>1.4541322407299999</v>
      </c>
      <c r="AW15" s="58">
        <f t="shared" si="23"/>
        <v>31.349660113857055</v>
      </c>
      <c r="AX15" s="15">
        <v>2179</v>
      </c>
      <c r="AY15" s="58">
        <f t="shared" si="24"/>
        <v>20.586607636967358</v>
      </c>
      <c r="AZ15" s="57">
        <v>0.95241601659999997</v>
      </c>
      <c r="BA15" s="58">
        <f t="shared" si="25"/>
        <v>-23.089721871965537</v>
      </c>
      <c r="BB15" s="57">
        <v>1.70547246896</v>
      </c>
      <c r="BC15" s="58">
        <f t="shared" si="26"/>
        <v>24.745844266487111</v>
      </c>
      <c r="BD15" s="16">
        <v>1891</v>
      </c>
      <c r="BE15" s="58">
        <f t="shared" si="27"/>
        <v>37.627365356622988</v>
      </c>
      <c r="BF15" s="57">
        <v>1.2592247368</v>
      </c>
      <c r="BG15" s="58">
        <f t="shared" si="28"/>
        <v>34.360651481010137</v>
      </c>
      <c r="BH15" s="57">
        <v>1.28005750129</v>
      </c>
      <c r="BI15" s="58">
        <f t="shared" si="29"/>
        <v>67.135248031147427</v>
      </c>
      <c r="BJ15" s="101">
        <v>1248</v>
      </c>
      <c r="BK15" s="58">
        <f t="shared" si="30"/>
        <v>25.427135678391963</v>
      </c>
      <c r="BL15" s="57">
        <v>0.61097904960000005</v>
      </c>
      <c r="BM15" s="58">
        <f t="shared" si="31"/>
        <v>-11.076865290017523</v>
      </c>
      <c r="BN15" s="57">
        <v>1.5806379773800001</v>
      </c>
      <c r="BO15" s="58">
        <f t="shared" si="32"/>
        <v>27.802368702663131</v>
      </c>
      <c r="BP15" s="105">
        <v>11990</v>
      </c>
      <c r="BQ15" s="127">
        <f t="shared" si="33"/>
        <v>17.745261710694308</v>
      </c>
      <c r="BR15" s="127">
        <v>6.128139565524414</v>
      </c>
      <c r="BS15" s="127">
        <f t="shared" si="34"/>
        <v>-1.4997667749281192</v>
      </c>
      <c r="BT15" s="127">
        <v>12.93650941842</v>
      </c>
      <c r="BU15" s="127">
        <f t="shared" si="35"/>
        <v>29.125482156548742</v>
      </c>
    </row>
    <row r="16" spans="1:73">
      <c r="A16" s="145" t="s">
        <v>31</v>
      </c>
      <c r="B16" s="146">
        <v>912</v>
      </c>
      <c r="C16" s="147">
        <f t="shared" si="0"/>
        <v>9.2215568862275461</v>
      </c>
      <c r="D16" s="147">
        <v>0.26960318</v>
      </c>
      <c r="E16" s="147">
        <f t="shared" si="1"/>
        <v>-24.147857939391699</v>
      </c>
      <c r="F16" s="147">
        <v>1.4732568427200001</v>
      </c>
      <c r="G16" s="147">
        <f t="shared" si="2"/>
        <v>31.110747662267102</v>
      </c>
      <c r="H16" s="148">
        <v>227</v>
      </c>
      <c r="I16" s="147">
        <f t="shared" si="3"/>
        <v>-19.503546099290787</v>
      </c>
      <c r="J16" s="147">
        <v>5.228116E-2</v>
      </c>
      <c r="K16" s="147">
        <f t="shared" si="4"/>
        <v>-52.436073290127055</v>
      </c>
      <c r="L16" s="147">
        <v>0.37666684700000003</v>
      </c>
      <c r="M16" s="147">
        <f t="shared" si="5"/>
        <v>-0.96527860982239133</v>
      </c>
      <c r="N16" s="148">
        <v>792</v>
      </c>
      <c r="O16" s="147">
        <f t="shared" si="6"/>
        <v>13.304721030042927</v>
      </c>
      <c r="P16" s="147">
        <v>0.26927229999999996</v>
      </c>
      <c r="Q16" s="147">
        <f t="shared" si="7"/>
        <v>-1.3276696258585758</v>
      </c>
      <c r="R16" s="147">
        <v>0.80840399196000001</v>
      </c>
      <c r="S16" s="147">
        <f t="shared" si="8"/>
        <v>6.6241399603158584</v>
      </c>
      <c r="T16" s="149">
        <v>266</v>
      </c>
      <c r="U16" s="147">
        <f t="shared" si="9"/>
        <v>-26.31578947368422</v>
      </c>
      <c r="V16" s="147">
        <v>0.28071596999999998</v>
      </c>
      <c r="W16" s="147">
        <f t="shared" si="10"/>
        <v>-8.1908887698923252</v>
      </c>
      <c r="X16" s="147">
        <v>0.39854003844999997</v>
      </c>
      <c r="Y16" s="147">
        <f t="shared" si="11"/>
        <v>35.631211373430347</v>
      </c>
      <c r="Z16" s="148">
        <v>224</v>
      </c>
      <c r="AA16" s="147">
        <f t="shared" si="12"/>
        <v>-28.434504792332277</v>
      </c>
      <c r="AB16" s="147">
        <v>0.17375401000000001</v>
      </c>
      <c r="AC16" s="147">
        <f t="shared" si="13"/>
        <v>-32.55947554179788</v>
      </c>
      <c r="AD16" s="147">
        <v>0.17512788688999997</v>
      </c>
      <c r="AE16" s="147">
        <f t="shared" si="14"/>
        <v>-26.07141284153596</v>
      </c>
      <c r="AF16" s="146">
        <v>639</v>
      </c>
      <c r="AG16" s="147">
        <f t="shared" si="15"/>
        <v>-12.345679012345684</v>
      </c>
      <c r="AH16" s="147">
        <v>0.22997926240966801</v>
      </c>
      <c r="AI16" s="147">
        <f t="shared" si="16"/>
        <v>-17.254995504276934</v>
      </c>
      <c r="AJ16" s="147">
        <v>0.96518675499999995</v>
      </c>
      <c r="AK16" s="147">
        <f t="shared" si="17"/>
        <v>36.651021245590897</v>
      </c>
      <c r="AL16" s="146">
        <v>326</v>
      </c>
      <c r="AM16" s="147">
        <f t="shared" si="18"/>
        <v>-7.1225071225071304</v>
      </c>
      <c r="AN16" s="147">
        <v>0.10346663</v>
      </c>
      <c r="AO16" s="147">
        <f t="shared" si="19"/>
        <v>-24.585602720750273</v>
      </c>
      <c r="AP16" s="147">
        <v>0.78582334600000003</v>
      </c>
      <c r="AQ16" s="147">
        <f t="shared" si="20"/>
        <v>86.6339287832499</v>
      </c>
      <c r="AR16" s="148">
        <v>403</v>
      </c>
      <c r="AS16" s="147">
        <f t="shared" si="21"/>
        <v>-37.031250000000007</v>
      </c>
      <c r="AT16" s="147">
        <v>0.17482431000000001</v>
      </c>
      <c r="AU16" s="147">
        <f t="shared" si="22"/>
        <v>-55.078831854361361</v>
      </c>
      <c r="AV16" s="147">
        <v>0.78198823990999999</v>
      </c>
      <c r="AW16" s="147">
        <f t="shared" si="23"/>
        <v>5.682203280268098</v>
      </c>
      <c r="AX16" s="148">
        <v>777</v>
      </c>
      <c r="AY16" s="147">
        <f t="shared" si="24"/>
        <v>-42.993396918561999</v>
      </c>
      <c r="AZ16" s="147">
        <v>0.30389488260000003</v>
      </c>
      <c r="BA16" s="147">
        <f t="shared" si="25"/>
        <v>-67.936528272035119</v>
      </c>
      <c r="BB16" s="147">
        <v>0.55610407039999998</v>
      </c>
      <c r="BC16" s="147">
        <f t="shared" si="26"/>
        <v>-42.913227927831713</v>
      </c>
      <c r="BD16" s="149">
        <v>921</v>
      </c>
      <c r="BE16" s="147">
        <f t="shared" si="27"/>
        <v>-13.521126760563391</v>
      </c>
      <c r="BF16" s="147">
        <v>0.48982711290000003</v>
      </c>
      <c r="BG16" s="147">
        <f t="shared" si="28"/>
        <v>-24.009499136982711</v>
      </c>
      <c r="BH16" s="147">
        <v>0.69620239902999992</v>
      </c>
      <c r="BI16" s="147">
        <f t="shared" si="29"/>
        <v>12.483509834525421</v>
      </c>
      <c r="BJ16" s="148">
        <v>492</v>
      </c>
      <c r="BK16" s="147">
        <f t="shared" si="30"/>
        <v>-28.798842257597684</v>
      </c>
      <c r="BL16" s="147">
        <v>0.21265865019999999</v>
      </c>
      <c r="BM16" s="147">
        <f t="shared" si="31"/>
        <v>-49.292395966835599</v>
      </c>
      <c r="BN16" s="147">
        <v>0.96754182695000002</v>
      </c>
      <c r="BO16" s="147">
        <f t="shared" si="32"/>
        <v>8.3570760619130482</v>
      </c>
      <c r="BP16" s="128">
        <v>5979</v>
      </c>
      <c r="BQ16" s="129">
        <f t="shared" si="33"/>
        <v>-18.419975440032744</v>
      </c>
      <c r="BR16" s="129">
        <v>6.128139565524414</v>
      </c>
      <c r="BS16" s="129">
        <f t="shared" si="34"/>
        <v>48.823423623778552</v>
      </c>
      <c r="BT16" s="129">
        <v>7.9848422443099993</v>
      </c>
      <c r="BU16" s="129">
        <f t="shared" si="35"/>
        <v>11.735094606119034</v>
      </c>
    </row>
    <row r="17" spans="1:73">
      <c r="A17" s="150" t="s">
        <v>110</v>
      </c>
      <c r="B17" s="22">
        <v>1236</v>
      </c>
      <c r="C17" s="56">
        <f t="shared" si="0"/>
        <v>30.379746835443058</v>
      </c>
      <c r="D17" s="56">
        <v>0.39717993000000001</v>
      </c>
      <c r="E17" s="56">
        <f t="shared" si="1"/>
        <v>13.542081030204628</v>
      </c>
      <c r="F17" s="56">
        <v>2.48608138647</v>
      </c>
      <c r="G17" s="56">
        <f t="shared" si="2"/>
        <v>54.0025469543844</v>
      </c>
      <c r="H17" s="13">
        <v>394</v>
      </c>
      <c r="I17" s="56">
        <f t="shared" si="3"/>
        <v>45.925925925925924</v>
      </c>
      <c r="J17" s="56">
        <v>0.11553588000000001</v>
      </c>
      <c r="K17" s="56">
        <f t="shared" si="4"/>
        <v>31.414541331654164</v>
      </c>
      <c r="L17" s="56">
        <v>0.57736240084000001</v>
      </c>
      <c r="M17" s="56">
        <f t="shared" si="5"/>
        <v>130.4327622268361</v>
      </c>
      <c r="N17" s="13">
        <v>1167</v>
      </c>
      <c r="O17" s="56">
        <f t="shared" si="6"/>
        <v>36.651053864168631</v>
      </c>
      <c r="P17" s="56">
        <v>0.38044562999999998</v>
      </c>
      <c r="Q17" s="56">
        <f t="shared" si="7"/>
        <v>10.590040177682098</v>
      </c>
      <c r="R17" s="56">
        <v>1.2676414556600002</v>
      </c>
      <c r="S17" s="56">
        <f t="shared" si="8"/>
        <v>64.99837430216084</v>
      </c>
      <c r="T17" s="86">
        <v>422</v>
      </c>
      <c r="U17" s="56">
        <f t="shared" si="9"/>
        <v>23.753665689149557</v>
      </c>
      <c r="V17" s="56">
        <v>0.3318084</v>
      </c>
      <c r="W17" s="56">
        <f t="shared" si="10"/>
        <v>24.037263618828987</v>
      </c>
      <c r="X17" s="56">
        <v>0.68390930659000004</v>
      </c>
      <c r="Y17" s="56">
        <f t="shared" si="11"/>
        <v>131.29899328204107</v>
      </c>
      <c r="Z17" s="13">
        <v>338</v>
      </c>
      <c r="AA17" s="56">
        <f t="shared" si="12"/>
        <v>13.043478260869563</v>
      </c>
      <c r="AB17" s="56">
        <v>0.24541750000000001</v>
      </c>
      <c r="AC17" s="56">
        <f t="shared" si="13"/>
        <v>17.519483307413708</v>
      </c>
      <c r="AD17" s="56">
        <v>0.29409515754000004</v>
      </c>
      <c r="AE17" s="56">
        <f t="shared" si="14"/>
        <v>42.48099876426474</v>
      </c>
      <c r="AF17" s="22">
        <v>1109</v>
      </c>
      <c r="AG17" s="56">
        <f t="shared" si="15"/>
        <v>39.672544080604553</v>
      </c>
      <c r="AH17" s="56">
        <v>0.4789563090802002</v>
      </c>
      <c r="AI17" s="56">
        <f t="shared" si="16"/>
        <v>30.171469559996694</v>
      </c>
      <c r="AJ17" s="56">
        <v>1.75110879844</v>
      </c>
      <c r="AK17" s="56">
        <f t="shared" si="17"/>
        <v>73.532948436646706</v>
      </c>
      <c r="AL17" s="22">
        <v>648</v>
      </c>
      <c r="AM17" s="56">
        <f t="shared" si="18"/>
        <v>38.461538461538453</v>
      </c>
      <c r="AN17" s="56">
        <v>0.20473404000000001</v>
      </c>
      <c r="AO17" s="56">
        <f t="shared" si="19"/>
        <v>13.237666087943438</v>
      </c>
      <c r="AP17" s="56">
        <v>1.2639562693299999</v>
      </c>
      <c r="AQ17" s="56">
        <f t="shared" si="20"/>
        <v>129.09527649643567</v>
      </c>
      <c r="AR17" s="13">
        <v>790</v>
      </c>
      <c r="AS17" s="56">
        <f t="shared" si="21"/>
        <v>5.0531914893616943</v>
      </c>
      <c r="AT17" s="56">
        <v>0.35168215999999997</v>
      </c>
      <c r="AU17" s="56">
        <f t="shared" si="22"/>
        <v>-18.525808056712066</v>
      </c>
      <c r="AV17" s="56">
        <v>1.2458294385799999</v>
      </c>
      <c r="AW17" s="56">
        <f t="shared" si="23"/>
        <v>24.30169647781706</v>
      </c>
      <c r="AX17" s="13">
        <v>2150</v>
      </c>
      <c r="AY17" s="56">
        <f t="shared" si="24"/>
        <v>34.123518402994392</v>
      </c>
      <c r="AZ17" s="56">
        <v>0.94794038950000004</v>
      </c>
      <c r="BA17" s="56">
        <f t="shared" si="25"/>
        <v>31.864869134764149</v>
      </c>
      <c r="BB17" s="56">
        <v>2.05861594405</v>
      </c>
      <c r="BC17" s="56">
        <f t="shared" si="26"/>
        <v>73.23108532122302</v>
      </c>
      <c r="BD17" s="86">
        <v>1808</v>
      </c>
      <c r="BE17" s="56">
        <f t="shared" si="27"/>
        <v>40.372670807453403</v>
      </c>
      <c r="BF17" s="56">
        <v>1.0051636783</v>
      </c>
      <c r="BG17" s="56">
        <f t="shared" si="28"/>
        <v>22.27568717364845</v>
      </c>
      <c r="BH17" s="56">
        <v>1.5810539786600002</v>
      </c>
      <c r="BI17" s="56">
        <f t="shared" si="29"/>
        <v>89.301512051735727</v>
      </c>
      <c r="BJ17" s="13">
        <v>1479</v>
      </c>
      <c r="BK17" s="56">
        <f t="shared" si="30"/>
        <v>48.345035105315958</v>
      </c>
      <c r="BL17" s="56">
        <v>0.62807087500000003</v>
      </c>
      <c r="BM17" s="56">
        <f t="shared" si="31"/>
        <v>8.9135253459064074</v>
      </c>
      <c r="BN17" s="56">
        <v>2.2727841666199997</v>
      </c>
      <c r="BO17" s="56">
        <f t="shared" si="32"/>
        <v>56.249637314655473</v>
      </c>
      <c r="BP17" s="103">
        <v>11541</v>
      </c>
      <c r="BQ17" s="127">
        <f t="shared" si="33"/>
        <v>33.979568144880432</v>
      </c>
      <c r="BR17" s="127">
        <v>6.128139565524414</v>
      </c>
      <c r="BS17" s="127">
        <f t="shared" si="34"/>
        <v>40.680826963993354</v>
      </c>
      <c r="BT17" s="127">
        <v>15.48243830278</v>
      </c>
      <c r="BU17" s="127">
        <f t="shared" si="35"/>
        <v>68.719071848584434</v>
      </c>
    </row>
    <row r="18" spans="1:73">
      <c r="A18" s="151" t="s">
        <v>111</v>
      </c>
      <c r="B18" s="23">
        <v>1368</v>
      </c>
      <c r="C18" s="58">
        <f t="shared" si="0"/>
        <v>25.735294117647058</v>
      </c>
      <c r="D18" s="57">
        <v>0.50147971000000002</v>
      </c>
      <c r="E18" s="58">
        <f t="shared" si="1"/>
        <v>36.18148080147688</v>
      </c>
      <c r="F18" s="57">
        <v>2.4422667142300001</v>
      </c>
      <c r="G18" s="58">
        <f t="shared" si="2"/>
        <v>50.854573087090756</v>
      </c>
      <c r="H18" s="15">
        <v>415</v>
      </c>
      <c r="I18" s="58">
        <f t="shared" si="3"/>
        <v>48.745519713261643</v>
      </c>
      <c r="J18" s="57">
        <v>0.10451328999999999</v>
      </c>
      <c r="K18" s="58">
        <f t="shared" si="4"/>
        <v>3.4506756944691119</v>
      </c>
      <c r="L18" s="57">
        <v>0.55969087867999989</v>
      </c>
      <c r="M18" s="58">
        <f t="shared" si="5"/>
        <v>94.523227491450399</v>
      </c>
      <c r="N18" s="15">
        <v>1190</v>
      </c>
      <c r="O18" s="58">
        <f t="shared" si="6"/>
        <v>15.758754863813238</v>
      </c>
      <c r="P18" s="57">
        <v>0.44774727000000003</v>
      </c>
      <c r="Q18" s="58">
        <f t="shared" si="7"/>
        <v>15.640227589620153</v>
      </c>
      <c r="R18" s="57">
        <v>1.60479444759</v>
      </c>
      <c r="S18" s="58">
        <f t="shared" si="8"/>
        <v>73.695304207813592</v>
      </c>
      <c r="T18" s="16">
        <v>443</v>
      </c>
      <c r="U18" s="58">
        <f t="shared" si="9"/>
        <v>0.45351473922903551</v>
      </c>
      <c r="V18" s="57">
        <v>0.36777626000000002</v>
      </c>
      <c r="W18" s="58">
        <f t="shared" si="10"/>
        <v>11.769807409527999</v>
      </c>
      <c r="X18" s="57">
        <v>0.88371921078999993</v>
      </c>
      <c r="Y18" s="58">
        <f t="shared" si="11"/>
        <v>100.79200718204646</v>
      </c>
      <c r="Z18" s="15">
        <v>388</v>
      </c>
      <c r="AA18" s="58">
        <f t="shared" si="12"/>
        <v>-6.9544364508393244</v>
      </c>
      <c r="AB18" s="57">
        <v>0.32562636</v>
      </c>
      <c r="AC18" s="58">
        <f t="shared" si="13"/>
        <v>-7.2010276825195945</v>
      </c>
      <c r="AD18" s="57">
        <v>0.39982864956000003</v>
      </c>
      <c r="AE18" s="58">
        <f t="shared" si="14"/>
        <v>32.815085293134501</v>
      </c>
      <c r="AF18" s="23">
        <v>1131</v>
      </c>
      <c r="AG18" s="58">
        <f t="shared" si="15"/>
        <v>25.806451612903231</v>
      </c>
      <c r="AH18" s="57">
        <v>0.50624073569091799</v>
      </c>
      <c r="AI18" s="58">
        <f t="shared" si="16"/>
        <v>29.600257666902536</v>
      </c>
      <c r="AJ18" s="57">
        <v>1.84437161767</v>
      </c>
      <c r="AK18" s="58">
        <f t="shared" si="17"/>
        <v>78.453361170709371</v>
      </c>
      <c r="AL18" s="23">
        <v>704</v>
      </c>
      <c r="AM18" s="58">
        <f t="shared" si="18"/>
        <v>56.792873051224944</v>
      </c>
      <c r="AN18" s="57">
        <v>0.19687821999999999</v>
      </c>
      <c r="AO18" s="58">
        <f t="shared" si="19"/>
        <v>31.050608304508756</v>
      </c>
      <c r="AP18" s="57">
        <v>1.28074632067</v>
      </c>
      <c r="AQ18" s="58">
        <f t="shared" si="20"/>
        <v>119.54270664219862</v>
      </c>
      <c r="AR18" s="15">
        <v>1174</v>
      </c>
      <c r="AS18" s="58">
        <f t="shared" si="21"/>
        <v>40.262843488649935</v>
      </c>
      <c r="AT18" s="57">
        <v>0.56759866000000003</v>
      </c>
      <c r="AU18" s="58">
        <f t="shared" si="22"/>
        <v>-68.287263584092756</v>
      </c>
      <c r="AV18" s="57">
        <v>2.1962360129899996</v>
      </c>
      <c r="AW18" s="58">
        <f t="shared" si="23"/>
        <v>99.373053020428301</v>
      </c>
      <c r="AX18" s="15">
        <v>2360</v>
      </c>
      <c r="AY18" s="58">
        <f t="shared" si="24"/>
        <v>33.032694475760991</v>
      </c>
      <c r="AZ18" s="57">
        <v>1.1060711240000001</v>
      </c>
      <c r="BA18" s="58">
        <f t="shared" si="25"/>
        <v>29.270218821018119</v>
      </c>
      <c r="BB18" s="57">
        <v>2.4244680060300001</v>
      </c>
      <c r="BC18" s="58">
        <f t="shared" si="26"/>
        <v>83.546531929831815</v>
      </c>
      <c r="BD18" s="16">
        <v>2263</v>
      </c>
      <c r="BE18" s="58">
        <f t="shared" si="27"/>
        <v>37.234687689508803</v>
      </c>
      <c r="BF18" s="57">
        <v>1.3731321600999999</v>
      </c>
      <c r="BG18" s="58">
        <f t="shared" si="28"/>
        <v>42.738728660852075</v>
      </c>
      <c r="BH18" s="57">
        <v>2.0583795178399997</v>
      </c>
      <c r="BI18" s="58">
        <f t="shared" si="29"/>
        <v>134.4573223656715</v>
      </c>
      <c r="BJ18" s="15">
        <v>1487</v>
      </c>
      <c r="BK18" s="58">
        <f t="shared" si="30"/>
        <v>43.532818532818538</v>
      </c>
      <c r="BL18" s="57">
        <v>0.7011789598</v>
      </c>
      <c r="BM18" s="58">
        <f t="shared" si="31"/>
        <v>33.492169374623813</v>
      </c>
      <c r="BN18" s="57">
        <v>2.5070356242699998</v>
      </c>
      <c r="BO18" s="58">
        <f t="shared" si="32"/>
        <v>89.842215793596779</v>
      </c>
      <c r="BP18" s="105">
        <v>12923</v>
      </c>
      <c r="BQ18" s="107">
        <f t="shared" si="33"/>
        <v>30.574921693442434</v>
      </c>
      <c r="BR18" s="108">
        <v>6.128139565524414</v>
      </c>
      <c r="BS18" s="108">
        <f t="shared" si="34"/>
        <v>-1.3172393803492923</v>
      </c>
      <c r="BT18" s="108">
        <v>18.201537000319998</v>
      </c>
      <c r="BU18" s="108">
        <f t="shared" si="35"/>
        <v>85.547319151288804</v>
      </c>
    </row>
    <row r="19" spans="1:73">
      <c r="A19" s="141" t="s">
        <v>122</v>
      </c>
    </row>
    <row r="20" spans="1:73">
      <c r="A20" s="157" t="s">
        <v>132</v>
      </c>
    </row>
  </sheetData>
  <mergeCells count="14">
    <mergeCell ref="A1:BU1"/>
    <mergeCell ref="BJ2:BO2"/>
    <mergeCell ref="BP2:BU2"/>
    <mergeCell ref="B2:G2"/>
    <mergeCell ref="H2:M2"/>
    <mergeCell ref="N2:S2"/>
    <mergeCell ref="T2:Y2"/>
    <mergeCell ref="Z2:AE2"/>
    <mergeCell ref="AF2:AK2"/>
    <mergeCell ref="AL2:AQ2"/>
    <mergeCell ref="AR2:AW2"/>
    <mergeCell ref="AX2:BC2"/>
    <mergeCell ref="BD2:BI2"/>
    <mergeCell ref="A2:A3"/>
  </mergeCells>
  <pageMargins left="0.7" right="0.7" top="0.75" bottom="0.75" header="0.3" footer="0.3"/>
  <pageSetup scale="35" orientation="landscape" r:id="rId1"/>
  <colBreaks count="2" manualBreakCount="2">
    <brk id="25" max="1048575" man="1"/>
    <brk id="5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0"/>
  <sheetViews>
    <sheetView tabSelected="1" view="pageBreakPreview" zoomScaleNormal="100" zoomScaleSheetLayoutView="100" workbookViewId="0">
      <selection activeCell="A4" sqref="A4"/>
    </sheetView>
  </sheetViews>
  <sheetFormatPr defaultRowHeight="15"/>
  <cols>
    <col min="1" max="1" width="13.140625" bestFit="1" customWidth="1"/>
    <col min="2" max="2" width="10.42578125" bestFit="1" customWidth="1"/>
    <col min="3" max="3" width="12.5703125" bestFit="1" customWidth="1"/>
    <col min="4" max="4" width="11.5703125" bestFit="1" customWidth="1"/>
    <col min="5" max="5" width="9.85546875" bestFit="1" customWidth="1"/>
    <col min="6" max="6" width="6.5703125" customWidth="1"/>
    <col min="7" max="7" width="10.5703125" bestFit="1" customWidth="1"/>
    <col min="8" max="8" width="10.42578125" bestFit="1" customWidth="1"/>
    <col min="9" max="9" width="12.5703125" bestFit="1" customWidth="1"/>
    <col min="10" max="10" width="11.5703125" bestFit="1" customWidth="1"/>
    <col min="11" max="11" width="9.85546875" bestFit="1" customWidth="1"/>
    <col min="12" max="12" width="5.85546875" bestFit="1" customWidth="1"/>
    <col min="13" max="13" width="10.5703125" bestFit="1" customWidth="1"/>
    <col min="14" max="14" width="10.42578125" bestFit="1" customWidth="1"/>
    <col min="15" max="15" width="12.5703125" bestFit="1" customWidth="1"/>
    <col min="16" max="16" width="11.5703125" bestFit="1" customWidth="1"/>
    <col min="17" max="17" width="9.85546875" bestFit="1" customWidth="1"/>
    <col min="18" max="18" width="5.85546875" bestFit="1" customWidth="1"/>
    <col min="19" max="19" width="10.5703125" bestFit="1" customWidth="1"/>
    <col min="20" max="20" width="10.42578125" bestFit="1" customWidth="1"/>
    <col min="21" max="21" width="12.5703125" bestFit="1" customWidth="1"/>
    <col min="22" max="22" width="11.5703125" bestFit="1" customWidth="1"/>
    <col min="23" max="23" width="9.85546875" bestFit="1" customWidth="1"/>
    <col min="24" max="24" width="5.85546875" bestFit="1" customWidth="1"/>
    <col min="25" max="25" width="10.5703125" bestFit="1" customWidth="1"/>
    <col min="26" max="26" width="10.42578125" bestFit="1" customWidth="1"/>
    <col min="27" max="27" width="12.5703125" bestFit="1" customWidth="1"/>
    <col min="28" max="28" width="11.5703125" bestFit="1" customWidth="1"/>
    <col min="29" max="29" width="9.85546875" bestFit="1" customWidth="1"/>
    <col min="30" max="30" width="5.85546875" bestFit="1" customWidth="1"/>
    <col min="31" max="31" width="10.5703125" bestFit="1" customWidth="1"/>
    <col min="32" max="32" width="10.42578125" bestFit="1" customWidth="1"/>
    <col min="33" max="33" width="12.5703125" bestFit="1" customWidth="1"/>
    <col min="34" max="34" width="11.5703125" bestFit="1" customWidth="1"/>
    <col min="35" max="35" width="9.85546875" bestFit="1" customWidth="1"/>
    <col min="36" max="36" width="5.85546875" bestFit="1" customWidth="1"/>
    <col min="37" max="37" width="10.5703125" bestFit="1" customWidth="1"/>
    <col min="38" max="38" width="10.42578125" bestFit="1" customWidth="1"/>
    <col min="39" max="39" width="12.5703125" bestFit="1" customWidth="1"/>
    <col min="40" max="40" width="11.5703125" bestFit="1" customWidth="1"/>
    <col min="41" max="41" width="9.85546875" bestFit="1" customWidth="1"/>
    <col min="42" max="42" width="5.85546875" bestFit="1" customWidth="1"/>
    <col min="43" max="43" width="10.5703125" bestFit="1" customWidth="1"/>
    <col min="44" max="44" width="10.42578125" bestFit="1" customWidth="1"/>
    <col min="45" max="45" width="12.5703125" bestFit="1" customWidth="1"/>
    <col min="46" max="46" width="11.5703125" bestFit="1" customWidth="1"/>
    <col min="47" max="47" width="9.85546875" bestFit="1" customWidth="1"/>
    <col min="48" max="48" width="5.85546875" bestFit="1" customWidth="1"/>
    <col min="49" max="49" width="10.5703125" bestFit="1" customWidth="1"/>
    <col min="50" max="50" width="10.42578125" bestFit="1" customWidth="1"/>
    <col min="51" max="51" width="12.5703125" bestFit="1" customWidth="1"/>
    <col min="52" max="52" width="11.5703125" bestFit="1" customWidth="1"/>
    <col min="53" max="53" width="9.85546875" bestFit="1" customWidth="1"/>
    <col min="54" max="54" width="5.85546875" bestFit="1" customWidth="1"/>
    <col min="55" max="55" width="10.5703125" bestFit="1" customWidth="1"/>
    <col min="56" max="56" width="10.42578125" bestFit="1" customWidth="1"/>
    <col min="57" max="57" width="12.5703125" bestFit="1" customWidth="1"/>
    <col min="58" max="58" width="11.5703125" bestFit="1" customWidth="1"/>
    <col min="59" max="59" width="9.85546875" bestFit="1" customWidth="1"/>
    <col min="60" max="60" width="5.85546875" bestFit="1" customWidth="1"/>
    <col min="61" max="61" width="10.5703125" bestFit="1" customWidth="1"/>
    <col min="62" max="62" width="10.42578125" bestFit="1" customWidth="1"/>
    <col min="63" max="63" width="12.5703125" bestFit="1" customWidth="1"/>
    <col min="64" max="64" width="11.5703125" bestFit="1" customWidth="1"/>
    <col min="65" max="65" width="9.85546875" bestFit="1" customWidth="1"/>
    <col min="66" max="66" width="5.85546875" bestFit="1" customWidth="1"/>
    <col min="67" max="67" width="10.5703125" bestFit="1" customWidth="1"/>
    <col min="68" max="68" width="10.42578125" bestFit="1" customWidth="1"/>
    <col min="69" max="69" width="12.5703125" bestFit="1" customWidth="1"/>
    <col min="70" max="70" width="11.5703125" bestFit="1" customWidth="1"/>
    <col min="71" max="71" width="9.85546875" bestFit="1" customWidth="1"/>
    <col min="72" max="72" width="6.7109375" bestFit="1" customWidth="1"/>
    <col min="73" max="73" width="10.5703125" bestFit="1" customWidth="1"/>
  </cols>
  <sheetData>
    <row r="1" spans="1:73" ht="47.25" customHeight="1">
      <c r="A1" s="191" t="s">
        <v>137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</row>
    <row r="2" spans="1:73" ht="42.75" customHeight="1">
      <c r="A2" s="189" t="s">
        <v>141</v>
      </c>
      <c r="B2" s="165" t="s">
        <v>88</v>
      </c>
      <c r="C2" s="165"/>
      <c r="D2" s="165"/>
      <c r="E2" s="165"/>
      <c r="F2" s="165"/>
      <c r="G2" s="165"/>
      <c r="H2" s="165" t="s">
        <v>65</v>
      </c>
      <c r="I2" s="165"/>
      <c r="J2" s="165"/>
      <c r="K2" s="165"/>
      <c r="L2" s="165"/>
      <c r="M2" s="165"/>
      <c r="N2" s="165" t="s">
        <v>66</v>
      </c>
      <c r="O2" s="165"/>
      <c r="P2" s="165"/>
      <c r="Q2" s="165"/>
      <c r="R2" s="165"/>
      <c r="S2" s="165"/>
      <c r="T2" s="165" t="s">
        <v>67</v>
      </c>
      <c r="U2" s="165"/>
      <c r="V2" s="165"/>
      <c r="W2" s="165"/>
      <c r="X2" s="165"/>
      <c r="Y2" s="165"/>
      <c r="Z2" s="165" t="s">
        <v>68</v>
      </c>
      <c r="AA2" s="165"/>
      <c r="AB2" s="165"/>
      <c r="AC2" s="165"/>
      <c r="AD2" s="165"/>
      <c r="AE2" s="165"/>
      <c r="AF2" s="165" t="s">
        <v>69</v>
      </c>
      <c r="AG2" s="165"/>
      <c r="AH2" s="165"/>
      <c r="AI2" s="165"/>
      <c r="AJ2" s="165"/>
      <c r="AK2" s="165"/>
      <c r="AL2" s="165" t="s">
        <v>70</v>
      </c>
      <c r="AM2" s="165"/>
      <c r="AN2" s="165"/>
      <c r="AO2" s="165"/>
      <c r="AP2" s="165"/>
      <c r="AQ2" s="165"/>
      <c r="AR2" s="165" t="s">
        <v>71</v>
      </c>
      <c r="AS2" s="165"/>
      <c r="AT2" s="165"/>
      <c r="AU2" s="165"/>
      <c r="AV2" s="165"/>
      <c r="AW2" s="165"/>
      <c r="AX2" s="165" t="s">
        <v>72</v>
      </c>
      <c r="AY2" s="165"/>
      <c r="AZ2" s="165"/>
      <c r="BA2" s="165"/>
      <c r="BB2" s="165"/>
      <c r="BC2" s="165"/>
      <c r="BD2" s="165" t="s">
        <v>73</v>
      </c>
      <c r="BE2" s="165"/>
      <c r="BF2" s="165"/>
      <c r="BG2" s="165"/>
      <c r="BH2" s="165"/>
      <c r="BI2" s="165"/>
      <c r="BJ2" s="165" t="s">
        <v>75</v>
      </c>
      <c r="BK2" s="165"/>
      <c r="BL2" s="165"/>
      <c r="BM2" s="165"/>
      <c r="BN2" s="165"/>
      <c r="BO2" s="165"/>
      <c r="BP2" s="165" t="s">
        <v>79</v>
      </c>
      <c r="BQ2" s="165"/>
      <c r="BR2" s="165"/>
      <c r="BS2" s="165"/>
      <c r="BT2" s="165"/>
      <c r="BU2" s="165"/>
    </row>
    <row r="3" spans="1:73">
      <c r="A3" s="190"/>
      <c r="B3" s="60" t="s">
        <v>43</v>
      </c>
      <c r="C3" s="60" t="s">
        <v>44</v>
      </c>
      <c r="D3" s="60" t="s">
        <v>45</v>
      </c>
      <c r="E3" s="60" t="s">
        <v>46</v>
      </c>
      <c r="F3" s="60" t="s">
        <v>47</v>
      </c>
      <c r="G3" s="60" t="s">
        <v>35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60" t="s">
        <v>35</v>
      </c>
      <c r="N3" s="60" t="s">
        <v>43</v>
      </c>
      <c r="O3" s="60" t="s">
        <v>44</v>
      </c>
      <c r="P3" s="60" t="s">
        <v>45</v>
      </c>
      <c r="Q3" s="60" t="s">
        <v>46</v>
      </c>
      <c r="R3" s="60" t="s">
        <v>47</v>
      </c>
      <c r="S3" s="60" t="s">
        <v>35</v>
      </c>
      <c r="T3" s="60" t="s">
        <v>43</v>
      </c>
      <c r="U3" s="60" t="s">
        <v>44</v>
      </c>
      <c r="V3" s="60" t="s">
        <v>45</v>
      </c>
      <c r="W3" s="60" t="s">
        <v>46</v>
      </c>
      <c r="X3" s="60" t="s">
        <v>47</v>
      </c>
      <c r="Y3" s="60" t="s">
        <v>35</v>
      </c>
      <c r="Z3" s="60" t="s">
        <v>43</v>
      </c>
      <c r="AA3" s="60" t="s">
        <v>44</v>
      </c>
      <c r="AB3" s="60" t="s">
        <v>45</v>
      </c>
      <c r="AC3" s="60" t="s">
        <v>46</v>
      </c>
      <c r="AD3" s="60" t="s">
        <v>47</v>
      </c>
      <c r="AE3" s="60" t="s">
        <v>35</v>
      </c>
      <c r="AF3" s="60" t="s">
        <v>43</v>
      </c>
      <c r="AG3" s="60" t="s">
        <v>44</v>
      </c>
      <c r="AH3" s="60" t="s">
        <v>45</v>
      </c>
      <c r="AI3" s="60" t="s">
        <v>46</v>
      </c>
      <c r="AJ3" s="60" t="s">
        <v>47</v>
      </c>
      <c r="AK3" s="60" t="s">
        <v>35</v>
      </c>
      <c r="AL3" s="60" t="s">
        <v>43</v>
      </c>
      <c r="AM3" s="60" t="s">
        <v>44</v>
      </c>
      <c r="AN3" s="60" t="s">
        <v>45</v>
      </c>
      <c r="AO3" s="60" t="s">
        <v>46</v>
      </c>
      <c r="AP3" s="60" t="s">
        <v>47</v>
      </c>
      <c r="AQ3" s="60" t="s">
        <v>35</v>
      </c>
      <c r="AR3" s="60" t="s">
        <v>43</v>
      </c>
      <c r="AS3" s="60" t="s">
        <v>44</v>
      </c>
      <c r="AT3" s="60" t="s">
        <v>45</v>
      </c>
      <c r="AU3" s="60" t="s">
        <v>46</v>
      </c>
      <c r="AV3" s="60" t="s">
        <v>47</v>
      </c>
      <c r="AW3" s="60" t="s">
        <v>35</v>
      </c>
      <c r="AX3" s="60" t="s">
        <v>43</v>
      </c>
      <c r="AY3" s="60" t="s">
        <v>44</v>
      </c>
      <c r="AZ3" s="60" t="s">
        <v>45</v>
      </c>
      <c r="BA3" s="60" t="s">
        <v>46</v>
      </c>
      <c r="BB3" s="60" t="s">
        <v>47</v>
      </c>
      <c r="BC3" s="60" t="s">
        <v>35</v>
      </c>
      <c r="BD3" s="60" t="s">
        <v>43</v>
      </c>
      <c r="BE3" s="60" t="s">
        <v>44</v>
      </c>
      <c r="BF3" s="60" t="s">
        <v>45</v>
      </c>
      <c r="BG3" s="60" t="s">
        <v>46</v>
      </c>
      <c r="BH3" s="60" t="s">
        <v>47</v>
      </c>
      <c r="BI3" s="60" t="s">
        <v>35</v>
      </c>
      <c r="BJ3" s="60" t="s">
        <v>43</v>
      </c>
      <c r="BK3" s="60" t="s">
        <v>44</v>
      </c>
      <c r="BL3" s="60" t="s">
        <v>45</v>
      </c>
      <c r="BM3" s="60" t="s">
        <v>46</v>
      </c>
      <c r="BN3" s="60" t="s">
        <v>47</v>
      </c>
      <c r="BO3" s="60" t="s">
        <v>35</v>
      </c>
      <c r="BP3" s="93" t="s">
        <v>43</v>
      </c>
      <c r="BQ3" s="93" t="s">
        <v>44</v>
      </c>
      <c r="BR3" s="93" t="s">
        <v>45</v>
      </c>
      <c r="BS3" s="93" t="s">
        <v>46</v>
      </c>
      <c r="BT3" s="93" t="s">
        <v>47</v>
      </c>
      <c r="BU3" s="93" t="s">
        <v>35</v>
      </c>
    </row>
    <row r="4" spans="1:73">
      <c r="A4" s="143" t="s">
        <v>19</v>
      </c>
      <c r="B4" s="75">
        <v>78</v>
      </c>
      <c r="C4" s="75">
        <v>753</v>
      </c>
      <c r="D4" s="75">
        <v>63</v>
      </c>
      <c r="E4" s="75">
        <v>38</v>
      </c>
      <c r="F4" s="76">
        <f>SUM(B4:E4)</f>
        <v>932</v>
      </c>
      <c r="G4" s="77"/>
      <c r="H4" s="78">
        <v>24</v>
      </c>
      <c r="I4" s="75">
        <v>157</v>
      </c>
      <c r="J4" s="75">
        <v>19</v>
      </c>
      <c r="K4" s="75">
        <v>11</v>
      </c>
      <c r="L4" s="76">
        <f>SUM(H4:K4)</f>
        <v>211</v>
      </c>
      <c r="M4" s="77"/>
      <c r="N4" s="78">
        <v>105</v>
      </c>
      <c r="O4" s="75">
        <v>290</v>
      </c>
      <c r="P4" s="75">
        <v>99</v>
      </c>
      <c r="Q4" s="75">
        <v>84</v>
      </c>
      <c r="R4" s="76">
        <f>SUM(N4:Q4)</f>
        <v>578</v>
      </c>
      <c r="S4" s="77"/>
      <c r="T4" s="78">
        <v>29</v>
      </c>
      <c r="U4" s="75">
        <v>114</v>
      </c>
      <c r="V4" s="75">
        <v>56</v>
      </c>
      <c r="W4" s="75">
        <v>77</v>
      </c>
      <c r="X4" s="76">
        <f>SUM(T4:W4)</f>
        <v>276</v>
      </c>
      <c r="Y4" s="77"/>
      <c r="Z4" s="78">
        <v>23</v>
      </c>
      <c r="AA4" s="75">
        <v>74</v>
      </c>
      <c r="AB4" s="75">
        <v>43</v>
      </c>
      <c r="AC4" s="75">
        <v>76</v>
      </c>
      <c r="AD4" s="76">
        <f>SUM(Z4:AC4)</f>
        <v>216</v>
      </c>
      <c r="AE4" s="77"/>
      <c r="AF4" s="78">
        <v>76</v>
      </c>
      <c r="AG4" s="75">
        <v>546</v>
      </c>
      <c r="AH4" s="75">
        <v>112</v>
      </c>
      <c r="AI4" s="75">
        <v>97</v>
      </c>
      <c r="AJ4" s="76">
        <f>SUM(AF4:AI4)</f>
        <v>831</v>
      </c>
      <c r="AK4" s="77"/>
      <c r="AL4" s="78">
        <v>25</v>
      </c>
      <c r="AM4" s="75">
        <v>175</v>
      </c>
      <c r="AN4" s="75">
        <v>12</v>
      </c>
      <c r="AO4" s="75">
        <v>9</v>
      </c>
      <c r="AP4" s="76">
        <f>SUM(AL4:AO4)</f>
        <v>221</v>
      </c>
      <c r="AQ4" s="77"/>
      <c r="AR4" s="78">
        <v>55</v>
      </c>
      <c r="AS4" s="75">
        <v>380</v>
      </c>
      <c r="AT4" s="75">
        <v>127</v>
      </c>
      <c r="AU4" s="75">
        <v>105</v>
      </c>
      <c r="AV4" s="76">
        <f>SUM(AR4:AU4)</f>
        <v>667</v>
      </c>
      <c r="AW4" s="77"/>
      <c r="AX4" s="78">
        <v>460</v>
      </c>
      <c r="AY4" s="75">
        <v>887</v>
      </c>
      <c r="AZ4" s="75">
        <v>193</v>
      </c>
      <c r="BA4" s="75">
        <v>256</v>
      </c>
      <c r="BB4" s="76">
        <f>SUM(AX4:BA4)</f>
        <v>1796</v>
      </c>
      <c r="BC4" s="77"/>
      <c r="BD4" s="78">
        <v>125</v>
      </c>
      <c r="BE4" s="75">
        <v>482</v>
      </c>
      <c r="BF4" s="75">
        <v>124</v>
      </c>
      <c r="BG4" s="75">
        <v>245</v>
      </c>
      <c r="BH4" s="76">
        <f>SUM(BD4:BG4)</f>
        <v>976</v>
      </c>
      <c r="BI4" s="77"/>
      <c r="BJ4" s="78">
        <v>24</v>
      </c>
      <c r="BK4" s="75">
        <v>384</v>
      </c>
      <c r="BL4" s="75">
        <v>104</v>
      </c>
      <c r="BM4" s="75">
        <v>66</v>
      </c>
      <c r="BN4" s="76">
        <f>SUM(BJ4:BM4)</f>
        <v>578</v>
      </c>
      <c r="BO4" s="77"/>
      <c r="BP4" s="109">
        <f>B4+H4+N4+T4+Z4+AF4+AL4+AR4+AX4+BD4+BJ4</f>
        <v>1024</v>
      </c>
      <c r="BQ4" s="109">
        <f t="shared" ref="BQ4:BS4" si="0">C4+I4+O4+U4+AA4+AG4+AM4+AS4+AY4+BE4+BK4</f>
        <v>4242</v>
      </c>
      <c r="BR4" s="109">
        <f t="shared" si="0"/>
        <v>952</v>
      </c>
      <c r="BS4" s="109">
        <f t="shared" si="0"/>
        <v>1064</v>
      </c>
      <c r="BT4" s="76">
        <f>SUM(BP4:BS4)</f>
        <v>7282</v>
      </c>
      <c r="BU4" s="110"/>
    </row>
    <row r="5" spans="1:73">
      <c r="A5" s="17" t="s">
        <v>20</v>
      </c>
      <c r="B5" s="75">
        <v>116</v>
      </c>
      <c r="C5" s="75">
        <v>755</v>
      </c>
      <c r="D5" s="75">
        <v>76</v>
      </c>
      <c r="E5" s="75">
        <v>27</v>
      </c>
      <c r="F5" s="76">
        <f t="shared" ref="F5:F15" si="1">SUM(B5:E5)</f>
        <v>974</v>
      </c>
      <c r="G5" s="77"/>
      <c r="H5" s="78">
        <v>57</v>
      </c>
      <c r="I5" s="75">
        <v>308</v>
      </c>
      <c r="J5" s="75">
        <v>30</v>
      </c>
      <c r="K5" s="75">
        <v>22</v>
      </c>
      <c r="L5" s="76">
        <f t="shared" ref="L5:L15" si="2">SUM(H5:K5)</f>
        <v>417</v>
      </c>
      <c r="M5" s="77"/>
      <c r="N5" s="78">
        <v>102</v>
      </c>
      <c r="O5" s="75">
        <v>288</v>
      </c>
      <c r="P5" s="75">
        <v>102</v>
      </c>
      <c r="Q5" s="75">
        <v>86</v>
      </c>
      <c r="R5" s="76">
        <f t="shared" ref="R5:R15" si="3">SUM(N5:Q5)</f>
        <v>578</v>
      </c>
      <c r="S5" s="77"/>
      <c r="T5" s="78">
        <v>26</v>
      </c>
      <c r="U5" s="75">
        <v>126</v>
      </c>
      <c r="V5" s="75">
        <v>33</v>
      </c>
      <c r="W5" s="75">
        <v>94</v>
      </c>
      <c r="X5" s="76">
        <f t="shared" ref="X5:X15" si="4">SUM(T5:W5)</f>
        <v>279</v>
      </c>
      <c r="Y5" s="77"/>
      <c r="Z5" s="78">
        <v>19</v>
      </c>
      <c r="AA5" s="75">
        <v>89</v>
      </c>
      <c r="AB5" s="75">
        <v>25</v>
      </c>
      <c r="AC5" s="75">
        <v>82</v>
      </c>
      <c r="AD5" s="76">
        <f t="shared" ref="AD5:AD15" si="5">SUM(Z5:AC5)</f>
        <v>215</v>
      </c>
      <c r="AE5" s="77"/>
      <c r="AF5" s="78">
        <v>99</v>
      </c>
      <c r="AG5" s="75">
        <v>696</v>
      </c>
      <c r="AH5" s="75">
        <v>191</v>
      </c>
      <c r="AI5" s="75">
        <v>108</v>
      </c>
      <c r="AJ5" s="76">
        <f t="shared" ref="AJ5:AJ15" si="6">SUM(AF5:AI5)</f>
        <v>1094</v>
      </c>
      <c r="AK5" s="77"/>
      <c r="AL5" s="78">
        <v>54</v>
      </c>
      <c r="AM5" s="75">
        <v>256</v>
      </c>
      <c r="AN5" s="75">
        <v>35</v>
      </c>
      <c r="AO5" s="75">
        <v>18</v>
      </c>
      <c r="AP5" s="76">
        <f t="shared" ref="AP5:AP15" si="7">SUM(AL5:AO5)</f>
        <v>363</v>
      </c>
      <c r="AQ5" s="77"/>
      <c r="AR5" s="78">
        <v>63</v>
      </c>
      <c r="AS5" s="75">
        <v>375</v>
      </c>
      <c r="AT5" s="75">
        <v>155</v>
      </c>
      <c r="AU5" s="75">
        <v>103</v>
      </c>
      <c r="AV5" s="76">
        <f t="shared" ref="AV5:AV15" si="8">SUM(AR5:AU5)</f>
        <v>696</v>
      </c>
      <c r="AW5" s="77"/>
      <c r="AX5" s="78">
        <v>357</v>
      </c>
      <c r="AY5" s="75">
        <v>774</v>
      </c>
      <c r="AZ5" s="75">
        <v>201</v>
      </c>
      <c r="BA5" s="75">
        <v>247</v>
      </c>
      <c r="BB5" s="76">
        <f t="shared" ref="BB5:BB15" si="9">SUM(AX5:BA5)</f>
        <v>1579</v>
      </c>
      <c r="BC5" s="77"/>
      <c r="BD5" s="78">
        <v>173</v>
      </c>
      <c r="BE5" s="75">
        <v>567</v>
      </c>
      <c r="BF5" s="75">
        <v>143</v>
      </c>
      <c r="BG5" s="75">
        <v>285</v>
      </c>
      <c r="BH5" s="76">
        <f t="shared" ref="BH5:BH15" si="10">SUM(BD5:BG5)</f>
        <v>1168</v>
      </c>
      <c r="BI5" s="77"/>
      <c r="BJ5" s="78">
        <v>34</v>
      </c>
      <c r="BK5" s="75">
        <v>508</v>
      </c>
      <c r="BL5" s="75">
        <v>162</v>
      </c>
      <c r="BM5" s="75">
        <v>126</v>
      </c>
      <c r="BN5" s="76">
        <f t="shared" ref="BN5:BN15" si="11">SUM(BJ5:BM5)</f>
        <v>830</v>
      </c>
      <c r="BO5" s="77"/>
      <c r="BP5" s="109">
        <f t="shared" ref="BP5:BP16" si="12">B5+H5+N5+T5+Z5+AF5+AL5+AR5+AX5+BD5+BJ5</f>
        <v>1100</v>
      </c>
      <c r="BQ5" s="109">
        <f t="shared" ref="BQ5:BQ16" si="13">C5+I5+O5+U5+AA5+AG5+AM5+AS5+AY5+BE5+BK5</f>
        <v>4742</v>
      </c>
      <c r="BR5" s="109">
        <f t="shared" ref="BR5:BR16" si="14">D5+J5+P5+V5+AB5+AH5+AN5+AT5+AZ5+BF5+BL5</f>
        <v>1153</v>
      </c>
      <c r="BS5" s="109">
        <f t="shared" ref="BS5:BS16" si="15">E5+K5+Q5+W5+AC5+AI5+AO5+AU5+BA5+BG5+BM5</f>
        <v>1198</v>
      </c>
      <c r="BT5" s="76">
        <f t="shared" ref="BT5:BT16" si="16">SUM(BP5:BS5)</f>
        <v>8193</v>
      </c>
      <c r="BU5" s="110"/>
    </row>
    <row r="6" spans="1:73">
      <c r="A6" s="17" t="s">
        <v>21</v>
      </c>
      <c r="B6" s="75">
        <v>107</v>
      </c>
      <c r="C6" s="75">
        <v>819</v>
      </c>
      <c r="D6" s="75">
        <v>63</v>
      </c>
      <c r="E6" s="75">
        <v>39</v>
      </c>
      <c r="F6" s="76">
        <f t="shared" si="1"/>
        <v>1028</v>
      </c>
      <c r="G6" s="77"/>
      <c r="H6" s="78">
        <v>48</v>
      </c>
      <c r="I6" s="75">
        <v>250</v>
      </c>
      <c r="J6" s="75">
        <v>25</v>
      </c>
      <c r="K6" s="75">
        <v>26</v>
      </c>
      <c r="L6" s="76">
        <f t="shared" si="2"/>
        <v>349</v>
      </c>
      <c r="M6" s="77"/>
      <c r="N6" s="78">
        <v>215</v>
      </c>
      <c r="O6" s="75">
        <v>524</v>
      </c>
      <c r="P6" s="75">
        <v>128</v>
      </c>
      <c r="Q6" s="75">
        <v>131</v>
      </c>
      <c r="R6" s="76">
        <f t="shared" si="3"/>
        <v>998</v>
      </c>
      <c r="S6" s="77"/>
      <c r="T6" s="78">
        <v>33</v>
      </c>
      <c r="U6" s="75">
        <v>217</v>
      </c>
      <c r="V6" s="75">
        <v>67</v>
      </c>
      <c r="W6" s="75">
        <v>135</v>
      </c>
      <c r="X6" s="76">
        <f t="shared" si="4"/>
        <v>452</v>
      </c>
      <c r="Y6" s="77"/>
      <c r="Z6" s="78">
        <v>32</v>
      </c>
      <c r="AA6" s="75">
        <v>167</v>
      </c>
      <c r="AB6" s="75">
        <v>68</v>
      </c>
      <c r="AC6" s="75">
        <v>144</v>
      </c>
      <c r="AD6" s="76">
        <f t="shared" si="5"/>
        <v>411</v>
      </c>
      <c r="AE6" s="77"/>
      <c r="AF6" s="78">
        <v>142</v>
      </c>
      <c r="AG6" s="75">
        <v>830</v>
      </c>
      <c r="AH6" s="75">
        <v>234</v>
      </c>
      <c r="AI6" s="75">
        <v>136</v>
      </c>
      <c r="AJ6" s="76">
        <f t="shared" si="6"/>
        <v>1342</v>
      </c>
      <c r="AK6" s="77"/>
      <c r="AL6" s="78">
        <v>65</v>
      </c>
      <c r="AM6" s="75">
        <v>345</v>
      </c>
      <c r="AN6" s="75">
        <v>35</v>
      </c>
      <c r="AO6" s="75">
        <v>36</v>
      </c>
      <c r="AP6" s="76">
        <f t="shared" si="7"/>
        <v>481</v>
      </c>
      <c r="AQ6" s="77"/>
      <c r="AR6" s="78">
        <v>70</v>
      </c>
      <c r="AS6" s="75">
        <v>561</v>
      </c>
      <c r="AT6" s="75">
        <v>158</v>
      </c>
      <c r="AU6" s="75">
        <v>155</v>
      </c>
      <c r="AV6" s="76">
        <f t="shared" si="8"/>
        <v>944</v>
      </c>
      <c r="AW6" s="77"/>
      <c r="AX6" s="78">
        <v>345</v>
      </c>
      <c r="AY6" s="75">
        <v>789</v>
      </c>
      <c r="AZ6" s="75">
        <v>233</v>
      </c>
      <c r="BA6" s="75">
        <v>312</v>
      </c>
      <c r="BB6" s="76">
        <f t="shared" si="9"/>
        <v>1679</v>
      </c>
      <c r="BC6" s="77"/>
      <c r="BD6" s="78">
        <v>170</v>
      </c>
      <c r="BE6" s="75">
        <v>659</v>
      </c>
      <c r="BF6" s="75">
        <v>220</v>
      </c>
      <c r="BG6" s="75">
        <v>381</v>
      </c>
      <c r="BH6" s="76">
        <f t="shared" si="10"/>
        <v>1430</v>
      </c>
      <c r="BI6" s="77"/>
      <c r="BJ6" s="78">
        <v>56</v>
      </c>
      <c r="BK6" s="75">
        <v>554</v>
      </c>
      <c r="BL6" s="75">
        <v>127</v>
      </c>
      <c r="BM6" s="75">
        <v>126</v>
      </c>
      <c r="BN6" s="76">
        <f t="shared" si="11"/>
        <v>863</v>
      </c>
      <c r="BO6" s="77"/>
      <c r="BP6" s="109">
        <f t="shared" si="12"/>
        <v>1283</v>
      </c>
      <c r="BQ6" s="109">
        <f t="shared" si="13"/>
        <v>5715</v>
      </c>
      <c r="BR6" s="109">
        <f t="shared" si="14"/>
        <v>1358</v>
      </c>
      <c r="BS6" s="109">
        <f t="shared" si="15"/>
        <v>1621</v>
      </c>
      <c r="BT6" s="76">
        <f t="shared" si="16"/>
        <v>9977</v>
      </c>
      <c r="BU6" s="110"/>
    </row>
    <row r="7" spans="1:73">
      <c r="A7" s="21" t="s">
        <v>22</v>
      </c>
      <c r="B7" s="79">
        <v>212</v>
      </c>
      <c r="C7" s="79">
        <v>1280</v>
      </c>
      <c r="D7" s="79">
        <v>117</v>
      </c>
      <c r="E7" s="79">
        <v>50</v>
      </c>
      <c r="F7" s="39">
        <f t="shared" si="1"/>
        <v>1659</v>
      </c>
      <c r="G7" s="80"/>
      <c r="H7" s="81">
        <v>63</v>
      </c>
      <c r="I7" s="79">
        <v>220</v>
      </c>
      <c r="J7" s="79">
        <v>31</v>
      </c>
      <c r="K7" s="79">
        <v>20</v>
      </c>
      <c r="L7" s="39">
        <f t="shared" si="2"/>
        <v>334</v>
      </c>
      <c r="M7" s="80"/>
      <c r="N7" s="81">
        <v>190</v>
      </c>
      <c r="O7" s="79">
        <v>497</v>
      </c>
      <c r="P7" s="79">
        <v>157</v>
      </c>
      <c r="Q7" s="79">
        <v>144</v>
      </c>
      <c r="R7" s="39">
        <f t="shared" si="3"/>
        <v>988</v>
      </c>
      <c r="S7" s="80"/>
      <c r="T7" s="81">
        <v>27</v>
      </c>
      <c r="U7" s="79">
        <v>214</v>
      </c>
      <c r="V7" s="79">
        <v>74</v>
      </c>
      <c r="W7" s="79">
        <v>162</v>
      </c>
      <c r="X7" s="39">
        <f t="shared" si="4"/>
        <v>477</v>
      </c>
      <c r="Y7" s="80"/>
      <c r="Z7" s="81">
        <v>28</v>
      </c>
      <c r="AA7" s="79">
        <v>136</v>
      </c>
      <c r="AB7" s="79">
        <v>75</v>
      </c>
      <c r="AC7" s="79">
        <v>190</v>
      </c>
      <c r="AD7" s="39">
        <f t="shared" si="5"/>
        <v>429</v>
      </c>
      <c r="AE7" s="80"/>
      <c r="AF7" s="81">
        <v>94</v>
      </c>
      <c r="AG7" s="79">
        <v>626</v>
      </c>
      <c r="AH7" s="79">
        <v>242</v>
      </c>
      <c r="AI7" s="79">
        <v>153</v>
      </c>
      <c r="AJ7" s="39">
        <f t="shared" si="6"/>
        <v>1115</v>
      </c>
      <c r="AK7" s="80"/>
      <c r="AL7" s="81">
        <v>53</v>
      </c>
      <c r="AM7" s="79">
        <v>324</v>
      </c>
      <c r="AN7" s="79">
        <v>30</v>
      </c>
      <c r="AO7" s="79">
        <v>25</v>
      </c>
      <c r="AP7" s="39">
        <f t="shared" si="7"/>
        <v>432</v>
      </c>
      <c r="AQ7" s="80"/>
      <c r="AR7" s="81">
        <v>91</v>
      </c>
      <c r="AS7" s="79">
        <v>452</v>
      </c>
      <c r="AT7" s="79">
        <v>141</v>
      </c>
      <c r="AU7" s="79">
        <v>153</v>
      </c>
      <c r="AV7" s="39">
        <f t="shared" si="8"/>
        <v>837</v>
      </c>
      <c r="AW7" s="80"/>
      <c r="AX7" s="81">
        <v>312</v>
      </c>
      <c r="AY7" s="79">
        <v>831</v>
      </c>
      <c r="AZ7" s="79">
        <v>236</v>
      </c>
      <c r="BA7" s="79">
        <v>272</v>
      </c>
      <c r="BB7" s="39">
        <f t="shared" si="9"/>
        <v>1651</v>
      </c>
      <c r="BC7" s="80"/>
      <c r="BD7" s="81">
        <v>173</v>
      </c>
      <c r="BE7" s="79">
        <v>551</v>
      </c>
      <c r="BF7" s="79">
        <v>192</v>
      </c>
      <c r="BG7" s="79">
        <v>366</v>
      </c>
      <c r="BH7" s="39">
        <f t="shared" si="10"/>
        <v>1282</v>
      </c>
      <c r="BI7" s="80"/>
      <c r="BJ7" s="81">
        <v>56</v>
      </c>
      <c r="BK7" s="79">
        <v>602</v>
      </c>
      <c r="BL7" s="79">
        <v>158</v>
      </c>
      <c r="BM7" s="79">
        <v>119</v>
      </c>
      <c r="BN7" s="39">
        <f t="shared" si="11"/>
        <v>935</v>
      </c>
      <c r="BO7" s="80"/>
      <c r="BP7" s="111">
        <f t="shared" si="12"/>
        <v>1299</v>
      </c>
      <c r="BQ7" s="111">
        <f t="shared" si="13"/>
        <v>5733</v>
      </c>
      <c r="BR7" s="111">
        <f t="shared" si="14"/>
        <v>1453</v>
      </c>
      <c r="BS7" s="111">
        <f t="shared" si="15"/>
        <v>1654</v>
      </c>
      <c r="BT7" s="39">
        <f t="shared" si="16"/>
        <v>10139</v>
      </c>
      <c r="BU7" s="112"/>
    </row>
    <row r="8" spans="1:73">
      <c r="A8" s="17" t="s">
        <v>23</v>
      </c>
      <c r="B8" s="75">
        <v>115</v>
      </c>
      <c r="C8" s="75">
        <v>744</v>
      </c>
      <c r="D8" s="75">
        <v>63</v>
      </c>
      <c r="E8" s="75">
        <v>36</v>
      </c>
      <c r="F8" s="76">
        <f t="shared" si="1"/>
        <v>958</v>
      </c>
      <c r="G8" s="73">
        <f>F8/F4*100-100</f>
        <v>2.7896995708154577</v>
      </c>
      <c r="H8" s="78">
        <v>31</v>
      </c>
      <c r="I8" s="75">
        <v>193</v>
      </c>
      <c r="J8" s="75">
        <v>31</v>
      </c>
      <c r="K8" s="75">
        <v>34</v>
      </c>
      <c r="L8" s="76">
        <f t="shared" si="2"/>
        <v>289</v>
      </c>
      <c r="M8" s="73">
        <f>L8/L4*100-100</f>
        <v>36.966824644549774</v>
      </c>
      <c r="N8" s="78">
        <v>140</v>
      </c>
      <c r="O8" s="75">
        <v>348</v>
      </c>
      <c r="P8" s="75">
        <v>125</v>
      </c>
      <c r="Q8" s="75">
        <v>108</v>
      </c>
      <c r="R8" s="76">
        <f t="shared" si="3"/>
        <v>721</v>
      </c>
      <c r="S8" s="73">
        <f>R8/R4*100-100</f>
        <v>24.740484429065731</v>
      </c>
      <c r="T8" s="78">
        <v>30</v>
      </c>
      <c r="U8" s="75">
        <v>166</v>
      </c>
      <c r="V8" s="75">
        <v>63</v>
      </c>
      <c r="W8" s="75">
        <v>132</v>
      </c>
      <c r="X8" s="76">
        <f t="shared" si="4"/>
        <v>391</v>
      </c>
      <c r="Y8" s="73">
        <f>X8/X4*100-100</f>
        <v>41.666666666666686</v>
      </c>
      <c r="Z8" s="78">
        <v>31</v>
      </c>
      <c r="AA8" s="75">
        <v>126</v>
      </c>
      <c r="AB8" s="75">
        <v>54</v>
      </c>
      <c r="AC8" s="75">
        <v>101</v>
      </c>
      <c r="AD8" s="76">
        <f t="shared" si="5"/>
        <v>312</v>
      </c>
      <c r="AE8" s="73">
        <f>AD8/AD4*100-100</f>
        <v>44.444444444444429</v>
      </c>
      <c r="AF8" s="78">
        <v>78</v>
      </c>
      <c r="AG8" s="75">
        <v>601</v>
      </c>
      <c r="AH8" s="75">
        <v>187</v>
      </c>
      <c r="AI8" s="75">
        <v>105</v>
      </c>
      <c r="AJ8" s="76">
        <f t="shared" si="6"/>
        <v>971</v>
      </c>
      <c r="AK8" s="73">
        <f>AJ8/AJ4*100-100</f>
        <v>16.847172081829129</v>
      </c>
      <c r="AL8" s="78">
        <v>29</v>
      </c>
      <c r="AM8" s="75">
        <v>268</v>
      </c>
      <c r="AN8" s="75">
        <v>27</v>
      </c>
      <c r="AO8" s="75">
        <v>14</v>
      </c>
      <c r="AP8" s="76">
        <f t="shared" si="7"/>
        <v>338</v>
      </c>
      <c r="AQ8" s="73">
        <f>AP8/AP4*100-100</f>
        <v>52.941176470588232</v>
      </c>
      <c r="AR8" s="78">
        <v>64</v>
      </c>
      <c r="AS8" s="75">
        <v>383</v>
      </c>
      <c r="AT8" s="75">
        <v>103</v>
      </c>
      <c r="AU8" s="75">
        <v>114</v>
      </c>
      <c r="AV8" s="76">
        <f t="shared" si="8"/>
        <v>664</v>
      </c>
      <c r="AW8" s="73">
        <f>AV8/AV4*100-100</f>
        <v>-0.44977511244377411</v>
      </c>
      <c r="AX8" s="78">
        <v>327</v>
      </c>
      <c r="AY8" s="75">
        <v>659</v>
      </c>
      <c r="AZ8" s="75">
        <v>163</v>
      </c>
      <c r="BA8" s="75">
        <v>187</v>
      </c>
      <c r="BB8" s="76">
        <f t="shared" si="9"/>
        <v>1336</v>
      </c>
      <c r="BC8" s="73">
        <f>BB8/BB4*100-100</f>
        <v>-25.612472160356347</v>
      </c>
      <c r="BD8" s="78">
        <v>148</v>
      </c>
      <c r="BE8" s="75">
        <v>463</v>
      </c>
      <c r="BF8" s="75">
        <v>117</v>
      </c>
      <c r="BG8" s="75">
        <v>235</v>
      </c>
      <c r="BH8" s="76">
        <f t="shared" si="10"/>
        <v>963</v>
      </c>
      <c r="BI8" s="73">
        <f>BH8/BH4*100-100</f>
        <v>-1.3319672131147513</v>
      </c>
      <c r="BJ8" s="78">
        <v>37</v>
      </c>
      <c r="BK8" s="75">
        <v>421</v>
      </c>
      <c r="BL8" s="75">
        <v>111</v>
      </c>
      <c r="BM8" s="75">
        <v>82</v>
      </c>
      <c r="BN8" s="76">
        <f t="shared" si="11"/>
        <v>651</v>
      </c>
      <c r="BO8" s="73">
        <f>BN8/BN4*100-100</f>
        <v>12.629757785467135</v>
      </c>
      <c r="BP8" s="109">
        <f t="shared" si="12"/>
        <v>1030</v>
      </c>
      <c r="BQ8" s="109">
        <f t="shared" si="13"/>
        <v>4372</v>
      </c>
      <c r="BR8" s="109">
        <f t="shared" si="14"/>
        <v>1044</v>
      </c>
      <c r="BS8" s="109">
        <f t="shared" si="15"/>
        <v>1148</v>
      </c>
      <c r="BT8" s="76">
        <f t="shared" si="16"/>
        <v>7594</v>
      </c>
      <c r="BU8" s="113">
        <f>BT8/BT4*100-100</f>
        <v>4.2845372150508183</v>
      </c>
    </row>
    <row r="9" spans="1:73">
      <c r="A9" s="17" t="s">
        <v>24</v>
      </c>
      <c r="B9" s="75">
        <v>111</v>
      </c>
      <c r="C9" s="75">
        <v>664</v>
      </c>
      <c r="D9" s="75">
        <v>55</v>
      </c>
      <c r="E9" s="75">
        <v>31</v>
      </c>
      <c r="F9" s="76">
        <f t="shared" si="1"/>
        <v>861</v>
      </c>
      <c r="G9" s="73">
        <f t="shared" ref="G9:G18" si="17">F9/F5*100-100</f>
        <v>-11.601642710472277</v>
      </c>
      <c r="H9" s="78">
        <v>38</v>
      </c>
      <c r="I9" s="75">
        <v>198</v>
      </c>
      <c r="J9" s="75">
        <v>19</v>
      </c>
      <c r="K9" s="75">
        <v>10</v>
      </c>
      <c r="L9" s="76">
        <f t="shared" si="2"/>
        <v>265</v>
      </c>
      <c r="M9" s="73">
        <f t="shared" ref="M9:M18" si="18">L9/L5*100-100</f>
        <v>-36.450839328537164</v>
      </c>
      <c r="N9" s="78">
        <v>135</v>
      </c>
      <c r="O9" s="75">
        <v>368</v>
      </c>
      <c r="P9" s="75">
        <v>88</v>
      </c>
      <c r="Q9" s="75">
        <v>99</v>
      </c>
      <c r="R9" s="76">
        <f t="shared" si="3"/>
        <v>690</v>
      </c>
      <c r="S9" s="73">
        <f t="shared" ref="S9:S18" si="19">R9/R5*100-100</f>
        <v>19.377162629757791</v>
      </c>
      <c r="T9" s="78">
        <v>24</v>
      </c>
      <c r="U9" s="75">
        <v>156</v>
      </c>
      <c r="V9" s="75">
        <v>46</v>
      </c>
      <c r="W9" s="75">
        <v>99</v>
      </c>
      <c r="X9" s="76">
        <f t="shared" si="4"/>
        <v>325</v>
      </c>
      <c r="Y9" s="73">
        <f t="shared" ref="Y9:Y18" si="20">X9/X5*100-100</f>
        <v>16.487455197132618</v>
      </c>
      <c r="Z9" s="78">
        <v>31</v>
      </c>
      <c r="AA9" s="75">
        <v>90</v>
      </c>
      <c r="AB9" s="75">
        <v>51</v>
      </c>
      <c r="AC9" s="75">
        <v>87</v>
      </c>
      <c r="AD9" s="76">
        <f t="shared" si="5"/>
        <v>259</v>
      </c>
      <c r="AE9" s="73">
        <f t="shared" ref="AE9:AE18" si="21">AD9/AD5*100-100</f>
        <v>20.465116279069775</v>
      </c>
      <c r="AF9" s="78">
        <v>71</v>
      </c>
      <c r="AG9" s="75">
        <v>484</v>
      </c>
      <c r="AH9" s="75">
        <v>152</v>
      </c>
      <c r="AI9" s="75">
        <v>78</v>
      </c>
      <c r="AJ9" s="76">
        <f t="shared" si="6"/>
        <v>785</v>
      </c>
      <c r="AK9" s="73">
        <f t="shared" ref="AK9:AK18" si="22">AJ9/AJ5*100-100</f>
        <v>-28.244972577696529</v>
      </c>
      <c r="AL9" s="78">
        <v>48</v>
      </c>
      <c r="AM9" s="75">
        <v>242</v>
      </c>
      <c r="AN9" s="75">
        <v>15</v>
      </c>
      <c r="AO9" s="75">
        <v>11</v>
      </c>
      <c r="AP9" s="76">
        <f t="shared" si="7"/>
        <v>316</v>
      </c>
      <c r="AQ9" s="73">
        <f t="shared" ref="AQ9:AQ18" si="23">AP9/AP5*100-100</f>
        <v>-12.947658402203857</v>
      </c>
      <c r="AR9" s="78">
        <v>68</v>
      </c>
      <c r="AS9" s="75">
        <v>395</v>
      </c>
      <c r="AT9" s="75">
        <v>115</v>
      </c>
      <c r="AU9" s="75">
        <v>86</v>
      </c>
      <c r="AV9" s="76">
        <f t="shared" si="8"/>
        <v>664</v>
      </c>
      <c r="AW9" s="73">
        <f t="shared" ref="AW9:AW18" si="24">AV9/AV5*100-100</f>
        <v>-4.5977011494252906</v>
      </c>
      <c r="AX9" s="78">
        <v>331</v>
      </c>
      <c r="AY9" s="75">
        <v>731</v>
      </c>
      <c r="AZ9" s="75">
        <v>187</v>
      </c>
      <c r="BA9" s="75">
        <v>197</v>
      </c>
      <c r="BB9" s="76">
        <f t="shared" si="9"/>
        <v>1446</v>
      </c>
      <c r="BC9" s="73">
        <f t="shared" ref="BC9:BC18" si="25">BB9/BB5*100-100</f>
        <v>-8.4230525649144994</v>
      </c>
      <c r="BD9" s="78">
        <v>133</v>
      </c>
      <c r="BE9" s="75">
        <v>479</v>
      </c>
      <c r="BF9" s="75">
        <v>181</v>
      </c>
      <c r="BG9" s="75">
        <v>256</v>
      </c>
      <c r="BH9" s="76">
        <f t="shared" si="10"/>
        <v>1049</v>
      </c>
      <c r="BI9" s="73">
        <f t="shared" ref="BI9:BI18" si="26">BH9/BH5*100-100</f>
        <v>-10.188356164383563</v>
      </c>
      <c r="BJ9" s="78">
        <v>31</v>
      </c>
      <c r="BK9" s="75">
        <v>569</v>
      </c>
      <c r="BL9" s="75">
        <v>140</v>
      </c>
      <c r="BM9" s="75">
        <v>96</v>
      </c>
      <c r="BN9" s="76">
        <f t="shared" si="11"/>
        <v>836</v>
      </c>
      <c r="BO9" s="73">
        <f t="shared" ref="BO9:BO18" si="27">BN9/BN5*100-100</f>
        <v>0.72289156626506212</v>
      </c>
      <c r="BP9" s="109">
        <f t="shared" si="12"/>
        <v>1021</v>
      </c>
      <c r="BQ9" s="109">
        <f t="shared" si="13"/>
        <v>4376</v>
      </c>
      <c r="BR9" s="109">
        <f t="shared" si="14"/>
        <v>1049</v>
      </c>
      <c r="BS9" s="109">
        <f t="shared" si="15"/>
        <v>1050</v>
      </c>
      <c r="BT9" s="76">
        <f t="shared" si="16"/>
        <v>7496</v>
      </c>
      <c r="BU9" s="113">
        <f t="shared" ref="BU9:BU16" si="28">BT9/BT5*100-100</f>
        <v>-8.5072622970828746</v>
      </c>
    </row>
    <row r="10" spans="1:73">
      <c r="A10" s="17" t="s">
        <v>25</v>
      </c>
      <c r="B10" s="75">
        <v>131</v>
      </c>
      <c r="C10" s="75">
        <v>937</v>
      </c>
      <c r="D10" s="75">
        <v>73</v>
      </c>
      <c r="E10" s="75">
        <v>51</v>
      </c>
      <c r="F10" s="76">
        <f t="shared" si="1"/>
        <v>1192</v>
      </c>
      <c r="G10" s="73">
        <f t="shared" si="17"/>
        <v>15.953307392996123</v>
      </c>
      <c r="H10" s="78">
        <v>42</v>
      </c>
      <c r="I10" s="75">
        <v>220</v>
      </c>
      <c r="J10" s="75">
        <v>35</v>
      </c>
      <c r="K10" s="75">
        <v>13</v>
      </c>
      <c r="L10" s="76">
        <f t="shared" si="2"/>
        <v>310</v>
      </c>
      <c r="M10" s="73">
        <f t="shared" si="18"/>
        <v>-11.174785100286527</v>
      </c>
      <c r="N10" s="78">
        <v>176</v>
      </c>
      <c r="O10" s="75">
        <v>534</v>
      </c>
      <c r="P10" s="75">
        <v>135</v>
      </c>
      <c r="Q10" s="75">
        <v>131</v>
      </c>
      <c r="R10" s="76">
        <f t="shared" si="3"/>
        <v>976</v>
      </c>
      <c r="S10" s="73">
        <f t="shared" si="19"/>
        <v>-2.2044088176352687</v>
      </c>
      <c r="T10" s="78">
        <v>42</v>
      </c>
      <c r="U10" s="75">
        <v>202</v>
      </c>
      <c r="V10" s="75">
        <v>85</v>
      </c>
      <c r="W10" s="75">
        <v>126</v>
      </c>
      <c r="X10" s="76">
        <f t="shared" si="4"/>
        <v>455</v>
      </c>
      <c r="Y10" s="73">
        <f t="shared" si="20"/>
        <v>0.66371681415928663</v>
      </c>
      <c r="Z10" s="78">
        <v>23</v>
      </c>
      <c r="AA10" s="75">
        <v>137</v>
      </c>
      <c r="AB10" s="75">
        <v>64</v>
      </c>
      <c r="AC10" s="75">
        <v>111</v>
      </c>
      <c r="AD10" s="76">
        <f t="shared" si="5"/>
        <v>335</v>
      </c>
      <c r="AE10" s="73">
        <f t="shared" si="21"/>
        <v>-18.491484184914839</v>
      </c>
      <c r="AF10" s="78">
        <v>65</v>
      </c>
      <c r="AG10" s="75">
        <v>593</v>
      </c>
      <c r="AH10" s="75">
        <v>174</v>
      </c>
      <c r="AI10" s="75">
        <v>114</v>
      </c>
      <c r="AJ10" s="76">
        <f t="shared" si="6"/>
        <v>946</v>
      </c>
      <c r="AK10" s="73">
        <f t="shared" si="22"/>
        <v>-29.508196721311478</v>
      </c>
      <c r="AL10" s="78">
        <v>49</v>
      </c>
      <c r="AM10" s="75">
        <v>331</v>
      </c>
      <c r="AN10" s="75">
        <v>29</v>
      </c>
      <c r="AO10" s="75">
        <v>21</v>
      </c>
      <c r="AP10" s="76">
        <f t="shared" si="7"/>
        <v>430</v>
      </c>
      <c r="AQ10" s="73">
        <f t="shared" si="23"/>
        <v>-10.602910602910598</v>
      </c>
      <c r="AR10" s="78">
        <v>65</v>
      </c>
      <c r="AS10" s="75">
        <v>509</v>
      </c>
      <c r="AT10" s="75">
        <v>164</v>
      </c>
      <c r="AU10" s="75">
        <v>159</v>
      </c>
      <c r="AV10" s="76">
        <f t="shared" si="8"/>
        <v>897</v>
      </c>
      <c r="AW10" s="73">
        <f t="shared" si="24"/>
        <v>-4.9788135593220346</v>
      </c>
      <c r="AX10" s="78">
        <v>433</v>
      </c>
      <c r="AY10" s="75">
        <v>857</v>
      </c>
      <c r="AZ10" s="75">
        <v>235</v>
      </c>
      <c r="BA10" s="75">
        <v>276</v>
      </c>
      <c r="BB10" s="76">
        <f t="shared" si="9"/>
        <v>1801</v>
      </c>
      <c r="BC10" s="73">
        <f t="shared" si="25"/>
        <v>7.2662298987492591</v>
      </c>
      <c r="BD10" s="78">
        <v>189</v>
      </c>
      <c r="BE10" s="75">
        <v>573</v>
      </c>
      <c r="BF10" s="75">
        <v>178</v>
      </c>
      <c r="BG10" s="75">
        <v>334</v>
      </c>
      <c r="BH10" s="76">
        <f t="shared" si="10"/>
        <v>1274</v>
      </c>
      <c r="BI10" s="73">
        <f t="shared" si="26"/>
        <v>-10.909090909090907</v>
      </c>
      <c r="BJ10" s="78">
        <v>38</v>
      </c>
      <c r="BK10" s="75">
        <v>572</v>
      </c>
      <c r="BL10" s="75">
        <v>131</v>
      </c>
      <c r="BM10" s="75">
        <v>110</v>
      </c>
      <c r="BN10" s="76">
        <f t="shared" si="11"/>
        <v>851</v>
      </c>
      <c r="BO10" s="73">
        <f t="shared" si="27"/>
        <v>-1.3904982618771697</v>
      </c>
      <c r="BP10" s="109">
        <f t="shared" si="12"/>
        <v>1253</v>
      </c>
      <c r="BQ10" s="109">
        <f t="shared" si="13"/>
        <v>5465</v>
      </c>
      <c r="BR10" s="109">
        <f t="shared" si="14"/>
        <v>1303</v>
      </c>
      <c r="BS10" s="109">
        <f t="shared" si="15"/>
        <v>1446</v>
      </c>
      <c r="BT10" s="76">
        <f t="shared" si="16"/>
        <v>9467</v>
      </c>
      <c r="BU10" s="113">
        <f t="shared" si="28"/>
        <v>-5.1117570411947497</v>
      </c>
    </row>
    <row r="11" spans="1:73">
      <c r="A11" s="21" t="s">
        <v>26</v>
      </c>
      <c r="B11" s="79">
        <v>175</v>
      </c>
      <c r="C11" s="79">
        <v>1001</v>
      </c>
      <c r="D11" s="79">
        <v>94</v>
      </c>
      <c r="E11" s="79">
        <v>50</v>
      </c>
      <c r="F11" s="39">
        <f t="shared" si="1"/>
        <v>1320</v>
      </c>
      <c r="G11" s="74">
        <f t="shared" si="17"/>
        <v>-20.433996383363478</v>
      </c>
      <c r="H11" s="81">
        <v>38</v>
      </c>
      <c r="I11" s="79">
        <v>227</v>
      </c>
      <c r="J11" s="79">
        <v>25</v>
      </c>
      <c r="K11" s="79">
        <v>9</v>
      </c>
      <c r="L11" s="39">
        <f t="shared" si="2"/>
        <v>299</v>
      </c>
      <c r="M11" s="74">
        <f t="shared" si="18"/>
        <v>-10.47904191616766</v>
      </c>
      <c r="N11" s="81">
        <v>221</v>
      </c>
      <c r="O11" s="79">
        <v>554</v>
      </c>
      <c r="P11" s="79">
        <v>136</v>
      </c>
      <c r="Q11" s="79">
        <v>172</v>
      </c>
      <c r="R11" s="39">
        <f t="shared" si="3"/>
        <v>1083</v>
      </c>
      <c r="S11" s="74">
        <f t="shared" si="19"/>
        <v>9.6153846153846274</v>
      </c>
      <c r="T11" s="81">
        <v>41</v>
      </c>
      <c r="U11" s="79">
        <v>240</v>
      </c>
      <c r="V11" s="79">
        <v>95</v>
      </c>
      <c r="W11" s="79">
        <v>181</v>
      </c>
      <c r="X11" s="39">
        <f t="shared" si="4"/>
        <v>557</v>
      </c>
      <c r="Y11" s="74">
        <f t="shared" si="20"/>
        <v>16.771488469601678</v>
      </c>
      <c r="Z11" s="81">
        <v>25</v>
      </c>
      <c r="AA11" s="79">
        <v>182</v>
      </c>
      <c r="AB11" s="79">
        <v>79</v>
      </c>
      <c r="AC11" s="79">
        <v>165</v>
      </c>
      <c r="AD11" s="39">
        <f t="shared" si="5"/>
        <v>451</v>
      </c>
      <c r="AE11" s="74">
        <f t="shared" si="21"/>
        <v>5.1282051282051384</v>
      </c>
      <c r="AF11" s="81">
        <v>60</v>
      </c>
      <c r="AG11" s="79">
        <v>569</v>
      </c>
      <c r="AH11" s="79">
        <v>215</v>
      </c>
      <c r="AI11" s="79">
        <v>120</v>
      </c>
      <c r="AJ11" s="39">
        <f t="shared" si="6"/>
        <v>964</v>
      </c>
      <c r="AK11" s="74">
        <f t="shared" si="22"/>
        <v>-13.542600896860989</v>
      </c>
      <c r="AL11" s="81">
        <v>56</v>
      </c>
      <c r="AM11" s="79">
        <v>341</v>
      </c>
      <c r="AN11" s="79">
        <v>32</v>
      </c>
      <c r="AO11" s="79">
        <v>32</v>
      </c>
      <c r="AP11" s="39">
        <f t="shared" si="7"/>
        <v>461</v>
      </c>
      <c r="AQ11" s="74">
        <f t="shared" si="23"/>
        <v>6.7129629629629477</v>
      </c>
      <c r="AR11" s="81">
        <v>80</v>
      </c>
      <c r="AS11" s="79">
        <v>481</v>
      </c>
      <c r="AT11" s="79">
        <v>165</v>
      </c>
      <c r="AU11" s="79">
        <v>146</v>
      </c>
      <c r="AV11" s="39">
        <f t="shared" si="8"/>
        <v>872</v>
      </c>
      <c r="AW11" s="74">
        <f t="shared" si="24"/>
        <v>4.1816009557944938</v>
      </c>
      <c r="AX11" s="81">
        <v>360</v>
      </c>
      <c r="AY11" s="79">
        <v>907</v>
      </c>
      <c r="AZ11" s="79">
        <v>254</v>
      </c>
      <c r="BA11" s="79">
        <v>286</v>
      </c>
      <c r="BB11" s="39">
        <f t="shared" si="9"/>
        <v>1807</v>
      </c>
      <c r="BC11" s="74">
        <f t="shared" si="25"/>
        <v>9.4488188976378069</v>
      </c>
      <c r="BD11" s="81">
        <v>138</v>
      </c>
      <c r="BE11" s="79">
        <v>626</v>
      </c>
      <c r="BF11" s="79">
        <v>220</v>
      </c>
      <c r="BG11" s="79">
        <v>390</v>
      </c>
      <c r="BH11" s="39">
        <f t="shared" si="10"/>
        <v>1374</v>
      </c>
      <c r="BI11" s="74">
        <f t="shared" si="26"/>
        <v>7.1762870514820492</v>
      </c>
      <c r="BJ11" s="81">
        <v>56</v>
      </c>
      <c r="BK11" s="79">
        <v>655</v>
      </c>
      <c r="BL11" s="79">
        <v>167</v>
      </c>
      <c r="BM11" s="79">
        <v>117</v>
      </c>
      <c r="BN11" s="39">
        <f t="shared" si="11"/>
        <v>995</v>
      </c>
      <c r="BO11" s="74">
        <f t="shared" si="27"/>
        <v>6.417112299465245</v>
      </c>
      <c r="BP11" s="111">
        <f t="shared" si="12"/>
        <v>1250</v>
      </c>
      <c r="BQ11" s="111">
        <f t="shared" si="13"/>
        <v>5783</v>
      </c>
      <c r="BR11" s="111">
        <f t="shared" si="14"/>
        <v>1482</v>
      </c>
      <c r="BS11" s="111">
        <f t="shared" si="15"/>
        <v>1668</v>
      </c>
      <c r="BT11" s="39">
        <f t="shared" si="16"/>
        <v>10183</v>
      </c>
      <c r="BU11" s="114">
        <f t="shared" si="28"/>
        <v>0.43396784692771462</v>
      </c>
    </row>
    <row r="12" spans="1:73">
      <c r="A12" s="17" t="s">
        <v>27</v>
      </c>
      <c r="B12" s="75">
        <v>97</v>
      </c>
      <c r="C12" s="75">
        <v>656</v>
      </c>
      <c r="D12" s="75">
        <v>45</v>
      </c>
      <c r="E12" s="75">
        <v>36</v>
      </c>
      <c r="F12" s="76">
        <f t="shared" si="1"/>
        <v>834</v>
      </c>
      <c r="G12" s="73">
        <f t="shared" si="17"/>
        <v>-12.94363256784969</v>
      </c>
      <c r="H12" s="78">
        <v>30</v>
      </c>
      <c r="I12" s="75">
        <v>227</v>
      </c>
      <c r="J12" s="75">
        <v>20</v>
      </c>
      <c r="K12" s="75">
        <v>5</v>
      </c>
      <c r="L12" s="76">
        <f t="shared" si="2"/>
        <v>282</v>
      </c>
      <c r="M12" s="73">
        <f t="shared" si="18"/>
        <v>-2.4221453287197221</v>
      </c>
      <c r="N12" s="78">
        <v>133</v>
      </c>
      <c r="O12" s="75">
        <v>387</v>
      </c>
      <c r="P12" s="75">
        <v>84</v>
      </c>
      <c r="Q12" s="75">
        <v>95</v>
      </c>
      <c r="R12" s="76">
        <f t="shared" si="3"/>
        <v>699</v>
      </c>
      <c r="S12" s="73">
        <f t="shared" si="19"/>
        <v>-3.0513176144244056</v>
      </c>
      <c r="T12" s="78">
        <v>34</v>
      </c>
      <c r="U12" s="75">
        <v>169</v>
      </c>
      <c r="V12" s="75">
        <v>52</v>
      </c>
      <c r="W12" s="75">
        <v>106</v>
      </c>
      <c r="X12" s="76">
        <f t="shared" si="4"/>
        <v>361</v>
      </c>
      <c r="Y12" s="73">
        <f t="shared" si="20"/>
        <v>-7.6726342710997386</v>
      </c>
      <c r="Z12" s="78">
        <v>34</v>
      </c>
      <c r="AA12" s="75">
        <v>122</v>
      </c>
      <c r="AB12" s="75">
        <v>47</v>
      </c>
      <c r="AC12" s="75">
        <v>110</v>
      </c>
      <c r="AD12" s="76">
        <f t="shared" si="5"/>
        <v>313</v>
      </c>
      <c r="AE12" s="73">
        <f t="shared" si="21"/>
        <v>0.3205128205128176</v>
      </c>
      <c r="AF12" s="78">
        <v>58</v>
      </c>
      <c r="AG12" s="75">
        <v>461</v>
      </c>
      <c r="AH12" s="75">
        <v>134</v>
      </c>
      <c r="AI12" s="75">
        <v>76</v>
      </c>
      <c r="AJ12" s="76">
        <f t="shared" si="6"/>
        <v>729</v>
      </c>
      <c r="AK12" s="73">
        <f t="shared" si="22"/>
        <v>-24.92276004119465</v>
      </c>
      <c r="AL12" s="78">
        <v>33</v>
      </c>
      <c r="AM12" s="75">
        <v>269</v>
      </c>
      <c r="AN12" s="75">
        <v>28</v>
      </c>
      <c r="AO12" s="75">
        <v>21</v>
      </c>
      <c r="AP12" s="76">
        <f t="shared" si="7"/>
        <v>351</v>
      </c>
      <c r="AQ12" s="73">
        <f t="shared" si="23"/>
        <v>3.8461538461538538</v>
      </c>
      <c r="AR12" s="78">
        <v>59</v>
      </c>
      <c r="AS12" s="75">
        <v>339</v>
      </c>
      <c r="AT12" s="75">
        <v>123</v>
      </c>
      <c r="AU12" s="75">
        <v>119</v>
      </c>
      <c r="AV12" s="76">
        <f t="shared" si="8"/>
        <v>640</v>
      </c>
      <c r="AW12" s="73">
        <f t="shared" si="24"/>
        <v>-3.6144578313252964</v>
      </c>
      <c r="AX12" s="78">
        <v>308</v>
      </c>
      <c r="AY12" s="75">
        <v>698</v>
      </c>
      <c r="AZ12" s="75">
        <v>167</v>
      </c>
      <c r="BA12" s="75">
        <v>190</v>
      </c>
      <c r="BB12" s="76">
        <f t="shared" si="9"/>
        <v>1363</v>
      </c>
      <c r="BC12" s="73">
        <f t="shared" si="25"/>
        <v>2.0209580838323404</v>
      </c>
      <c r="BD12" s="78">
        <v>134</v>
      </c>
      <c r="BE12" s="75">
        <v>532</v>
      </c>
      <c r="BF12" s="75">
        <v>159</v>
      </c>
      <c r="BG12" s="75">
        <v>240</v>
      </c>
      <c r="BH12" s="76">
        <f t="shared" si="10"/>
        <v>1065</v>
      </c>
      <c r="BI12" s="73">
        <f t="shared" si="26"/>
        <v>10.591900311526487</v>
      </c>
      <c r="BJ12" s="78">
        <v>38</v>
      </c>
      <c r="BK12" s="75">
        <v>467</v>
      </c>
      <c r="BL12" s="75">
        <v>116</v>
      </c>
      <c r="BM12" s="75">
        <v>70</v>
      </c>
      <c r="BN12" s="76">
        <f t="shared" si="11"/>
        <v>691</v>
      </c>
      <c r="BO12" s="73">
        <f t="shared" si="27"/>
        <v>6.1443932411674496</v>
      </c>
      <c r="BP12" s="109">
        <f t="shared" si="12"/>
        <v>958</v>
      </c>
      <c r="BQ12" s="109">
        <f t="shared" si="13"/>
        <v>4327</v>
      </c>
      <c r="BR12" s="109">
        <f t="shared" si="14"/>
        <v>975</v>
      </c>
      <c r="BS12" s="109">
        <f t="shared" si="15"/>
        <v>1068</v>
      </c>
      <c r="BT12" s="76">
        <f t="shared" si="16"/>
        <v>7328</v>
      </c>
      <c r="BU12" s="113">
        <f t="shared" si="28"/>
        <v>-3.5027653410587334</v>
      </c>
    </row>
    <row r="13" spans="1:73">
      <c r="A13" s="17" t="s">
        <v>28</v>
      </c>
      <c r="B13" s="75">
        <v>121</v>
      </c>
      <c r="C13" s="75">
        <v>748</v>
      </c>
      <c r="D13" s="75">
        <v>58</v>
      </c>
      <c r="E13" s="75">
        <v>21</v>
      </c>
      <c r="F13" s="76">
        <f t="shared" si="1"/>
        <v>948</v>
      </c>
      <c r="G13" s="73">
        <f t="shared" si="17"/>
        <v>10.104529616724747</v>
      </c>
      <c r="H13" s="78">
        <v>39</v>
      </c>
      <c r="I13" s="75">
        <v>199</v>
      </c>
      <c r="J13" s="75">
        <v>22</v>
      </c>
      <c r="K13" s="75">
        <v>10</v>
      </c>
      <c r="L13" s="76">
        <f t="shared" si="2"/>
        <v>270</v>
      </c>
      <c r="M13" s="73">
        <f t="shared" si="18"/>
        <v>1.8867924528301927</v>
      </c>
      <c r="N13" s="78">
        <v>178</v>
      </c>
      <c r="O13" s="75">
        <v>442</v>
      </c>
      <c r="P13" s="75">
        <v>116</v>
      </c>
      <c r="Q13" s="75">
        <v>118</v>
      </c>
      <c r="R13" s="76">
        <f t="shared" si="3"/>
        <v>854</v>
      </c>
      <c r="S13" s="73">
        <f t="shared" si="19"/>
        <v>23.768115942028984</v>
      </c>
      <c r="T13" s="78">
        <v>26</v>
      </c>
      <c r="U13" s="75">
        <v>173</v>
      </c>
      <c r="V13" s="75">
        <v>60</v>
      </c>
      <c r="W13" s="75">
        <v>82</v>
      </c>
      <c r="X13" s="76">
        <f t="shared" si="4"/>
        <v>341</v>
      </c>
      <c r="Y13" s="73">
        <f t="shared" si="20"/>
        <v>4.9230769230769198</v>
      </c>
      <c r="Z13" s="78">
        <v>26</v>
      </c>
      <c r="AA13" s="75">
        <v>122</v>
      </c>
      <c r="AB13" s="75">
        <v>53</v>
      </c>
      <c r="AC13" s="75">
        <v>98</v>
      </c>
      <c r="AD13" s="76">
        <f t="shared" si="5"/>
        <v>299</v>
      </c>
      <c r="AE13" s="73">
        <f t="shared" si="21"/>
        <v>15.444015444015434</v>
      </c>
      <c r="AF13" s="78">
        <v>55</v>
      </c>
      <c r="AG13" s="75">
        <v>509</v>
      </c>
      <c r="AH13" s="75">
        <v>154</v>
      </c>
      <c r="AI13" s="75">
        <v>76</v>
      </c>
      <c r="AJ13" s="76">
        <f t="shared" si="6"/>
        <v>794</v>
      </c>
      <c r="AK13" s="73">
        <f t="shared" si="22"/>
        <v>1.1464968152866248</v>
      </c>
      <c r="AL13" s="78">
        <v>38</v>
      </c>
      <c r="AM13" s="75">
        <v>382</v>
      </c>
      <c r="AN13" s="75">
        <v>31</v>
      </c>
      <c r="AO13" s="75">
        <v>17</v>
      </c>
      <c r="AP13" s="76">
        <f t="shared" si="7"/>
        <v>468</v>
      </c>
      <c r="AQ13" s="73">
        <f t="shared" si="23"/>
        <v>48.101265822784796</v>
      </c>
      <c r="AR13" s="78">
        <v>83</v>
      </c>
      <c r="AS13" s="75">
        <v>436</v>
      </c>
      <c r="AT13" s="75">
        <v>119</v>
      </c>
      <c r="AU13" s="75">
        <v>114</v>
      </c>
      <c r="AV13" s="76">
        <f t="shared" si="8"/>
        <v>752</v>
      </c>
      <c r="AW13" s="73">
        <f t="shared" si="24"/>
        <v>13.253012048192787</v>
      </c>
      <c r="AX13" s="78">
        <v>400</v>
      </c>
      <c r="AY13" s="75">
        <v>855</v>
      </c>
      <c r="AZ13" s="75">
        <v>160</v>
      </c>
      <c r="BA13" s="75">
        <v>188</v>
      </c>
      <c r="BB13" s="76">
        <f t="shared" si="9"/>
        <v>1603</v>
      </c>
      <c r="BC13" s="73">
        <f t="shared" si="25"/>
        <v>10.857538035961284</v>
      </c>
      <c r="BD13" s="78">
        <v>175</v>
      </c>
      <c r="BE13" s="75">
        <v>614</v>
      </c>
      <c r="BF13" s="75">
        <v>199</v>
      </c>
      <c r="BG13" s="75">
        <v>300</v>
      </c>
      <c r="BH13" s="76">
        <f t="shared" si="10"/>
        <v>1288</v>
      </c>
      <c r="BI13" s="73">
        <f t="shared" si="26"/>
        <v>22.78360343183985</v>
      </c>
      <c r="BJ13" s="78">
        <v>46</v>
      </c>
      <c r="BK13" s="75">
        <v>670</v>
      </c>
      <c r="BL13" s="75">
        <v>184</v>
      </c>
      <c r="BM13" s="75">
        <v>97</v>
      </c>
      <c r="BN13" s="76">
        <f t="shared" si="11"/>
        <v>997</v>
      </c>
      <c r="BO13" s="73">
        <f t="shared" si="27"/>
        <v>19.25837320574162</v>
      </c>
      <c r="BP13" s="109">
        <f t="shared" si="12"/>
        <v>1187</v>
      </c>
      <c r="BQ13" s="109">
        <f t="shared" si="13"/>
        <v>5150</v>
      </c>
      <c r="BR13" s="109">
        <f t="shared" si="14"/>
        <v>1156</v>
      </c>
      <c r="BS13" s="109">
        <f t="shared" si="15"/>
        <v>1121</v>
      </c>
      <c r="BT13" s="76">
        <f t="shared" si="16"/>
        <v>8614</v>
      </c>
      <c r="BU13" s="113">
        <f t="shared" si="28"/>
        <v>14.914621131269996</v>
      </c>
    </row>
    <row r="14" spans="1:73">
      <c r="A14" s="17" t="s">
        <v>29</v>
      </c>
      <c r="B14" s="75">
        <v>133</v>
      </c>
      <c r="C14" s="75">
        <v>868</v>
      </c>
      <c r="D14" s="75">
        <v>65</v>
      </c>
      <c r="E14" s="75">
        <v>22</v>
      </c>
      <c r="F14" s="76">
        <f t="shared" si="1"/>
        <v>1088</v>
      </c>
      <c r="G14" s="73">
        <f t="shared" si="17"/>
        <v>-8.724832214765101</v>
      </c>
      <c r="H14" s="78">
        <v>34</v>
      </c>
      <c r="I14" s="75">
        <v>225</v>
      </c>
      <c r="J14" s="75">
        <v>12</v>
      </c>
      <c r="K14" s="75">
        <v>8</v>
      </c>
      <c r="L14" s="76">
        <f t="shared" si="2"/>
        <v>279</v>
      </c>
      <c r="M14" s="73">
        <f t="shared" si="18"/>
        <v>-10</v>
      </c>
      <c r="N14" s="78">
        <v>213</v>
      </c>
      <c r="O14" s="75">
        <v>562</v>
      </c>
      <c r="P14" s="75">
        <v>135</v>
      </c>
      <c r="Q14" s="75">
        <v>118</v>
      </c>
      <c r="R14" s="76">
        <f t="shared" si="3"/>
        <v>1028</v>
      </c>
      <c r="S14" s="73">
        <f t="shared" si="19"/>
        <v>5.3278688524590194</v>
      </c>
      <c r="T14" s="78">
        <v>34</v>
      </c>
      <c r="U14" s="75">
        <v>232</v>
      </c>
      <c r="V14" s="75">
        <v>69</v>
      </c>
      <c r="W14" s="75">
        <v>106</v>
      </c>
      <c r="X14" s="76">
        <f t="shared" si="4"/>
        <v>441</v>
      </c>
      <c r="Y14" s="73">
        <f t="shared" si="20"/>
        <v>-3.0769230769230802</v>
      </c>
      <c r="Z14" s="78">
        <v>41</v>
      </c>
      <c r="AA14" s="75">
        <v>169</v>
      </c>
      <c r="AB14" s="75">
        <v>60</v>
      </c>
      <c r="AC14" s="75">
        <v>147</v>
      </c>
      <c r="AD14" s="76">
        <f t="shared" si="5"/>
        <v>417</v>
      </c>
      <c r="AE14" s="73">
        <f t="shared" si="21"/>
        <v>24.477611940298516</v>
      </c>
      <c r="AF14" s="78">
        <v>49</v>
      </c>
      <c r="AG14" s="75">
        <v>594</v>
      </c>
      <c r="AH14" s="75">
        <v>171</v>
      </c>
      <c r="AI14" s="75">
        <v>85</v>
      </c>
      <c r="AJ14" s="76">
        <f t="shared" si="6"/>
        <v>899</v>
      </c>
      <c r="AK14" s="73">
        <f t="shared" si="22"/>
        <v>-4.9682875264270621</v>
      </c>
      <c r="AL14" s="78">
        <v>52</v>
      </c>
      <c r="AM14" s="75">
        <v>347</v>
      </c>
      <c r="AN14" s="75">
        <v>27</v>
      </c>
      <c r="AO14" s="75">
        <v>23</v>
      </c>
      <c r="AP14" s="76">
        <f t="shared" si="7"/>
        <v>449</v>
      </c>
      <c r="AQ14" s="73">
        <f t="shared" si="23"/>
        <v>4.418604651162795</v>
      </c>
      <c r="AR14" s="78">
        <v>74</v>
      </c>
      <c r="AS14" s="75">
        <v>479</v>
      </c>
      <c r="AT14" s="75">
        <v>142</v>
      </c>
      <c r="AU14" s="75">
        <v>142</v>
      </c>
      <c r="AV14" s="76">
        <f t="shared" si="8"/>
        <v>837</v>
      </c>
      <c r="AW14" s="73">
        <f t="shared" si="24"/>
        <v>-6.6889632107023402</v>
      </c>
      <c r="AX14" s="78">
        <v>415</v>
      </c>
      <c r="AY14" s="75">
        <v>898</v>
      </c>
      <c r="AZ14" s="75">
        <v>206</v>
      </c>
      <c r="BA14" s="75">
        <v>255</v>
      </c>
      <c r="BB14" s="76">
        <f t="shared" si="9"/>
        <v>1774</v>
      </c>
      <c r="BC14" s="73">
        <f t="shared" si="25"/>
        <v>-1.4991671293725659</v>
      </c>
      <c r="BD14" s="78">
        <v>197</v>
      </c>
      <c r="BE14" s="75">
        <v>829</v>
      </c>
      <c r="BF14" s="75">
        <v>246</v>
      </c>
      <c r="BG14" s="75">
        <v>377</v>
      </c>
      <c r="BH14" s="76">
        <f t="shared" si="10"/>
        <v>1649</v>
      </c>
      <c r="BI14" s="73">
        <f t="shared" si="26"/>
        <v>29.434850863422298</v>
      </c>
      <c r="BJ14" s="78">
        <v>56</v>
      </c>
      <c r="BK14" s="75">
        <v>728</v>
      </c>
      <c r="BL14" s="75">
        <v>161</v>
      </c>
      <c r="BM14" s="75">
        <v>91</v>
      </c>
      <c r="BN14" s="76">
        <f t="shared" si="11"/>
        <v>1036</v>
      </c>
      <c r="BO14" s="73">
        <f t="shared" si="27"/>
        <v>21.739130434782624</v>
      </c>
      <c r="BP14" s="109">
        <f t="shared" si="12"/>
        <v>1298</v>
      </c>
      <c r="BQ14" s="109">
        <f t="shared" si="13"/>
        <v>5931</v>
      </c>
      <c r="BR14" s="109">
        <f t="shared" si="14"/>
        <v>1294</v>
      </c>
      <c r="BS14" s="109">
        <f t="shared" si="15"/>
        <v>1374</v>
      </c>
      <c r="BT14" s="76">
        <f t="shared" si="16"/>
        <v>9897</v>
      </c>
      <c r="BU14" s="113">
        <f t="shared" si="28"/>
        <v>4.5420935882539197</v>
      </c>
    </row>
    <row r="15" spans="1:73">
      <c r="A15" s="21" t="s">
        <v>30</v>
      </c>
      <c r="B15" s="79">
        <v>149</v>
      </c>
      <c r="C15" s="79">
        <v>1017</v>
      </c>
      <c r="D15" s="79">
        <v>77</v>
      </c>
      <c r="E15" s="79">
        <v>48</v>
      </c>
      <c r="F15" s="39">
        <f t="shared" si="1"/>
        <v>1291</v>
      </c>
      <c r="G15" s="74">
        <f t="shared" si="17"/>
        <v>-2.1969696969697026</v>
      </c>
      <c r="H15" s="81">
        <v>54</v>
      </c>
      <c r="I15" s="79">
        <v>281</v>
      </c>
      <c r="J15" s="79">
        <v>33</v>
      </c>
      <c r="K15" s="79">
        <v>11</v>
      </c>
      <c r="L15" s="39">
        <f t="shared" si="2"/>
        <v>379</v>
      </c>
      <c r="M15" s="74">
        <f t="shared" si="18"/>
        <v>26.755852842809375</v>
      </c>
      <c r="N15" s="81">
        <v>272</v>
      </c>
      <c r="O15" s="79">
        <v>751</v>
      </c>
      <c r="P15" s="79">
        <v>162</v>
      </c>
      <c r="Q15" s="79">
        <v>171</v>
      </c>
      <c r="R15" s="39">
        <f t="shared" si="3"/>
        <v>1356</v>
      </c>
      <c r="S15" s="74">
        <f t="shared" si="19"/>
        <v>25.20775623268699</v>
      </c>
      <c r="T15" s="81">
        <v>51</v>
      </c>
      <c r="U15" s="79">
        <v>266</v>
      </c>
      <c r="V15" s="79">
        <v>86</v>
      </c>
      <c r="W15" s="79">
        <v>159</v>
      </c>
      <c r="X15" s="39">
        <f t="shared" si="4"/>
        <v>562</v>
      </c>
      <c r="Y15" s="74">
        <f t="shared" si="20"/>
        <v>0.89766606822261963</v>
      </c>
      <c r="Z15" s="81">
        <v>44</v>
      </c>
      <c r="AA15" s="79">
        <v>172</v>
      </c>
      <c r="AB15" s="79">
        <v>86</v>
      </c>
      <c r="AC15" s="79">
        <v>203</v>
      </c>
      <c r="AD15" s="39">
        <f t="shared" si="5"/>
        <v>505</v>
      </c>
      <c r="AE15" s="74">
        <f t="shared" si="21"/>
        <v>11.973392461197335</v>
      </c>
      <c r="AF15" s="81">
        <v>74</v>
      </c>
      <c r="AG15" s="79">
        <v>575</v>
      </c>
      <c r="AH15" s="79">
        <v>179</v>
      </c>
      <c r="AI15" s="79">
        <v>88</v>
      </c>
      <c r="AJ15" s="39">
        <f t="shared" si="6"/>
        <v>916</v>
      </c>
      <c r="AK15" s="74">
        <f t="shared" si="22"/>
        <v>-4.9792531120332058</v>
      </c>
      <c r="AL15" s="81">
        <v>68</v>
      </c>
      <c r="AM15" s="79">
        <v>457</v>
      </c>
      <c r="AN15" s="79">
        <v>42</v>
      </c>
      <c r="AO15" s="79">
        <v>28</v>
      </c>
      <c r="AP15" s="39">
        <f t="shared" si="7"/>
        <v>595</v>
      </c>
      <c r="AQ15" s="74">
        <f t="shared" si="23"/>
        <v>29.067245119305852</v>
      </c>
      <c r="AR15" s="81">
        <v>103</v>
      </c>
      <c r="AS15" s="79">
        <v>646</v>
      </c>
      <c r="AT15" s="79">
        <v>159</v>
      </c>
      <c r="AU15" s="79">
        <v>160</v>
      </c>
      <c r="AV15" s="39">
        <f t="shared" si="8"/>
        <v>1068</v>
      </c>
      <c r="AW15" s="74">
        <f t="shared" si="24"/>
        <v>22.477064220183493</v>
      </c>
      <c r="AX15" s="81">
        <v>504</v>
      </c>
      <c r="AY15" s="79">
        <v>1168</v>
      </c>
      <c r="AZ15" s="79">
        <v>227</v>
      </c>
      <c r="BA15" s="79">
        <v>280</v>
      </c>
      <c r="BB15" s="39">
        <f t="shared" si="9"/>
        <v>2179</v>
      </c>
      <c r="BC15" s="74">
        <f t="shared" si="25"/>
        <v>20.586607636967358</v>
      </c>
      <c r="BD15" s="81">
        <v>219</v>
      </c>
      <c r="BE15" s="79">
        <v>894</v>
      </c>
      <c r="BF15" s="79">
        <v>271</v>
      </c>
      <c r="BG15" s="79">
        <v>507</v>
      </c>
      <c r="BH15" s="39">
        <f t="shared" si="10"/>
        <v>1891</v>
      </c>
      <c r="BI15" s="74">
        <f t="shared" si="26"/>
        <v>37.627365356622988</v>
      </c>
      <c r="BJ15" s="81">
        <v>75</v>
      </c>
      <c r="BK15" s="79">
        <v>895</v>
      </c>
      <c r="BL15" s="79">
        <v>180</v>
      </c>
      <c r="BM15" s="79">
        <v>98</v>
      </c>
      <c r="BN15" s="39">
        <f t="shared" si="11"/>
        <v>1248</v>
      </c>
      <c r="BO15" s="74">
        <f t="shared" si="27"/>
        <v>25.427135678391963</v>
      </c>
      <c r="BP15" s="109">
        <f t="shared" si="12"/>
        <v>1613</v>
      </c>
      <c r="BQ15" s="109">
        <f t="shared" si="13"/>
        <v>7122</v>
      </c>
      <c r="BR15" s="109">
        <f t="shared" si="14"/>
        <v>1502</v>
      </c>
      <c r="BS15" s="109">
        <f t="shared" si="15"/>
        <v>1753</v>
      </c>
      <c r="BT15" s="76">
        <f t="shared" si="16"/>
        <v>11990</v>
      </c>
      <c r="BU15" s="113">
        <f t="shared" si="28"/>
        <v>17.745261710694308</v>
      </c>
    </row>
    <row r="16" spans="1:73">
      <c r="A16" s="17" t="s">
        <v>31</v>
      </c>
      <c r="B16" s="75">
        <v>113</v>
      </c>
      <c r="C16" s="75">
        <v>710</v>
      </c>
      <c r="D16" s="75">
        <v>59</v>
      </c>
      <c r="E16" s="75">
        <v>30</v>
      </c>
      <c r="F16" s="76">
        <f t="shared" ref="F16:F18" si="29">SUM(B16:E16)</f>
        <v>912</v>
      </c>
      <c r="G16" s="73">
        <f t="shared" si="17"/>
        <v>9.352517985611513</v>
      </c>
      <c r="H16" s="78">
        <v>12</v>
      </c>
      <c r="I16" s="75">
        <v>189</v>
      </c>
      <c r="J16" s="75">
        <v>20</v>
      </c>
      <c r="K16" s="75">
        <v>6</v>
      </c>
      <c r="L16" s="76">
        <f t="shared" ref="L16:L18" si="30">SUM(H16:K16)</f>
        <v>227</v>
      </c>
      <c r="M16" s="73">
        <f t="shared" si="18"/>
        <v>-19.503546099290787</v>
      </c>
      <c r="N16" s="78">
        <v>158</v>
      </c>
      <c r="O16" s="75">
        <v>428</v>
      </c>
      <c r="P16" s="75">
        <v>99</v>
      </c>
      <c r="Q16" s="75">
        <v>107</v>
      </c>
      <c r="R16" s="76">
        <f t="shared" ref="R16:R18" si="31">SUM(N16:Q16)</f>
        <v>792</v>
      </c>
      <c r="S16" s="73">
        <f t="shared" si="19"/>
        <v>13.304721030042927</v>
      </c>
      <c r="T16" s="78">
        <v>24</v>
      </c>
      <c r="U16" s="75">
        <v>128</v>
      </c>
      <c r="V16" s="75">
        <v>37</v>
      </c>
      <c r="W16" s="75">
        <v>77</v>
      </c>
      <c r="X16" s="76">
        <f t="shared" ref="X16:X18" si="32">SUM(T16:W16)</f>
        <v>266</v>
      </c>
      <c r="Y16" s="73">
        <f t="shared" si="20"/>
        <v>-26.31578947368422</v>
      </c>
      <c r="Z16" s="78">
        <v>21</v>
      </c>
      <c r="AA16" s="75">
        <v>86</v>
      </c>
      <c r="AB16" s="75">
        <v>31</v>
      </c>
      <c r="AC16" s="75">
        <v>86</v>
      </c>
      <c r="AD16" s="76">
        <f t="shared" ref="AD16:AD18" si="33">SUM(Z16:AC16)</f>
        <v>224</v>
      </c>
      <c r="AE16" s="73">
        <f t="shared" si="21"/>
        <v>-28.434504792332277</v>
      </c>
      <c r="AF16" s="78">
        <v>45</v>
      </c>
      <c r="AG16" s="75">
        <v>440</v>
      </c>
      <c r="AH16" s="75">
        <v>101</v>
      </c>
      <c r="AI16" s="75">
        <v>53</v>
      </c>
      <c r="AJ16" s="76">
        <f t="shared" ref="AJ16:AJ18" si="34">SUM(AF16:AI16)</f>
        <v>639</v>
      </c>
      <c r="AK16" s="73">
        <f t="shared" si="22"/>
        <v>-12.345679012345684</v>
      </c>
      <c r="AL16" s="78">
        <v>48</v>
      </c>
      <c r="AM16" s="75">
        <v>251</v>
      </c>
      <c r="AN16" s="75">
        <v>18</v>
      </c>
      <c r="AO16" s="75">
        <v>9</v>
      </c>
      <c r="AP16" s="76">
        <f t="shared" ref="AP16:AP18" si="35">SUM(AL16:AO16)</f>
        <v>326</v>
      </c>
      <c r="AQ16" s="73">
        <f t="shared" si="23"/>
        <v>-7.1225071225071304</v>
      </c>
      <c r="AR16" s="78">
        <v>28</v>
      </c>
      <c r="AS16" s="75">
        <v>242</v>
      </c>
      <c r="AT16" s="75">
        <v>69</v>
      </c>
      <c r="AU16" s="75">
        <v>64</v>
      </c>
      <c r="AV16" s="76">
        <f t="shared" ref="AV16:AV18" si="36">SUM(AR16:AU16)</f>
        <v>403</v>
      </c>
      <c r="AW16" s="73">
        <f t="shared" si="24"/>
        <v>-37.031250000000007</v>
      </c>
      <c r="AX16" s="78">
        <v>162</v>
      </c>
      <c r="AY16" s="75">
        <v>415</v>
      </c>
      <c r="AZ16" s="75">
        <v>84</v>
      </c>
      <c r="BA16" s="75">
        <v>116</v>
      </c>
      <c r="BB16" s="76">
        <f t="shared" ref="BB16:BB18" si="37">SUM(AX16:BA16)</f>
        <v>777</v>
      </c>
      <c r="BC16" s="73">
        <f t="shared" si="25"/>
        <v>-42.993396918561999</v>
      </c>
      <c r="BD16" s="78">
        <v>138</v>
      </c>
      <c r="BE16" s="75">
        <v>476</v>
      </c>
      <c r="BF16" s="75">
        <v>102</v>
      </c>
      <c r="BG16" s="75">
        <v>205</v>
      </c>
      <c r="BH16" s="76">
        <f t="shared" ref="BH16:BH18" si="38">SUM(BD16:BG16)</f>
        <v>921</v>
      </c>
      <c r="BI16" s="73">
        <f t="shared" si="26"/>
        <v>-13.521126760563391</v>
      </c>
      <c r="BJ16" s="78">
        <v>17</v>
      </c>
      <c r="BK16" s="75">
        <v>346</v>
      </c>
      <c r="BL16" s="75">
        <v>70</v>
      </c>
      <c r="BM16" s="75">
        <v>59</v>
      </c>
      <c r="BN16" s="76">
        <f t="shared" ref="BN16:BN18" si="39">SUM(BJ16:BM16)</f>
        <v>492</v>
      </c>
      <c r="BO16" s="130">
        <f t="shared" si="27"/>
        <v>-28.798842257597684</v>
      </c>
      <c r="BP16" s="122">
        <f t="shared" si="12"/>
        <v>766</v>
      </c>
      <c r="BQ16" s="122">
        <f t="shared" si="13"/>
        <v>3711</v>
      </c>
      <c r="BR16" s="122">
        <f t="shared" si="14"/>
        <v>690</v>
      </c>
      <c r="BS16" s="122">
        <f t="shared" si="15"/>
        <v>812</v>
      </c>
      <c r="BT16" s="122">
        <f t="shared" si="16"/>
        <v>5979</v>
      </c>
      <c r="BU16" s="125">
        <f t="shared" si="28"/>
        <v>-18.408842794759835</v>
      </c>
    </row>
    <row r="17" spans="1:73">
      <c r="A17" s="17" t="s">
        <v>110</v>
      </c>
      <c r="B17" s="75">
        <v>145</v>
      </c>
      <c r="C17" s="75">
        <v>978</v>
      </c>
      <c r="D17" s="75">
        <v>75</v>
      </c>
      <c r="E17" s="75">
        <v>38</v>
      </c>
      <c r="F17" s="76">
        <f t="shared" si="29"/>
        <v>1236</v>
      </c>
      <c r="G17" s="73">
        <f t="shared" si="17"/>
        <v>30.379746835443058</v>
      </c>
      <c r="H17" s="78">
        <v>59</v>
      </c>
      <c r="I17" s="75">
        <v>292</v>
      </c>
      <c r="J17" s="75">
        <v>31</v>
      </c>
      <c r="K17" s="75">
        <v>12</v>
      </c>
      <c r="L17" s="76">
        <f t="shared" si="30"/>
        <v>394</v>
      </c>
      <c r="M17" s="73">
        <f t="shared" si="18"/>
        <v>45.925925925925924</v>
      </c>
      <c r="N17" s="78">
        <v>197</v>
      </c>
      <c r="O17" s="75">
        <v>750</v>
      </c>
      <c r="P17" s="75">
        <v>111</v>
      </c>
      <c r="Q17" s="75">
        <v>109</v>
      </c>
      <c r="R17" s="76">
        <f t="shared" si="31"/>
        <v>1167</v>
      </c>
      <c r="S17" s="73">
        <f t="shared" si="19"/>
        <v>36.651053864168631</v>
      </c>
      <c r="T17" s="78">
        <v>39</v>
      </c>
      <c r="U17" s="75">
        <v>223</v>
      </c>
      <c r="V17" s="75">
        <v>56</v>
      </c>
      <c r="W17" s="75">
        <v>104</v>
      </c>
      <c r="X17" s="76">
        <f t="shared" si="32"/>
        <v>422</v>
      </c>
      <c r="Y17" s="73">
        <f t="shared" si="20"/>
        <v>23.753665689149557</v>
      </c>
      <c r="Z17" s="78">
        <v>35</v>
      </c>
      <c r="AA17" s="75">
        <v>163</v>
      </c>
      <c r="AB17" s="75">
        <v>55</v>
      </c>
      <c r="AC17" s="75">
        <v>85</v>
      </c>
      <c r="AD17" s="76">
        <f t="shared" si="33"/>
        <v>338</v>
      </c>
      <c r="AE17" s="73">
        <f t="shared" si="21"/>
        <v>13.043478260869563</v>
      </c>
      <c r="AF17" s="78">
        <v>110</v>
      </c>
      <c r="AG17" s="75">
        <v>723</v>
      </c>
      <c r="AH17" s="75">
        <v>170</v>
      </c>
      <c r="AI17" s="75">
        <v>106</v>
      </c>
      <c r="AJ17" s="76">
        <f t="shared" si="34"/>
        <v>1109</v>
      </c>
      <c r="AK17" s="73">
        <f t="shared" si="22"/>
        <v>39.672544080604553</v>
      </c>
      <c r="AL17" s="78">
        <v>72</v>
      </c>
      <c r="AM17" s="75">
        <v>511</v>
      </c>
      <c r="AN17" s="75">
        <v>42</v>
      </c>
      <c r="AO17" s="75">
        <v>23</v>
      </c>
      <c r="AP17" s="76">
        <f t="shared" si="35"/>
        <v>648</v>
      </c>
      <c r="AQ17" s="73">
        <f t="shared" si="23"/>
        <v>38.461538461538453</v>
      </c>
      <c r="AR17" s="78">
        <v>65</v>
      </c>
      <c r="AS17" s="75">
        <v>511</v>
      </c>
      <c r="AT17" s="75">
        <v>119</v>
      </c>
      <c r="AU17" s="75">
        <v>95</v>
      </c>
      <c r="AV17" s="76">
        <f t="shared" si="36"/>
        <v>790</v>
      </c>
      <c r="AW17" s="73">
        <f t="shared" si="24"/>
        <v>5.0531914893616943</v>
      </c>
      <c r="AX17" s="78">
        <v>480</v>
      </c>
      <c r="AY17" s="75">
        <v>1238</v>
      </c>
      <c r="AZ17" s="75">
        <v>189</v>
      </c>
      <c r="BA17" s="75">
        <v>243</v>
      </c>
      <c r="BB17" s="76">
        <f t="shared" si="37"/>
        <v>2150</v>
      </c>
      <c r="BC17" s="73">
        <f t="shared" si="25"/>
        <v>34.123518402994392</v>
      </c>
      <c r="BD17" s="78">
        <v>247</v>
      </c>
      <c r="BE17" s="75">
        <v>955</v>
      </c>
      <c r="BF17" s="75">
        <v>256</v>
      </c>
      <c r="BG17" s="75">
        <v>350</v>
      </c>
      <c r="BH17" s="76">
        <f t="shared" si="38"/>
        <v>1808</v>
      </c>
      <c r="BI17" s="73">
        <f t="shared" si="26"/>
        <v>40.372670807453403</v>
      </c>
      <c r="BJ17" s="78">
        <v>74</v>
      </c>
      <c r="BK17" s="75">
        <v>1118</v>
      </c>
      <c r="BL17" s="75">
        <v>192</v>
      </c>
      <c r="BM17" s="75">
        <v>95</v>
      </c>
      <c r="BN17" s="76">
        <f t="shared" si="39"/>
        <v>1479</v>
      </c>
      <c r="BO17" s="73">
        <f t="shared" si="27"/>
        <v>48.345035105315958</v>
      </c>
      <c r="BP17" s="123">
        <f t="shared" ref="BP17:BP18" si="40">B17+H17+N17+T17+Z17+AF17+AL17+AR17+AX17+BD17+BJ17</f>
        <v>1523</v>
      </c>
      <c r="BQ17" s="123">
        <f t="shared" ref="BQ17:BQ18" si="41">C17+I17+O17+U17+AA17+AG17+AM17+AS17+AY17+BE17+BK17</f>
        <v>7462</v>
      </c>
      <c r="BR17" s="123">
        <f t="shared" ref="BR17:BR18" si="42">D17+J17+P17+V17+AB17+AH17+AN17+AT17+AZ17+BF17+BL17</f>
        <v>1296</v>
      </c>
      <c r="BS17" s="123">
        <f t="shared" ref="BS17:BS18" si="43">E17+K17+Q17+W17+AC17+AI17+AO17+AU17+BA17+BG17+BM17</f>
        <v>1260</v>
      </c>
      <c r="BT17" s="123">
        <f t="shared" ref="BT17:BT18" si="44">SUM(BP17:BS17)</f>
        <v>11541</v>
      </c>
      <c r="BU17" s="124">
        <f t="shared" ref="BU17:BU18" si="45">BT17/BT13*100-100</f>
        <v>33.979568144880432</v>
      </c>
    </row>
    <row r="18" spans="1:73">
      <c r="A18" s="21" t="s">
        <v>111</v>
      </c>
      <c r="B18" s="79">
        <v>165</v>
      </c>
      <c r="C18" s="79">
        <v>1081</v>
      </c>
      <c r="D18" s="79">
        <v>92</v>
      </c>
      <c r="E18" s="79">
        <v>30</v>
      </c>
      <c r="F18" s="39">
        <f t="shared" si="29"/>
        <v>1368</v>
      </c>
      <c r="G18" s="74">
        <f t="shared" si="17"/>
        <v>25.735294117647058</v>
      </c>
      <c r="H18" s="81">
        <v>46</v>
      </c>
      <c r="I18" s="79">
        <v>339</v>
      </c>
      <c r="J18" s="79">
        <v>22</v>
      </c>
      <c r="K18" s="79">
        <v>8</v>
      </c>
      <c r="L18" s="39">
        <f t="shared" si="30"/>
        <v>415</v>
      </c>
      <c r="M18" s="74">
        <f t="shared" si="18"/>
        <v>48.745519713261643</v>
      </c>
      <c r="N18" s="81">
        <v>238</v>
      </c>
      <c r="O18" s="79">
        <v>723</v>
      </c>
      <c r="P18" s="79">
        <v>115</v>
      </c>
      <c r="Q18" s="79">
        <v>114</v>
      </c>
      <c r="R18" s="39">
        <f t="shared" si="31"/>
        <v>1190</v>
      </c>
      <c r="S18" s="74">
        <f t="shared" si="19"/>
        <v>15.758754863813238</v>
      </c>
      <c r="T18" s="81">
        <v>43</v>
      </c>
      <c r="U18" s="79">
        <v>237</v>
      </c>
      <c r="V18" s="79">
        <v>57</v>
      </c>
      <c r="W18" s="79">
        <v>106</v>
      </c>
      <c r="X18" s="39">
        <f t="shared" si="32"/>
        <v>443</v>
      </c>
      <c r="Y18" s="74">
        <f t="shared" si="20"/>
        <v>0.45351473922903551</v>
      </c>
      <c r="Z18" s="81">
        <v>43</v>
      </c>
      <c r="AA18" s="79">
        <v>168</v>
      </c>
      <c r="AB18" s="79">
        <v>52</v>
      </c>
      <c r="AC18" s="79">
        <v>125</v>
      </c>
      <c r="AD18" s="39">
        <f t="shared" si="33"/>
        <v>388</v>
      </c>
      <c r="AE18" s="74">
        <f t="shared" si="21"/>
        <v>-6.9544364508393244</v>
      </c>
      <c r="AF18" s="81">
        <v>111</v>
      </c>
      <c r="AG18" s="79">
        <v>740</v>
      </c>
      <c r="AH18" s="79">
        <v>192</v>
      </c>
      <c r="AI18" s="79">
        <v>88</v>
      </c>
      <c r="AJ18" s="39">
        <f t="shared" si="34"/>
        <v>1131</v>
      </c>
      <c r="AK18" s="74">
        <f t="shared" si="22"/>
        <v>25.806451612903231</v>
      </c>
      <c r="AL18" s="81">
        <v>111</v>
      </c>
      <c r="AM18" s="79">
        <v>524</v>
      </c>
      <c r="AN18" s="79">
        <v>40</v>
      </c>
      <c r="AO18" s="79">
        <v>29</v>
      </c>
      <c r="AP18" s="39">
        <f t="shared" si="35"/>
        <v>704</v>
      </c>
      <c r="AQ18" s="74">
        <f t="shared" si="23"/>
        <v>56.792873051224944</v>
      </c>
      <c r="AR18" s="81">
        <v>100</v>
      </c>
      <c r="AS18" s="79">
        <v>748</v>
      </c>
      <c r="AT18" s="79">
        <v>167</v>
      </c>
      <c r="AU18" s="79">
        <v>159</v>
      </c>
      <c r="AV18" s="39">
        <f t="shared" si="36"/>
        <v>1174</v>
      </c>
      <c r="AW18" s="74">
        <f t="shared" si="24"/>
        <v>40.262843488649935</v>
      </c>
      <c r="AX18" s="81">
        <v>539</v>
      </c>
      <c r="AY18" s="79">
        <v>1274</v>
      </c>
      <c r="AZ18" s="79">
        <v>256</v>
      </c>
      <c r="BA18" s="79">
        <v>291</v>
      </c>
      <c r="BB18" s="39">
        <f t="shared" si="37"/>
        <v>2360</v>
      </c>
      <c r="BC18" s="74">
        <f t="shared" si="25"/>
        <v>33.032694475760991</v>
      </c>
      <c r="BD18" s="81">
        <v>291</v>
      </c>
      <c r="BE18" s="79">
        <v>1235</v>
      </c>
      <c r="BF18" s="79">
        <v>272</v>
      </c>
      <c r="BG18" s="79">
        <v>465</v>
      </c>
      <c r="BH18" s="39">
        <f t="shared" si="38"/>
        <v>2263</v>
      </c>
      <c r="BI18" s="74">
        <f t="shared" si="26"/>
        <v>37.234687689508803</v>
      </c>
      <c r="BJ18" s="81">
        <v>99</v>
      </c>
      <c r="BK18" s="79">
        <v>1096</v>
      </c>
      <c r="BL18" s="79">
        <v>185</v>
      </c>
      <c r="BM18" s="79">
        <v>107</v>
      </c>
      <c r="BN18" s="39">
        <f t="shared" si="39"/>
        <v>1487</v>
      </c>
      <c r="BO18" s="74">
        <f t="shared" si="27"/>
        <v>43.532818532818538</v>
      </c>
      <c r="BP18" s="115">
        <f t="shared" si="40"/>
        <v>1786</v>
      </c>
      <c r="BQ18" s="115">
        <f t="shared" si="41"/>
        <v>8165</v>
      </c>
      <c r="BR18" s="115">
        <f t="shared" si="42"/>
        <v>1450</v>
      </c>
      <c r="BS18" s="115">
        <f t="shared" si="43"/>
        <v>1522</v>
      </c>
      <c r="BT18" s="115">
        <f t="shared" si="44"/>
        <v>12923</v>
      </c>
      <c r="BU18" s="126">
        <f t="shared" si="45"/>
        <v>30.574921693442434</v>
      </c>
    </row>
    <row r="19" spans="1:73">
      <c r="A19" s="141" t="s">
        <v>122</v>
      </c>
    </row>
    <row r="20" spans="1:73">
      <c r="A20" s="157" t="s">
        <v>132</v>
      </c>
    </row>
  </sheetData>
  <mergeCells count="14">
    <mergeCell ref="BP2:BU2"/>
    <mergeCell ref="A1:BU1"/>
    <mergeCell ref="AF2:AK2"/>
    <mergeCell ref="B2:G2"/>
    <mergeCell ref="H2:M2"/>
    <mergeCell ref="N2:S2"/>
    <mergeCell ref="T2:Y2"/>
    <mergeCell ref="Z2:AE2"/>
    <mergeCell ref="AL2:AQ2"/>
    <mergeCell ref="AR2:AW2"/>
    <mergeCell ref="AX2:BC2"/>
    <mergeCell ref="BD2:BI2"/>
    <mergeCell ref="BJ2:BO2"/>
    <mergeCell ref="A2:A3"/>
  </mergeCells>
  <pageMargins left="0.7" right="0.7" top="0.75" bottom="0.75" header="0.3" footer="0.3"/>
  <pageSetup scale="40" orientation="landscape" r:id="rId1"/>
  <colBreaks count="2" manualBreakCount="2">
    <brk id="25" max="1048575" man="1"/>
    <brk id="5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zoomScaleNormal="100" zoomScaleSheetLayoutView="100" workbookViewId="0">
      <selection activeCell="B21" sqref="B21"/>
    </sheetView>
  </sheetViews>
  <sheetFormatPr defaultRowHeight="15"/>
  <cols>
    <col min="1" max="1" width="108.42578125" bestFit="1" customWidth="1"/>
    <col min="2" max="2" width="15.5703125" style="6" bestFit="1" customWidth="1"/>
    <col min="3" max="3" width="16.28515625" style="7" bestFit="1" customWidth="1"/>
    <col min="4" max="4" width="15.5703125" style="7" bestFit="1" customWidth="1"/>
    <col min="5" max="5" width="16.28515625" style="7" bestFit="1" customWidth="1"/>
    <col min="6" max="6" width="15.5703125" style="7" bestFit="1" customWidth="1"/>
    <col min="7" max="7" width="11.28515625" bestFit="1" customWidth="1"/>
    <col min="8" max="10" width="11.85546875" bestFit="1" customWidth="1"/>
  </cols>
  <sheetData>
    <row r="1" spans="1:10" s="28" customFormat="1" ht="32.25" customHeight="1">
      <c r="A1" s="163" t="s">
        <v>125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s="28" customFormat="1">
      <c r="A2" s="166" t="s">
        <v>17</v>
      </c>
      <c r="B2" s="165" t="s">
        <v>138</v>
      </c>
      <c r="C2" s="165"/>
      <c r="D2" s="165"/>
      <c r="E2" s="165"/>
      <c r="F2" s="165"/>
      <c r="G2" s="165" t="s">
        <v>5</v>
      </c>
      <c r="H2" s="165"/>
      <c r="I2" s="165" t="s">
        <v>5</v>
      </c>
      <c r="J2" s="165"/>
    </row>
    <row r="3" spans="1:10">
      <c r="A3" s="167"/>
      <c r="B3" s="144" t="s">
        <v>2</v>
      </c>
      <c r="C3" s="165" t="s">
        <v>3</v>
      </c>
      <c r="D3" s="165"/>
      <c r="E3" s="165" t="s">
        <v>4</v>
      </c>
      <c r="F3" s="165"/>
      <c r="G3" s="165"/>
      <c r="H3" s="165"/>
      <c r="I3" s="165"/>
      <c r="J3" s="165"/>
    </row>
    <row r="4" spans="1:10">
      <c r="A4" s="167"/>
      <c r="B4" s="158" t="s">
        <v>139</v>
      </c>
      <c r="C4" s="158" t="s">
        <v>140</v>
      </c>
      <c r="D4" s="158" t="s">
        <v>139</v>
      </c>
      <c r="E4" s="158" t="s">
        <v>140</v>
      </c>
      <c r="F4" s="158" t="s">
        <v>139</v>
      </c>
      <c r="G4" s="165" t="s">
        <v>6</v>
      </c>
      <c r="H4" s="165" t="s">
        <v>7</v>
      </c>
      <c r="I4" s="165" t="s">
        <v>8</v>
      </c>
      <c r="J4" s="165" t="s">
        <v>9</v>
      </c>
    </row>
    <row r="5" spans="1:10">
      <c r="A5" s="167"/>
      <c r="B5" s="140" t="s">
        <v>107</v>
      </c>
      <c r="C5" s="140" t="s">
        <v>108</v>
      </c>
      <c r="D5" s="140" t="s">
        <v>107</v>
      </c>
      <c r="E5" s="140" t="s">
        <v>108</v>
      </c>
      <c r="F5" s="140" t="s">
        <v>107</v>
      </c>
      <c r="G5" s="165"/>
      <c r="H5" s="165"/>
      <c r="I5" s="165"/>
      <c r="J5" s="165"/>
    </row>
    <row r="6" spans="1:10">
      <c r="A6" s="168"/>
      <c r="B6" s="5">
        <v>1</v>
      </c>
      <c r="C6" s="5">
        <v>2</v>
      </c>
      <c r="D6" s="5">
        <v>3</v>
      </c>
      <c r="E6" s="5">
        <v>4</v>
      </c>
      <c r="F6" s="5">
        <v>5</v>
      </c>
      <c r="G6" s="165"/>
      <c r="H6" s="165"/>
      <c r="I6" s="165"/>
      <c r="J6" s="165"/>
    </row>
    <row r="7" spans="1:10">
      <c r="A7" s="36" t="s">
        <v>109</v>
      </c>
      <c r="B7" s="156">
        <v>435174</v>
      </c>
      <c r="C7" s="156">
        <v>366188</v>
      </c>
      <c r="D7" s="156">
        <v>415493</v>
      </c>
      <c r="E7" s="156">
        <v>415445</v>
      </c>
      <c r="F7" s="156">
        <v>442185</v>
      </c>
      <c r="G7" s="8">
        <v>-4.5225587925749267</v>
      </c>
      <c r="H7" s="8">
        <v>13.464395337913857</v>
      </c>
      <c r="I7" s="8">
        <v>6.4241756178804508</v>
      </c>
      <c r="J7" s="8">
        <v>6.4364717351273981</v>
      </c>
    </row>
    <row r="8" spans="1:10">
      <c r="A8" s="36" t="s">
        <v>16</v>
      </c>
      <c r="B8" s="11">
        <v>152171</v>
      </c>
      <c r="C8" s="11">
        <v>125049</v>
      </c>
      <c r="D8" s="11">
        <v>141962</v>
      </c>
      <c r="E8" s="11">
        <v>131903</v>
      </c>
      <c r="F8" s="11">
        <v>142839</v>
      </c>
      <c r="G8" s="8">
        <v>-6.7088998560829651</v>
      </c>
      <c r="H8" s="8">
        <v>13.525098161520674</v>
      </c>
      <c r="I8" s="8">
        <v>0.61777095279018113</v>
      </c>
      <c r="J8" s="8">
        <v>8.2909410703319963</v>
      </c>
    </row>
    <row r="9" spans="1:10">
      <c r="A9" s="36" t="s">
        <v>102</v>
      </c>
      <c r="B9" s="11">
        <v>100414</v>
      </c>
      <c r="C9" s="11">
        <v>83612</v>
      </c>
      <c r="D9" s="11">
        <v>97139</v>
      </c>
      <c r="E9" s="11">
        <v>100398</v>
      </c>
      <c r="F9" s="11">
        <v>108963</v>
      </c>
      <c r="G9" s="8">
        <v>-3.2614974007608453</v>
      </c>
      <c r="H9" s="8">
        <v>16.178299765583887</v>
      </c>
      <c r="I9" s="8">
        <v>12.172248015730048</v>
      </c>
      <c r="J9" s="8">
        <v>8.5310464351879602</v>
      </c>
    </row>
    <row r="10" spans="1:10">
      <c r="A10" s="37" t="s">
        <v>115</v>
      </c>
      <c r="B10" s="9">
        <v>100.25481247969189</v>
      </c>
      <c r="C10" s="9">
        <v>76.832707889183638</v>
      </c>
      <c r="D10" s="9">
        <v>89.382853925337415</v>
      </c>
      <c r="E10" s="9">
        <v>83.355640149991473</v>
      </c>
      <c r="F10" s="9">
        <v>90.810140906572158</v>
      </c>
      <c r="G10" s="8">
        <v>-10.844325858727984</v>
      </c>
      <c r="H10" s="8">
        <v>16.334379434153149</v>
      </c>
      <c r="I10" s="8">
        <v>1.596824131870946</v>
      </c>
      <c r="J10" s="8">
        <v>8.9430070276791582</v>
      </c>
    </row>
    <row r="11" spans="1:10">
      <c r="A11" s="37" t="s">
        <v>113</v>
      </c>
      <c r="B11" s="9">
        <v>94.382201586059992</v>
      </c>
      <c r="C11" s="9">
        <v>83.276682480239984</v>
      </c>
      <c r="D11" s="9">
        <v>100.06844976917199</v>
      </c>
      <c r="E11" s="9">
        <v>154.97339432342028</v>
      </c>
      <c r="F11" s="9">
        <v>183.89981913212398</v>
      </c>
      <c r="G11" s="8">
        <v>6.0247039034442764</v>
      </c>
      <c r="H11" s="8">
        <v>20.163828323632345</v>
      </c>
      <c r="I11" s="8">
        <v>83.774026235367813</v>
      </c>
      <c r="J11" s="8">
        <v>18.665413463381952</v>
      </c>
    </row>
    <row r="12" spans="1:10">
      <c r="A12" s="36" t="s">
        <v>81</v>
      </c>
      <c r="B12" s="9">
        <v>10.916574128000001</v>
      </c>
      <c r="C12" s="9">
        <v>10.831095400000001</v>
      </c>
      <c r="D12" s="9">
        <v>12.387262369</v>
      </c>
      <c r="E12" s="9">
        <v>12.766541253</v>
      </c>
      <c r="F12" s="9">
        <v>15.325223585</v>
      </c>
      <c r="G12" s="8">
        <v>13.472067553023081</v>
      </c>
      <c r="H12" s="8">
        <v>14.367586209239747</v>
      </c>
      <c r="I12" s="8">
        <v>23.717599001959115</v>
      </c>
      <c r="J12" s="8">
        <v>20.04209504589771</v>
      </c>
    </row>
    <row r="13" spans="1:10">
      <c r="A13" s="36" t="s">
        <v>116</v>
      </c>
      <c r="B13" s="9">
        <v>3.9538387020000001</v>
      </c>
      <c r="C13" s="9">
        <v>3.8624637060000002</v>
      </c>
      <c r="D13" s="9">
        <v>4.677953789</v>
      </c>
      <c r="E13" s="9">
        <v>4.8186455840000004</v>
      </c>
      <c r="F13" s="9">
        <v>6.1476873689999998</v>
      </c>
      <c r="G13" s="8">
        <v>18.314229324370658</v>
      </c>
      <c r="H13" s="8">
        <v>21.113210247987752</v>
      </c>
      <c r="I13" s="8">
        <v>31.418300528235505</v>
      </c>
      <c r="J13" s="8">
        <v>27.58123131970936</v>
      </c>
    </row>
    <row r="14" spans="1:10" s="28" customFormat="1">
      <c r="A14" s="36" t="s">
        <v>117</v>
      </c>
      <c r="B14" s="9">
        <v>6.053783278</v>
      </c>
      <c r="C14" s="9">
        <v>6.1273247770000001</v>
      </c>
      <c r="D14" s="9">
        <v>6.7326205510000001</v>
      </c>
      <c r="E14" s="9">
        <v>6.90045194</v>
      </c>
      <c r="F14" s="9">
        <v>8.1340628880000008</v>
      </c>
      <c r="G14" s="8">
        <v>11.21343863542252</v>
      </c>
      <c r="H14" s="8">
        <v>9.878630495841918</v>
      </c>
      <c r="I14" s="8">
        <v>20.815703579074324</v>
      </c>
      <c r="J14" s="8">
        <v>17.877248602357483</v>
      </c>
    </row>
    <row r="15" spans="1:10" s="28" customFormat="1">
      <c r="A15" s="36" t="s">
        <v>118</v>
      </c>
      <c r="B15" s="9">
        <v>0.90895214800000002</v>
      </c>
      <c r="C15" s="9">
        <v>0.84130691700000071</v>
      </c>
      <c r="D15" s="9">
        <v>0.97668802899999996</v>
      </c>
      <c r="E15" s="9">
        <v>1.0474437289999994</v>
      </c>
      <c r="F15" s="9">
        <v>1.0434733279999993</v>
      </c>
      <c r="G15" s="8">
        <v>7.4520843752932109</v>
      </c>
      <c r="H15" s="8">
        <v>16.091762621274057</v>
      </c>
      <c r="I15" s="8">
        <v>6.8379356577533486</v>
      </c>
      <c r="J15" s="8">
        <v>-0.37905625763693251</v>
      </c>
    </row>
    <row r="16" spans="1:10">
      <c r="A16" s="36" t="s">
        <v>123</v>
      </c>
      <c r="B16" s="9">
        <v>638.95977676369205</v>
      </c>
      <c r="C16" s="9">
        <v>675.81687509119365</v>
      </c>
      <c r="D16" s="9">
        <v>686.99927345574145</v>
      </c>
      <c r="E16" s="9">
        <v>708.14983825048307</v>
      </c>
      <c r="F16" s="9">
        <v>725.12448769152923</v>
      </c>
      <c r="G16" s="8">
        <v>7.5183913665689062</v>
      </c>
      <c r="H16" s="8">
        <v>1.6546491774179088</v>
      </c>
      <c r="I16" s="8">
        <v>5.5495275917848375</v>
      </c>
      <c r="J16" s="8">
        <v>2.3970420558144525</v>
      </c>
    </row>
    <row r="17" spans="1:10" s="28" customFormat="1">
      <c r="A17" s="133"/>
      <c r="B17" s="134"/>
      <c r="C17" s="134"/>
      <c r="D17" s="134"/>
      <c r="E17" s="134"/>
      <c r="F17" s="134"/>
      <c r="G17" s="135"/>
      <c r="H17" s="135"/>
      <c r="I17" s="135"/>
      <c r="J17" s="135"/>
    </row>
    <row r="18" spans="1:10" s="28" customFormat="1">
      <c r="A18" s="118"/>
    </row>
    <row r="24" spans="1:10">
      <c r="B24" s="131"/>
      <c r="C24" s="131"/>
      <c r="D24" s="131"/>
      <c r="E24" s="131"/>
      <c r="F24" s="131"/>
      <c r="G24" s="28"/>
      <c r="H24" s="28"/>
      <c r="I24" s="28"/>
    </row>
  </sheetData>
  <mergeCells count="11">
    <mergeCell ref="A1:J1"/>
    <mergeCell ref="G4:G6"/>
    <mergeCell ref="H4:H6"/>
    <mergeCell ref="I4:I6"/>
    <mergeCell ref="J4:J6"/>
    <mergeCell ref="C3:D3"/>
    <mergeCell ref="E3:F3"/>
    <mergeCell ref="B2:F2"/>
    <mergeCell ref="A2:A6"/>
    <mergeCell ref="G2:H3"/>
    <mergeCell ref="I2:J3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2" zoomScaleNormal="100" zoomScaleSheetLayoutView="100" workbookViewId="0">
      <selection activeCell="E33" sqref="E33"/>
    </sheetView>
  </sheetViews>
  <sheetFormatPr defaultRowHeight="15"/>
  <cols>
    <col min="1" max="1" width="4.85546875" bestFit="1" customWidth="1"/>
    <col min="2" max="2" width="21" bestFit="1" customWidth="1"/>
    <col min="3" max="3" width="34.140625" bestFit="1" customWidth="1"/>
    <col min="4" max="4" width="15.5703125" bestFit="1" customWidth="1"/>
    <col min="5" max="5" width="16.28515625" bestFit="1" customWidth="1"/>
    <col min="6" max="6" width="15.5703125" bestFit="1" customWidth="1"/>
    <col min="7" max="7" width="16.28515625" bestFit="1" customWidth="1"/>
    <col min="8" max="8" width="15.5703125" customWidth="1"/>
    <col min="9" max="12" width="8.7109375" bestFit="1" customWidth="1"/>
  </cols>
  <sheetData>
    <row r="1" spans="1:17" ht="51.75" customHeight="1">
      <c r="A1" s="172" t="s">
        <v>124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7">
      <c r="A2" s="174" t="s">
        <v>0</v>
      </c>
      <c r="B2" s="165" t="s">
        <v>1</v>
      </c>
      <c r="C2" s="165"/>
      <c r="D2" s="159" t="s">
        <v>2</v>
      </c>
      <c r="E2" s="175" t="s">
        <v>3</v>
      </c>
      <c r="F2" s="175"/>
      <c r="G2" s="175" t="s">
        <v>4</v>
      </c>
      <c r="H2" s="175"/>
      <c r="I2" s="175" t="s">
        <v>5</v>
      </c>
      <c r="J2" s="175"/>
      <c r="K2" s="175" t="s">
        <v>5</v>
      </c>
      <c r="L2" s="175"/>
    </row>
    <row r="3" spans="1:17">
      <c r="A3" s="174"/>
      <c r="B3" s="165"/>
      <c r="C3" s="165"/>
      <c r="D3" s="158" t="s">
        <v>139</v>
      </c>
      <c r="E3" s="158" t="s">
        <v>140</v>
      </c>
      <c r="F3" s="158" t="s">
        <v>139</v>
      </c>
      <c r="G3" s="158" t="s">
        <v>140</v>
      </c>
      <c r="H3" s="158" t="s">
        <v>139</v>
      </c>
      <c r="I3" s="165" t="s">
        <v>6</v>
      </c>
      <c r="J3" s="174" t="s">
        <v>7</v>
      </c>
      <c r="K3" s="165" t="s">
        <v>8</v>
      </c>
      <c r="L3" s="165" t="s">
        <v>9</v>
      </c>
    </row>
    <row r="4" spans="1:17">
      <c r="A4" s="174"/>
      <c r="B4" s="165"/>
      <c r="C4" s="165"/>
      <c r="D4" s="159" t="s">
        <v>107</v>
      </c>
      <c r="E4" s="159" t="s">
        <v>108</v>
      </c>
      <c r="F4" s="159" t="s">
        <v>107</v>
      </c>
      <c r="G4" s="159" t="s">
        <v>108</v>
      </c>
      <c r="H4" s="159" t="s">
        <v>107</v>
      </c>
      <c r="I4" s="165"/>
      <c r="J4" s="174"/>
      <c r="K4" s="165"/>
      <c r="L4" s="165"/>
    </row>
    <row r="5" spans="1:17">
      <c r="A5" s="61"/>
      <c r="B5" s="61"/>
      <c r="C5" s="61"/>
      <c r="D5" s="159">
        <v>1</v>
      </c>
      <c r="E5" s="159">
        <v>2</v>
      </c>
      <c r="F5" s="159">
        <v>3</v>
      </c>
      <c r="G5" s="159">
        <v>4</v>
      </c>
      <c r="H5" s="159">
        <v>5</v>
      </c>
      <c r="I5" s="165"/>
      <c r="J5" s="174"/>
      <c r="K5" s="165"/>
      <c r="L5" s="165"/>
    </row>
    <row r="6" spans="1:17">
      <c r="A6" s="169">
        <v>1</v>
      </c>
      <c r="B6" s="169" t="s">
        <v>10</v>
      </c>
      <c r="C6" s="50" t="s">
        <v>83</v>
      </c>
      <c r="D6" s="51">
        <v>21541</v>
      </c>
      <c r="E6" s="51">
        <v>16544</v>
      </c>
      <c r="F6" s="51">
        <v>20819</v>
      </c>
      <c r="G6" s="51">
        <v>19305</v>
      </c>
      <c r="H6" s="51">
        <v>21455</v>
      </c>
      <c r="I6" s="52">
        <v>-3.3517478297200682</v>
      </c>
      <c r="J6" s="52">
        <v>25.840183752417786</v>
      </c>
      <c r="K6" s="52">
        <v>3.0549017724194272</v>
      </c>
      <c r="L6" s="52">
        <v>11.137011137011129</v>
      </c>
    </row>
    <row r="7" spans="1:17">
      <c r="A7" s="169"/>
      <c r="B7" s="169"/>
      <c r="C7" s="50" t="s">
        <v>82</v>
      </c>
      <c r="D7" s="53">
        <v>27.274206301300001</v>
      </c>
      <c r="E7" s="53">
        <v>18.8473508776</v>
      </c>
      <c r="F7" s="53">
        <v>25.169297743000001</v>
      </c>
      <c r="G7" s="53">
        <v>21.0628935228</v>
      </c>
      <c r="H7" s="53">
        <v>24.323813778400002</v>
      </c>
      <c r="I7" s="52">
        <v>-7.7175795146774675</v>
      </c>
      <c r="J7" s="52">
        <v>33.542893674853843</v>
      </c>
      <c r="K7" s="52">
        <v>-3.3591877422767737</v>
      </c>
      <c r="L7" s="52">
        <v>15.4818247173407</v>
      </c>
    </row>
    <row r="8" spans="1:17">
      <c r="A8" s="169"/>
      <c r="B8" s="169"/>
      <c r="C8" s="50" t="s">
        <v>114</v>
      </c>
      <c r="D8" s="53">
        <v>15.99174437041</v>
      </c>
      <c r="E8" s="53">
        <v>12.28425388826</v>
      </c>
      <c r="F8" s="53">
        <v>16.033199414957938</v>
      </c>
      <c r="G8" s="53">
        <v>20.02233267634</v>
      </c>
      <c r="H8" s="53">
        <v>21.9130299881</v>
      </c>
      <c r="I8" s="52">
        <v>0.25922778395985802</v>
      </c>
      <c r="J8" s="52">
        <v>30.518300588697429</v>
      </c>
      <c r="K8" s="52">
        <v>36.672846267081042</v>
      </c>
      <c r="L8" s="52">
        <v>9.4429422501515035</v>
      </c>
    </row>
    <row r="9" spans="1:17">
      <c r="A9" s="169">
        <v>2</v>
      </c>
      <c r="B9" s="169" t="s">
        <v>84</v>
      </c>
      <c r="C9" s="50" t="s">
        <v>83</v>
      </c>
      <c r="D9" s="51">
        <v>27557</v>
      </c>
      <c r="E9" s="51">
        <v>21927</v>
      </c>
      <c r="F9" s="51">
        <v>26695</v>
      </c>
      <c r="G9" s="51">
        <v>23785</v>
      </c>
      <c r="H9" s="51">
        <v>25415</v>
      </c>
      <c r="I9" s="52">
        <v>-3.1280618354683014</v>
      </c>
      <c r="J9" s="52">
        <v>21.744880740639402</v>
      </c>
      <c r="K9" s="52">
        <v>-4.7949054129986877</v>
      </c>
      <c r="L9" s="52">
        <v>6.8530586504099205</v>
      </c>
    </row>
    <row r="10" spans="1:17">
      <c r="A10" s="169"/>
      <c r="B10" s="169"/>
      <c r="C10" s="50" t="s">
        <v>82</v>
      </c>
      <c r="D10" s="53">
        <v>26.8207425224</v>
      </c>
      <c r="E10" s="53">
        <v>19.885886451000001</v>
      </c>
      <c r="F10" s="53">
        <v>24.032195879900002</v>
      </c>
      <c r="G10" s="53">
        <v>19.662493160999997</v>
      </c>
      <c r="H10" s="53">
        <v>21.790526895300001</v>
      </c>
      <c r="I10" s="52">
        <v>-10.396977787513066</v>
      </c>
      <c r="J10" s="52">
        <v>20.850513448906341</v>
      </c>
      <c r="K10" s="52">
        <v>-9.3277742733234135</v>
      </c>
      <c r="L10" s="52">
        <v>10.822807244611781</v>
      </c>
    </row>
    <row r="11" spans="1:17">
      <c r="A11" s="169"/>
      <c r="B11" s="169"/>
      <c r="C11" s="50" t="s">
        <v>114</v>
      </c>
      <c r="D11" s="53">
        <v>15.438150886340001</v>
      </c>
      <c r="E11" s="53">
        <v>12.705440656959999</v>
      </c>
      <c r="F11" s="53">
        <v>15.543985043559999</v>
      </c>
      <c r="G11" s="53">
        <v>17.325571915740003</v>
      </c>
      <c r="H11" s="53">
        <v>19.067171507623002</v>
      </c>
      <c r="I11" s="52">
        <v>0.68553648684471113</v>
      </c>
      <c r="J11" s="52">
        <v>22.341172283899141</v>
      </c>
      <c r="K11" s="52">
        <v>22.66591517033585</v>
      </c>
      <c r="L11" s="52">
        <v>10.052191063896615</v>
      </c>
    </row>
    <row r="12" spans="1:17">
      <c r="A12" s="169">
        <v>3</v>
      </c>
      <c r="B12" s="169" t="s">
        <v>11</v>
      </c>
      <c r="C12" s="50" t="s">
        <v>83</v>
      </c>
      <c r="D12" s="51">
        <v>16663</v>
      </c>
      <c r="E12" s="51">
        <v>12322</v>
      </c>
      <c r="F12" s="51">
        <v>15755</v>
      </c>
      <c r="G12" s="51">
        <v>18138</v>
      </c>
      <c r="H12" s="51">
        <v>21326</v>
      </c>
      <c r="I12" s="52">
        <v>-5.449198823741213</v>
      </c>
      <c r="J12" s="52">
        <v>27.860736893361462</v>
      </c>
      <c r="K12" s="52">
        <v>35.360203110123791</v>
      </c>
      <c r="L12" s="52">
        <v>17.576359025250852</v>
      </c>
    </row>
    <row r="13" spans="1:17">
      <c r="A13" s="169"/>
      <c r="B13" s="169"/>
      <c r="C13" s="50" t="s">
        <v>82</v>
      </c>
      <c r="D13" s="53">
        <v>12.830290069791891</v>
      </c>
      <c r="E13" s="53">
        <v>7.9396566030836304</v>
      </c>
      <c r="F13" s="53">
        <v>9.8973426204374189</v>
      </c>
      <c r="G13" s="53">
        <v>9.7589993288914609</v>
      </c>
      <c r="H13" s="53">
        <v>10.95582578287217</v>
      </c>
      <c r="I13" s="52">
        <v>-22.859556825296664</v>
      </c>
      <c r="J13" s="52">
        <v>24.657061573588152</v>
      </c>
      <c r="K13" s="52">
        <v>10.6946197886395</v>
      </c>
      <c r="L13" s="52">
        <v>12.263823509419765</v>
      </c>
    </row>
    <row r="14" spans="1:17" ht="15.75">
      <c r="A14" s="169"/>
      <c r="B14" s="169"/>
      <c r="C14" s="50" t="s">
        <v>114</v>
      </c>
      <c r="D14" s="53">
        <v>36.066508278599997</v>
      </c>
      <c r="E14" s="53">
        <v>31.6432627907</v>
      </c>
      <c r="F14" s="53">
        <v>39.584345767660004</v>
      </c>
      <c r="G14" s="53">
        <v>71.717292443807011</v>
      </c>
      <c r="H14" s="53">
        <v>91.644630918467001</v>
      </c>
      <c r="I14" s="52">
        <v>9.7537512139685276</v>
      </c>
      <c r="J14" s="52">
        <v>25.095651575140039</v>
      </c>
      <c r="K14" s="52">
        <v>131.51735652364803</v>
      </c>
      <c r="L14" s="52">
        <v>27.785960394801236</v>
      </c>
      <c r="Q14" s="132"/>
    </row>
    <row r="15" spans="1:17">
      <c r="A15" s="169">
        <v>4</v>
      </c>
      <c r="B15" s="169" t="s">
        <v>12</v>
      </c>
      <c r="C15" s="50" t="s">
        <v>83</v>
      </c>
      <c r="D15" s="51">
        <v>5722</v>
      </c>
      <c r="E15" s="51">
        <v>4351</v>
      </c>
      <c r="F15" s="51">
        <v>4984</v>
      </c>
      <c r="G15" s="51">
        <v>5842</v>
      </c>
      <c r="H15" s="51">
        <v>6629</v>
      </c>
      <c r="I15" s="52">
        <v>-12.8975882558546</v>
      </c>
      <c r="J15" s="52">
        <v>14.548379682831538</v>
      </c>
      <c r="K15" s="52">
        <v>33.00561797752809</v>
      </c>
      <c r="L15" s="52">
        <v>13.471413899349542</v>
      </c>
    </row>
    <row r="16" spans="1:17">
      <c r="A16" s="169"/>
      <c r="B16" s="169"/>
      <c r="C16" s="50" t="s">
        <v>82</v>
      </c>
      <c r="D16" s="53">
        <v>5.2172260429999993</v>
      </c>
      <c r="E16" s="53">
        <v>3.80126557</v>
      </c>
      <c r="F16" s="53">
        <v>3.9133414100000001</v>
      </c>
      <c r="G16" s="53">
        <v>4.4095170599999998</v>
      </c>
      <c r="H16" s="53">
        <v>4.8852216010999996</v>
      </c>
      <c r="I16" s="52">
        <v>-24.991913753659063</v>
      </c>
      <c r="J16" s="52">
        <v>2.9483822673299898</v>
      </c>
      <c r="K16" s="52">
        <v>24.835047323407423</v>
      </c>
      <c r="L16" s="52">
        <v>10.788132455938367</v>
      </c>
    </row>
    <row r="17" spans="1:12">
      <c r="A17" s="169"/>
      <c r="B17" s="169"/>
      <c r="C17" s="50" t="s">
        <v>114</v>
      </c>
      <c r="D17" s="53">
        <v>6.2343272927499997</v>
      </c>
      <c r="E17" s="53">
        <v>5.3259321318400001</v>
      </c>
      <c r="F17" s="53">
        <v>5.9075506536000004</v>
      </c>
      <c r="G17" s="53">
        <v>10.89128241081</v>
      </c>
      <c r="H17" s="53">
        <v>13.252031594909001</v>
      </c>
      <c r="I17" s="52">
        <v>-5.2415701615475427</v>
      </c>
      <c r="J17" s="52">
        <v>10.920501939611896</v>
      </c>
      <c r="K17" s="52">
        <v>124.32362195376774</v>
      </c>
      <c r="L17" s="52">
        <v>21.675585069356671</v>
      </c>
    </row>
    <row r="18" spans="1:12">
      <c r="A18" s="169">
        <v>5</v>
      </c>
      <c r="B18" s="169" t="s">
        <v>13</v>
      </c>
      <c r="C18" s="50" t="s">
        <v>83</v>
      </c>
      <c r="D18" s="51">
        <v>20398</v>
      </c>
      <c r="E18" s="51">
        <v>19062</v>
      </c>
      <c r="F18" s="51">
        <v>20322</v>
      </c>
      <c r="G18" s="51">
        <v>22332</v>
      </c>
      <c r="H18" s="51">
        <v>24177</v>
      </c>
      <c r="I18" s="52">
        <v>-0.37258554760271068</v>
      </c>
      <c r="J18" s="52">
        <v>6.61000944287062</v>
      </c>
      <c r="K18" s="52">
        <v>18.969589607322106</v>
      </c>
      <c r="L18" s="52">
        <v>8.2616872649113446</v>
      </c>
    </row>
    <row r="19" spans="1:12">
      <c r="A19" s="169"/>
      <c r="B19" s="169"/>
      <c r="C19" s="50" t="s">
        <v>82</v>
      </c>
      <c r="D19" s="53">
        <v>19.531055735100001</v>
      </c>
      <c r="E19" s="53">
        <v>17.101176226300002</v>
      </c>
      <c r="F19" s="53">
        <v>18.658834557999999</v>
      </c>
      <c r="G19" s="53">
        <v>19.492571527900001</v>
      </c>
      <c r="H19" s="53">
        <v>21.153638820500003</v>
      </c>
      <c r="I19" s="52">
        <v>-4.4658168453869109</v>
      </c>
      <c r="J19" s="52">
        <v>9.1084865221403106</v>
      </c>
      <c r="K19" s="52">
        <v>13.370632848182652</v>
      </c>
      <c r="L19" s="52">
        <v>8.5215400657757954</v>
      </c>
    </row>
    <row r="20" spans="1:12">
      <c r="A20" s="169"/>
      <c r="B20" s="169"/>
      <c r="C20" s="50" t="s">
        <v>114</v>
      </c>
      <c r="D20" s="53">
        <v>14.46558271398</v>
      </c>
      <c r="E20" s="53">
        <v>13.883808993580001</v>
      </c>
      <c r="F20" s="53">
        <v>16.092087639860001</v>
      </c>
      <c r="G20" s="53">
        <v>23.62144614717333</v>
      </c>
      <c r="H20" s="53">
        <v>26.759925416455001</v>
      </c>
      <c r="I20" s="52">
        <v>11.243964090766241</v>
      </c>
      <c r="J20" s="52">
        <v>15.905423701097646</v>
      </c>
      <c r="K20" s="52">
        <v>66.292441449118343</v>
      </c>
      <c r="L20" s="52">
        <v>13.286567002406997</v>
      </c>
    </row>
    <row r="21" spans="1:12">
      <c r="A21" s="169">
        <v>6</v>
      </c>
      <c r="B21" s="169" t="s">
        <v>14</v>
      </c>
      <c r="C21" s="50" t="s">
        <v>83</v>
      </c>
      <c r="D21" s="51">
        <v>3731</v>
      </c>
      <c r="E21" s="51">
        <v>3804</v>
      </c>
      <c r="F21" s="51">
        <v>3682</v>
      </c>
      <c r="G21" s="51">
        <v>4144</v>
      </c>
      <c r="H21" s="51">
        <v>3975</v>
      </c>
      <c r="I21" s="52">
        <v>-1.3133208255159445</v>
      </c>
      <c r="J21" s="52">
        <v>-3.2071503680336519</v>
      </c>
      <c r="K21" s="52">
        <v>7.9576317218902801</v>
      </c>
      <c r="L21" s="52">
        <v>-4.0781853281853273</v>
      </c>
    </row>
    <row r="22" spans="1:12">
      <c r="A22" s="169"/>
      <c r="B22" s="169"/>
      <c r="C22" s="50" t="s">
        <v>82</v>
      </c>
      <c r="D22" s="53">
        <v>3.4826802974</v>
      </c>
      <c r="E22" s="53">
        <v>3.5927304414000001</v>
      </c>
      <c r="F22" s="53">
        <v>2.9844364309000002</v>
      </c>
      <c r="G22" s="53">
        <v>3.4774474634999999</v>
      </c>
      <c r="H22" s="53">
        <v>2.9056349173</v>
      </c>
      <c r="I22" s="52">
        <v>-14.306333741628947</v>
      </c>
      <c r="J22" s="52">
        <v>-16.931245480887299</v>
      </c>
      <c r="K22" s="52">
        <v>-2.6404152148831912</v>
      </c>
      <c r="L22" s="52">
        <v>-16.443456075235105</v>
      </c>
    </row>
    <row r="23" spans="1:12">
      <c r="A23" s="169"/>
      <c r="B23" s="169"/>
      <c r="C23" s="50" t="s">
        <v>114</v>
      </c>
      <c r="D23" s="53">
        <v>1.563104093</v>
      </c>
      <c r="E23" s="53">
        <v>1.6166375239999999</v>
      </c>
      <c r="F23" s="53">
        <v>1.73828663044</v>
      </c>
      <c r="G23" s="53">
        <v>2.4837601774000002</v>
      </c>
      <c r="H23" s="53">
        <v>2.7837784591399997</v>
      </c>
      <c r="I23" s="52">
        <v>11.207349416108286</v>
      </c>
      <c r="J23" s="52">
        <v>7.5248226416894823</v>
      </c>
      <c r="K23" s="52">
        <v>60.144961733690707</v>
      </c>
      <c r="L23" s="52">
        <v>12.079196875362513</v>
      </c>
    </row>
    <row r="24" spans="1:12">
      <c r="A24" s="169">
        <v>7</v>
      </c>
      <c r="B24" s="169" t="s">
        <v>15</v>
      </c>
      <c r="C24" s="50" t="s">
        <v>83</v>
      </c>
      <c r="D24" s="51">
        <v>4802</v>
      </c>
      <c r="E24" s="51">
        <v>5602</v>
      </c>
      <c r="F24" s="51">
        <v>4882</v>
      </c>
      <c r="G24" s="51">
        <v>6852</v>
      </c>
      <c r="H24" s="51">
        <v>5986</v>
      </c>
      <c r="I24" s="52">
        <v>1.6659725114535462</v>
      </c>
      <c r="J24" s="52">
        <v>-12.85255265976437</v>
      </c>
      <c r="K24" s="52">
        <v>22.613682916837362</v>
      </c>
      <c r="L24" s="52">
        <v>-12.638645650904849</v>
      </c>
    </row>
    <row r="25" spans="1:12">
      <c r="A25" s="169"/>
      <c r="B25" s="169"/>
      <c r="C25" s="50" t="s">
        <v>82</v>
      </c>
      <c r="D25" s="53">
        <v>5.0986115107000005</v>
      </c>
      <c r="E25" s="53">
        <v>5.6646417197999996</v>
      </c>
      <c r="F25" s="53">
        <v>4.7274052830999995</v>
      </c>
      <c r="G25" s="53">
        <v>5.4917180859000005</v>
      </c>
      <c r="H25" s="53">
        <v>4.7954791111000006</v>
      </c>
      <c r="I25" s="52">
        <v>-7.2805356285919061</v>
      </c>
      <c r="J25" s="52">
        <v>-16.545378914680782</v>
      </c>
      <c r="K25" s="52">
        <v>1.4399829065504122</v>
      </c>
      <c r="L25" s="52">
        <v>-12.677980987181314</v>
      </c>
    </row>
    <row r="26" spans="1:12">
      <c r="A26" s="169"/>
      <c r="B26" s="169"/>
      <c r="C26" s="50" t="s">
        <v>114</v>
      </c>
      <c r="D26" s="53">
        <v>4.6227839509799997</v>
      </c>
      <c r="E26" s="53">
        <v>5.8173464948999998</v>
      </c>
      <c r="F26" s="53">
        <v>5.1689946190939997</v>
      </c>
      <c r="G26" s="53">
        <v>8.9117085521499995</v>
      </c>
      <c r="H26" s="53">
        <v>8.4792512474299997</v>
      </c>
      <c r="I26" s="52">
        <v>11.815621796433007</v>
      </c>
      <c r="J26" s="52">
        <v>-11.145147987564471</v>
      </c>
      <c r="K26" s="52">
        <v>64.040628251151247</v>
      </c>
      <c r="L26" s="52">
        <v>-4.852686801743161</v>
      </c>
    </row>
    <row r="27" spans="1:12">
      <c r="A27" s="170"/>
      <c r="B27" s="171" t="s">
        <v>18</v>
      </c>
      <c r="C27" s="117" t="s">
        <v>83</v>
      </c>
      <c r="D27" s="1">
        <f>D6+D9+D12+D15+D18+D21+D24</f>
        <v>100414</v>
      </c>
      <c r="E27" s="1">
        <f t="shared" ref="E27:H27" si="0">E6+E9+E12+E15+E18+E21+E24</f>
        <v>83612</v>
      </c>
      <c r="F27" s="1">
        <f t="shared" si="0"/>
        <v>97139</v>
      </c>
      <c r="G27" s="1">
        <f t="shared" si="0"/>
        <v>100398</v>
      </c>
      <c r="H27" s="1">
        <f t="shared" si="0"/>
        <v>108963</v>
      </c>
      <c r="I27" s="4">
        <f>F27/D27*100-100</f>
        <v>-3.2614974007608453</v>
      </c>
      <c r="J27" s="4">
        <f>F27/E27*100-100</f>
        <v>16.178299765583887</v>
      </c>
      <c r="K27" s="4">
        <f>H27/F27*100-100</f>
        <v>12.172248015730048</v>
      </c>
      <c r="L27" s="4">
        <f>H27/G27*100-100</f>
        <v>8.5310464351879602</v>
      </c>
    </row>
    <row r="28" spans="1:12">
      <c r="A28" s="170"/>
      <c r="B28" s="171"/>
      <c r="C28" s="117" t="s">
        <v>82</v>
      </c>
      <c r="D28" s="10">
        <f>D7+D10+D13+D16+D19+D22+D25</f>
        <v>100.25481247969188</v>
      </c>
      <c r="E28" s="10">
        <f t="shared" ref="E28:H28" si="1">E7+E10+E13+E16+E19+E22+E25</f>
        <v>76.832707889183624</v>
      </c>
      <c r="F28" s="10">
        <f t="shared" si="1"/>
        <v>89.382853925337429</v>
      </c>
      <c r="G28" s="10">
        <f t="shared" si="1"/>
        <v>83.355640149991459</v>
      </c>
      <c r="H28" s="10">
        <f t="shared" si="1"/>
        <v>90.810140906572173</v>
      </c>
      <c r="I28" s="4">
        <f>F28/D28*100-100</f>
        <v>-10.844325858727956</v>
      </c>
      <c r="J28" s="4">
        <f>F28/E28*100-100</f>
        <v>16.334379434153192</v>
      </c>
      <c r="K28" s="4">
        <f>H28/F28*100-100</f>
        <v>1.596824131870946</v>
      </c>
      <c r="L28" s="4">
        <f>H28/G28*100-100</f>
        <v>8.9430070276791866</v>
      </c>
    </row>
    <row r="29" spans="1:12">
      <c r="A29" s="170"/>
      <c r="B29" s="171"/>
      <c r="C29" s="117" t="s">
        <v>114</v>
      </c>
      <c r="D29" s="10">
        <f>D8+D11+D14+D17+D20+D23+D26</f>
        <v>94.382201586059992</v>
      </c>
      <c r="E29" s="10">
        <f t="shared" ref="E29:H29" si="2">E8+E11+E14+E17+E20+E23+E26</f>
        <v>83.276682480239984</v>
      </c>
      <c r="F29" s="10">
        <f t="shared" si="2"/>
        <v>100.06844976917193</v>
      </c>
      <c r="G29" s="10">
        <f t="shared" si="2"/>
        <v>154.97339432342037</v>
      </c>
      <c r="H29" s="10">
        <f t="shared" si="2"/>
        <v>183.89981913212398</v>
      </c>
      <c r="I29" s="4">
        <f>F29/D29*100-100</f>
        <v>6.0247039034442054</v>
      </c>
      <c r="J29" s="4">
        <f>F29/E29*100-100</f>
        <v>20.163828323632288</v>
      </c>
      <c r="K29" s="54">
        <f>H29/F29*100-100</f>
        <v>83.774026235367899</v>
      </c>
      <c r="L29" s="4">
        <f>H29/G29*100-100</f>
        <v>18.665413463381881</v>
      </c>
    </row>
    <row r="31" spans="1:12">
      <c r="A31" s="118" t="s">
        <v>103</v>
      </c>
    </row>
    <row r="32" spans="1:12">
      <c r="A32" s="118"/>
    </row>
  </sheetData>
  <mergeCells count="28">
    <mergeCell ref="A1:L1"/>
    <mergeCell ref="B6:B8"/>
    <mergeCell ref="A2:A4"/>
    <mergeCell ref="B2:B4"/>
    <mergeCell ref="E2:F2"/>
    <mergeCell ref="G2:H2"/>
    <mergeCell ref="I2:J2"/>
    <mergeCell ref="K2:L2"/>
    <mergeCell ref="I3:I5"/>
    <mergeCell ref="J3:J5"/>
    <mergeCell ref="K3:K5"/>
    <mergeCell ref="L3:L5"/>
    <mergeCell ref="B9:B11"/>
    <mergeCell ref="A24:A26"/>
    <mergeCell ref="C2:C4"/>
    <mergeCell ref="A27:A29"/>
    <mergeCell ref="B27:B29"/>
    <mergeCell ref="B15:B17"/>
    <mergeCell ref="B18:B20"/>
    <mergeCell ref="B21:B23"/>
    <mergeCell ref="B24:B26"/>
    <mergeCell ref="A6:A8"/>
    <mergeCell ref="A9:A11"/>
    <mergeCell ref="A12:A14"/>
    <mergeCell ref="A15:A17"/>
    <mergeCell ref="A18:A20"/>
    <mergeCell ref="A21:A23"/>
    <mergeCell ref="B12:B14"/>
  </mergeCells>
  <pageMargins left="0.7" right="0.7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zoomScaleNormal="100" zoomScaleSheetLayoutView="100" workbookViewId="0">
      <selection activeCell="P18" sqref="P18"/>
    </sheetView>
  </sheetViews>
  <sheetFormatPr defaultRowHeight="15"/>
  <cols>
    <col min="1" max="1" width="4.85546875" bestFit="1" customWidth="1"/>
    <col min="2" max="2" width="25.85546875" bestFit="1" customWidth="1"/>
    <col min="3" max="3" width="15.5703125" style="29" bestFit="1" customWidth="1"/>
    <col min="4" max="4" width="16.28515625" style="29" bestFit="1" customWidth="1"/>
    <col min="5" max="5" width="15.5703125" style="29" bestFit="1" customWidth="1"/>
    <col min="6" max="6" width="16.28515625" style="29" bestFit="1" customWidth="1"/>
    <col min="7" max="7" width="15.5703125" style="29" bestFit="1" customWidth="1"/>
    <col min="8" max="11" width="8.7109375" bestFit="1" customWidth="1"/>
  </cols>
  <sheetData>
    <row r="1" spans="1:11" ht="44.25" customHeight="1">
      <c r="A1" s="176" t="s">
        <v>126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>
      <c r="A2" s="174" t="s">
        <v>0</v>
      </c>
      <c r="B2" s="165" t="s">
        <v>85</v>
      </c>
      <c r="C2" s="62" t="s">
        <v>2</v>
      </c>
      <c r="D2" s="175" t="s">
        <v>3</v>
      </c>
      <c r="E2" s="175"/>
      <c r="F2" s="175" t="s">
        <v>4</v>
      </c>
      <c r="G2" s="175"/>
      <c r="H2" s="175" t="s">
        <v>5</v>
      </c>
      <c r="I2" s="175"/>
      <c r="J2" s="175" t="s">
        <v>5</v>
      </c>
      <c r="K2" s="175"/>
    </row>
    <row r="3" spans="1:11">
      <c r="A3" s="174"/>
      <c r="B3" s="165"/>
      <c r="C3" s="158" t="s">
        <v>139</v>
      </c>
      <c r="D3" s="158" t="s">
        <v>140</v>
      </c>
      <c r="E3" s="158" t="s">
        <v>139</v>
      </c>
      <c r="F3" s="158" t="s">
        <v>140</v>
      </c>
      <c r="G3" s="158" t="s">
        <v>139</v>
      </c>
      <c r="H3" s="165" t="s">
        <v>6</v>
      </c>
      <c r="I3" s="174" t="s">
        <v>7</v>
      </c>
      <c r="J3" s="165" t="s">
        <v>8</v>
      </c>
      <c r="K3" s="165" t="s">
        <v>9</v>
      </c>
    </row>
    <row r="4" spans="1:11">
      <c r="A4" s="174"/>
      <c r="B4" s="165"/>
      <c r="C4" s="62" t="s">
        <v>107</v>
      </c>
      <c r="D4" s="62" t="s">
        <v>108</v>
      </c>
      <c r="E4" s="62" t="s">
        <v>107</v>
      </c>
      <c r="F4" s="62" t="s">
        <v>108</v>
      </c>
      <c r="G4" s="62" t="s">
        <v>107</v>
      </c>
      <c r="H4" s="165"/>
      <c r="I4" s="174"/>
      <c r="J4" s="165"/>
      <c r="K4" s="165"/>
    </row>
    <row r="5" spans="1:11">
      <c r="A5" s="61"/>
      <c r="B5" s="61"/>
      <c r="C5" s="62">
        <v>1</v>
      </c>
      <c r="D5" s="62">
        <v>2</v>
      </c>
      <c r="E5" s="62">
        <v>3</v>
      </c>
      <c r="F5" s="62">
        <v>4</v>
      </c>
      <c r="G5" s="62">
        <v>5</v>
      </c>
      <c r="H5" s="165"/>
      <c r="I5" s="174"/>
      <c r="J5" s="165"/>
      <c r="K5" s="165"/>
    </row>
    <row r="6" spans="1:11">
      <c r="A6" s="179">
        <v>1</v>
      </c>
      <c r="B6" s="63" t="s">
        <v>34</v>
      </c>
      <c r="C6" s="66">
        <f>SUM(C7:C10)</f>
        <v>21541</v>
      </c>
      <c r="D6" s="66">
        <f t="shared" ref="D6:G6" si="0">SUM(D7:D10)</f>
        <v>16544</v>
      </c>
      <c r="E6" s="66">
        <f t="shared" si="0"/>
        <v>20819</v>
      </c>
      <c r="F6" s="66">
        <f t="shared" si="0"/>
        <v>19305</v>
      </c>
      <c r="G6" s="66">
        <f t="shared" si="0"/>
        <v>21455</v>
      </c>
      <c r="H6" s="70">
        <f>E6/C6*100-100</f>
        <v>-3.3517478297200682</v>
      </c>
      <c r="I6" s="70">
        <f>E6/D6*100-100</f>
        <v>25.840183752417786</v>
      </c>
      <c r="J6" s="70">
        <f>G6/E6*100-100</f>
        <v>3.0549017724194272</v>
      </c>
      <c r="K6" s="70">
        <f>G6/F6*100-100</f>
        <v>11.137011137011129</v>
      </c>
    </row>
    <row r="7" spans="1:11">
      <c r="A7" s="179"/>
      <c r="B7" s="3" t="s">
        <v>43</v>
      </c>
      <c r="C7" s="64">
        <v>1117</v>
      </c>
      <c r="D7" s="64">
        <v>870</v>
      </c>
      <c r="E7" s="64">
        <v>1064</v>
      </c>
      <c r="F7" s="40">
        <v>1078</v>
      </c>
      <c r="G7" s="40">
        <v>1211</v>
      </c>
      <c r="H7" s="71">
        <v>-4.7448522829006237</v>
      </c>
      <c r="I7" s="71">
        <v>22.298850574712631</v>
      </c>
      <c r="J7" s="71">
        <v>13.815789473684205</v>
      </c>
      <c r="K7" s="71">
        <v>12.337662337662337</v>
      </c>
    </row>
    <row r="8" spans="1:11">
      <c r="A8" s="179"/>
      <c r="B8" s="3" t="s">
        <v>44</v>
      </c>
      <c r="C8" s="64">
        <v>9586</v>
      </c>
      <c r="D8" s="64">
        <v>7935</v>
      </c>
      <c r="E8" s="64">
        <v>9460</v>
      </c>
      <c r="F8" s="40">
        <v>9678</v>
      </c>
      <c r="G8" s="40">
        <v>10669</v>
      </c>
      <c r="H8" s="71">
        <v>-1.3144168579178057</v>
      </c>
      <c r="I8" s="71">
        <v>19.218651543793314</v>
      </c>
      <c r="J8" s="71">
        <v>12.780126849894287</v>
      </c>
      <c r="K8" s="71">
        <v>10.239718950196334</v>
      </c>
    </row>
    <row r="9" spans="1:11">
      <c r="A9" s="179"/>
      <c r="B9" s="3" t="s">
        <v>45</v>
      </c>
      <c r="C9" s="64">
        <v>4086</v>
      </c>
      <c r="D9" s="64">
        <v>2960</v>
      </c>
      <c r="E9" s="64">
        <v>3920</v>
      </c>
      <c r="F9" s="40">
        <v>3486</v>
      </c>
      <c r="G9" s="40">
        <v>3846</v>
      </c>
      <c r="H9" s="71">
        <v>-4.0626529613313664</v>
      </c>
      <c r="I9" s="71">
        <v>32.432432432432421</v>
      </c>
      <c r="J9" s="71">
        <v>-1.8877551020408134</v>
      </c>
      <c r="K9" s="71">
        <v>10.327022375215151</v>
      </c>
    </row>
    <row r="10" spans="1:11">
      <c r="A10" s="179"/>
      <c r="B10" s="3" t="s">
        <v>46</v>
      </c>
      <c r="C10" s="64">
        <v>6752</v>
      </c>
      <c r="D10" s="64">
        <v>4779</v>
      </c>
      <c r="E10" s="64">
        <v>6375</v>
      </c>
      <c r="F10" s="40">
        <v>5063</v>
      </c>
      <c r="G10" s="40">
        <v>5729</v>
      </c>
      <c r="H10" s="71">
        <v>-5.5835308056872037</v>
      </c>
      <c r="I10" s="71">
        <v>33.396107972379156</v>
      </c>
      <c r="J10" s="71">
        <v>-10.13333333333334</v>
      </c>
      <c r="K10" s="71">
        <v>13.154256369741262</v>
      </c>
    </row>
    <row r="11" spans="1:11">
      <c r="A11" s="179">
        <v>2</v>
      </c>
      <c r="B11" s="63" t="s">
        <v>36</v>
      </c>
      <c r="C11" s="67">
        <f>SUM(C12:C15)</f>
        <v>27557</v>
      </c>
      <c r="D11" s="67">
        <f t="shared" ref="D11:G11" si="1">SUM(D12:D15)</f>
        <v>21927</v>
      </c>
      <c r="E11" s="67">
        <f t="shared" si="1"/>
        <v>26695</v>
      </c>
      <c r="F11" s="67">
        <f t="shared" si="1"/>
        <v>23785</v>
      </c>
      <c r="G11" s="67">
        <f t="shared" si="1"/>
        <v>25415</v>
      </c>
      <c r="H11" s="70">
        <f t="shared" ref="H11:H45" si="2">E11/C11*100-100</f>
        <v>-3.1280618354683014</v>
      </c>
      <c r="I11" s="70">
        <f t="shared" ref="I11:I45" si="3">E11/D11*100-100</f>
        <v>21.744880740639402</v>
      </c>
      <c r="J11" s="70">
        <f t="shared" ref="J11:J45" si="4">G11/E11*100-100</f>
        <v>-4.7949054129986877</v>
      </c>
      <c r="K11" s="70">
        <f t="shared" ref="K11:K45" si="5">G11/F11*100-100</f>
        <v>6.8530586504099205</v>
      </c>
    </row>
    <row r="12" spans="1:11">
      <c r="A12" s="179"/>
      <c r="B12" s="3" t="s">
        <v>43</v>
      </c>
      <c r="C12" s="40">
        <v>1863</v>
      </c>
      <c r="D12" s="40">
        <v>1593</v>
      </c>
      <c r="E12" s="40">
        <v>1804</v>
      </c>
      <c r="F12" s="40">
        <v>1840</v>
      </c>
      <c r="G12" s="40">
        <v>1956</v>
      </c>
      <c r="H12" s="71">
        <v>-3.1669350509930183</v>
      </c>
      <c r="I12" s="71">
        <v>13.245448838669176</v>
      </c>
      <c r="J12" s="71">
        <v>8.4257206208425686</v>
      </c>
      <c r="K12" s="71">
        <v>6.3043478260869534</v>
      </c>
    </row>
    <row r="13" spans="1:11">
      <c r="A13" s="179"/>
      <c r="B13" s="3" t="s">
        <v>44</v>
      </c>
      <c r="C13" s="40">
        <v>8739</v>
      </c>
      <c r="D13" s="40">
        <v>7605</v>
      </c>
      <c r="E13" s="40">
        <v>9250</v>
      </c>
      <c r="F13" s="40">
        <v>9424</v>
      </c>
      <c r="G13" s="40">
        <v>9708</v>
      </c>
      <c r="H13" s="71">
        <v>5.8473509554869025</v>
      </c>
      <c r="I13" s="71">
        <v>21.630506245890871</v>
      </c>
      <c r="J13" s="71">
        <v>4.9513513513513345</v>
      </c>
      <c r="K13" s="71">
        <v>3.0135823429541659</v>
      </c>
    </row>
    <row r="14" spans="1:11">
      <c r="A14" s="179"/>
      <c r="B14" s="3" t="s">
        <v>45</v>
      </c>
      <c r="C14" s="40">
        <v>5669</v>
      </c>
      <c r="D14" s="40">
        <v>4407</v>
      </c>
      <c r="E14" s="40">
        <v>5434</v>
      </c>
      <c r="F14" s="40">
        <v>4588</v>
      </c>
      <c r="G14" s="40">
        <v>4970</v>
      </c>
      <c r="H14" s="71">
        <v>-4.1453519139177928</v>
      </c>
      <c r="I14" s="71">
        <v>23.303834808259595</v>
      </c>
      <c r="J14" s="71">
        <v>-8.538829591461166</v>
      </c>
      <c r="K14" s="71">
        <v>8.3260680034873644</v>
      </c>
    </row>
    <row r="15" spans="1:11">
      <c r="A15" s="179"/>
      <c r="B15" s="3" t="s">
        <v>46</v>
      </c>
      <c r="C15" s="40">
        <v>11286</v>
      </c>
      <c r="D15" s="40">
        <v>8322</v>
      </c>
      <c r="E15" s="40">
        <v>10207</v>
      </c>
      <c r="F15" s="40">
        <v>7933</v>
      </c>
      <c r="G15" s="40">
        <v>8781</v>
      </c>
      <c r="H15" s="71">
        <v>-9.5605174552542991</v>
      </c>
      <c r="I15" s="71">
        <v>22.650805094929098</v>
      </c>
      <c r="J15" s="71">
        <v>-13.970804349955912</v>
      </c>
      <c r="K15" s="71">
        <v>10.689524769948306</v>
      </c>
    </row>
    <row r="16" spans="1:11">
      <c r="A16" s="180">
        <v>3</v>
      </c>
      <c r="B16" s="63" t="s">
        <v>37</v>
      </c>
      <c r="C16" s="67">
        <f>SUM(C17:C20)</f>
        <v>16663</v>
      </c>
      <c r="D16" s="67">
        <f t="shared" ref="D16:G16" si="6">SUM(D17:D20)</f>
        <v>12322</v>
      </c>
      <c r="E16" s="67">
        <f t="shared" si="6"/>
        <v>15755</v>
      </c>
      <c r="F16" s="67">
        <f t="shared" si="6"/>
        <v>18138</v>
      </c>
      <c r="G16" s="67">
        <f t="shared" si="6"/>
        <v>21326</v>
      </c>
      <c r="H16" s="70">
        <f t="shared" si="2"/>
        <v>-5.449198823741213</v>
      </c>
      <c r="I16" s="70">
        <f t="shared" si="3"/>
        <v>27.860736893361462</v>
      </c>
      <c r="J16" s="70">
        <f t="shared" si="4"/>
        <v>35.360203110123791</v>
      </c>
      <c r="K16" s="70">
        <f t="shared" si="5"/>
        <v>17.576359025250852</v>
      </c>
    </row>
    <row r="17" spans="1:11">
      <c r="A17" s="180"/>
      <c r="B17" s="3" t="s">
        <v>43</v>
      </c>
      <c r="C17" s="40">
        <v>2081</v>
      </c>
      <c r="D17" s="40">
        <v>1704</v>
      </c>
      <c r="E17" s="40">
        <v>2199</v>
      </c>
      <c r="F17" s="40">
        <v>3393</v>
      </c>
      <c r="G17" s="40">
        <v>4084</v>
      </c>
      <c r="H17" s="71">
        <v>5.6703507928880299</v>
      </c>
      <c r="I17" s="71">
        <v>29.049295774647874</v>
      </c>
      <c r="J17" s="71">
        <v>85.720782173715321</v>
      </c>
      <c r="K17" s="71">
        <v>20.36545829649279</v>
      </c>
    </row>
    <row r="18" spans="1:11">
      <c r="A18" s="180"/>
      <c r="B18" s="3" t="s">
        <v>44</v>
      </c>
      <c r="C18" s="40">
        <v>9008</v>
      </c>
      <c r="D18" s="40">
        <v>6993</v>
      </c>
      <c r="E18" s="40">
        <v>8829</v>
      </c>
      <c r="F18" s="40">
        <v>10770</v>
      </c>
      <c r="G18" s="40">
        <v>12793</v>
      </c>
      <c r="H18" s="71">
        <v>-1.9871225577264653</v>
      </c>
      <c r="I18" s="71">
        <v>26.254826254826241</v>
      </c>
      <c r="J18" s="71">
        <v>44.897496885264474</v>
      </c>
      <c r="K18" s="71">
        <v>18.7836583101207</v>
      </c>
    </row>
    <row r="19" spans="1:11">
      <c r="A19" s="180"/>
      <c r="B19" s="3" t="s">
        <v>45</v>
      </c>
      <c r="C19" s="40">
        <v>2277</v>
      </c>
      <c r="D19" s="40">
        <v>1579</v>
      </c>
      <c r="E19" s="40">
        <v>2097</v>
      </c>
      <c r="F19" s="40">
        <v>1804</v>
      </c>
      <c r="G19" s="40">
        <v>2083</v>
      </c>
      <c r="H19" s="71">
        <v>-7.9051383399209527</v>
      </c>
      <c r="I19" s="71">
        <v>32.805573147561745</v>
      </c>
      <c r="J19" s="71">
        <v>-0.66762041010967721</v>
      </c>
      <c r="K19" s="71">
        <v>15.465631929046552</v>
      </c>
    </row>
    <row r="20" spans="1:11">
      <c r="A20" s="180"/>
      <c r="B20" s="3" t="s">
        <v>46</v>
      </c>
      <c r="C20" s="40">
        <v>3297</v>
      </c>
      <c r="D20" s="40">
        <v>2046</v>
      </c>
      <c r="E20" s="40">
        <v>2630</v>
      </c>
      <c r="F20" s="40">
        <v>2171</v>
      </c>
      <c r="G20" s="40">
        <v>2366</v>
      </c>
      <c r="H20" s="71">
        <v>-20.230512587200494</v>
      </c>
      <c r="I20" s="71">
        <v>28.543499511241436</v>
      </c>
      <c r="J20" s="71">
        <v>-10.038022813688201</v>
      </c>
      <c r="K20" s="71">
        <v>8.9820359281437021</v>
      </c>
    </row>
    <row r="21" spans="1:11">
      <c r="A21" s="179">
        <v>4</v>
      </c>
      <c r="B21" s="63" t="s">
        <v>38</v>
      </c>
      <c r="C21" s="68">
        <f>SUM(C22:C25)</f>
        <v>5722</v>
      </c>
      <c r="D21" s="69">
        <f t="shared" ref="D21:G21" si="7">SUM(D22:D25)</f>
        <v>4351</v>
      </c>
      <c r="E21" s="68">
        <f t="shared" si="7"/>
        <v>4984</v>
      </c>
      <c r="F21" s="69">
        <f t="shared" si="7"/>
        <v>5842</v>
      </c>
      <c r="G21" s="68">
        <f t="shared" si="7"/>
        <v>6629</v>
      </c>
      <c r="H21" s="70">
        <f t="shared" si="2"/>
        <v>-12.8975882558546</v>
      </c>
      <c r="I21" s="70">
        <f t="shared" si="3"/>
        <v>14.548379682831538</v>
      </c>
      <c r="J21" s="70">
        <f t="shared" si="4"/>
        <v>33.00561797752809</v>
      </c>
      <c r="K21" s="70">
        <f t="shared" si="5"/>
        <v>13.471413899349542</v>
      </c>
    </row>
    <row r="22" spans="1:11">
      <c r="A22" s="179"/>
      <c r="B22" s="3" t="s">
        <v>43</v>
      </c>
      <c r="C22" s="65">
        <v>572</v>
      </c>
      <c r="D22" s="65">
        <v>418</v>
      </c>
      <c r="E22" s="65">
        <v>447</v>
      </c>
      <c r="F22" s="65">
        <v>773</v>
      </c>
      <c r="G22" s="65">
        <v>857</v>
      </c>
      <c r="H22" s="71">
        <v>-21.853146853146853</v>
      </c>
      <c r="I22" s="71">
        <v>6.9377990430621992</v>
      </c>
      <c r="J22" s="71">
        <v>91.722595078299776</v>
      </c>
      <c r="K22" s="71">
        <v>10.866752910737375</v>
      </c>
    </row>
    <row r="23" spans="1:11">
      <c r="A23" s="179"/>
      <c r="B23" s="3" t="s">
        <v>44</v>
      </c>
      <c r="C23" s="40">
        <v>2891</v>
      </c>
      <c r="D23" s="40">
        <v>2318</v>
      </c>
      <c r="E23" s="40">
        <v>2753</v>
      </c>
      <c r="F23" s="40">
        <v>3347</v>
      </c>
      <c r="G23" s="40">
        <v>3831</v>
      </c>
      <c r="H23" s="71">
        <v>-4.7734347976478659</v>
      </c>
      <c r="I23" s="71">
        <v>18.766177739430546</v>
      </c>
      <c r="J23" s="71">
        <v>39.157282964039211</v>
      </c>
      <c r="K23" s="71">
        <v>14.460711084553338</v>
      </c>
    </row>
    <row r="24" spans="1:11">
      <c r="A24" s="179"/>
      <c r="B24" s="3" t="s">
        <v>45</v>
      </c>
      <c r="C24" s="40">
        <v>941</v>
      </c>
      <c r="D24" s="40">
        <v>665</v>
      </c>
      <c r="E24" s="40">
        <v>783</v>
      </c>
      <c r="F24" s="40">
        <v>745</v>
      </c>
      <c r="G24" s="40">
        <v>880</v>
      </c>
      <c r="H24" s="71">
        <v>-16.790648246546226</v>
      </c>
      <c r="I24" s="71">
        <v>17.744360902255636</v>
      </c>
      <c r="J24" s="71">
        <v>12.388250319284808</v>
      </c>
      <c r="K24" s="71">
        <v>18.120805369127524</v>
      </c>
    </row>
    <row r="25" spans="1:11">
      <c r="A25" s="179"/>
      <c r="B25" s="3" t="s">
        <v>46</v>
      </c>
      <c r="C25" s="40">
        <v>1318</v>
      </c>
      <c r="D25" s="40">
        <v>950</v>
      </c>
      <c r="E25" s="40">
        <v>1001</v>
      </c>
      <c r="F25" s="40">
        <v>977</v>
      </c>
      <c r="G25" s="40">
        <v>1061</v>
      </c>
      <c r="H25" s="71">
        <v>-24.051593323216991</v>
      </c>
      <c r="I25" s="71">
        <v>5.3684210526315752</v>
      </c>
      <c r="J25" s="71">
        <v>5.9940059940059882</v>
      </c>
      <c r="K25" s="71">
        <v>8.5977482088024573</v>
      </c>
    </row>
    <row r="26" spans="1:11">
      <c r="A26" s="179">
        <v>5</v>
      </c>
      <c r="B26" s="63" t="s">
        <v>39</v>
      </c>
      <c r="C26" s="67">
        <f>SUM(C27:C30)</f>
        <v>20398</v>
      </c>
      <c r="D26" s="67">
        <f t="shared" ref="D26:G26" si="8">SUM(D27:D30)</f>
        <v>19062</v>
      </c>
      <c r="E26" s="67">
        <f t="shared" si="8"/>
        <v>20322</v>
      </c>
      <c r="F26" s="67">
        <f t="shared" si="8"/>
        <v>22332</v>
      </c>
      <c r="G26" s="67">
        <f t="shared" si="8"/>
        <v>24177</v>
      </c>
      <c r="H26" s="70">
        <f t="shared" si="2"/>
        <v>-0.37258554760271068</v>
      </c>
      <c r="I26" s="70">
        <f t="shared" si="3"/>
        <v>6.61000944287062</v>
      </c>
      <c r="J26" s="70">
        <f t="shared" si="4"/>
        <v>18.969589607322106</v>
      </c>
      <c r="K26" s="70">
        <f t="shared" si="5"/>
        <v>8.2616872649113446</v>
      </c>
    </row>
    <row r="27" spans="1:11">
      <c r="A27" s="179"/>
      <c r="B27" s="3" t="s">
        <v>43</v>
      </c>
      <c r="C27" s="40">
        <v>1523</v>
      </c>
      <c r="D27" s="40">
        <v>1389</v>
      </c>
      <c r="E27" s="40">
        <v>1409</v>
      </c>
      <c r="F27" s="40">
        <v>1676</v>
      </c>
      <c r="G27" s="40">
        <v>1877</v>
      </c>
      <c r="H27" s="71">
        <v>-7.4852265265922426</v>
      </c>
      <c r="I27" s="71">
        <v>1.4398848092152576</v>
      </c>
      <c r="J27" s="71">
        <v>33.215046132008524</v>
      </c>
      <c r="K27" s="71">
        <v>11.992840095465397</v>
      </c>
    </row>
    <row r="28" spans="1:11">
      <c r="A28" s="179"/>
      <c r="B28" s="3" t="s">
        <v>44</v>
      </c>
      <c r="C28" s="40">
        <v>8993</v>
      </c>
      <c r="D28" s="40">
        <v>8782</v>
      </c>
      <c r="E28" s="40">
        <v>9558</v>
      </c>
      <c r="F28" s="40">
        <v>11126</v>
      </c>
      <c r="G28" s="40">
        <v>12118</v>
      </c>
      <c r="H28" s="71">
        <v>6.2826642944512372</v>
      </c>
      <c r="I28" s="71">
        <v>8.8362559781371033</v>
      </c>
      <c r="J28" s="71">
        <v>26.783845992885546</v>
      </c>
      <c r="K28" s="71">
        <v>8.9160524896638549</v>
      </c>
    </row>
    <row r="29" spans="1:11">
      <c r="A29" s="179"/>
      <c r="B29" s="3" t="s">
        <v>45</v>
      </c>
      <c r="C29" s="40">
        <v>3844</v>
      </c>
      <c r="D29" s="40">
        <v>3569</v>
      </c>
      <c r="E29" s="40">
        <v>3737</v>
      </c>
      <c r="F29" s="40">
        <v>3796</v>
      </c>
      <c r="G29" s="40">
        <v>4081</v>
      </c>
      <c r="H29" s="71">
        <v>-2.7835587929240404</v>
      </c>
      <c r="I29" s="71">
        <v>4.7072008966096917</v>
      </c>
      <c r="J29" s="71">
        <v>9.2052448488092011</v>
      </c>
      <c r="K29" s="71">
        <v>7.50790305584826</v>
      </c>
    </row>
    <row r="30" spans="1:11">
      <c r="A30" s="179"/>
      <c r="B30" s="3" t="s">
        <v>46</v>
      </c>
      <c r="C30" s="40">
        <v>6038</v>
      </c>
      <c r="D30" s="40">
        <v>5322</v>
      </c>
      <c r="E30" s="40">
        <v>5618</v>
      </c>
      <c r="F30" s="40">
        <v>5734</v>
      </c>
      <c r="G30" s="40">
        <v>6101</v>
      </c>
      <c r="H30" s="71">
        <v>-6.9559456773766186</v>
      </c>
      <c r="I30" s="71">
        <v>5.5618188650883127</v>
      </c>
      <c r="J30" s="71">
        <v>8.5973656105375653</v>
      </c>
      <c r="K30" s="71">
        <v>6.400418555981858</v>
      </c>
    </row>
    <row r="31" spans="1:11">
      <c r="A31" s="179">
        <v>6</v>
      </c>
      <c r="B31" s="63" t="s">
        <v>40</v>
      </c>
      <c r="C31" s="67">
        <f>SUM(C32:C35)</f>
        <v>3731</v>
      </c>
      <c r="D31" s="67">
        <f t="shared" ref="D31:G31" si="9">SUM(D32:D35)</f>
        <v>3804</v>
      </c>
      <c r="E31" s="67">
        <f t="shared" si="9"/>
        <v>3682</v>
      </c>
      <c r="F31" s="67">
        <f t="shared" si="9"/>
        <v>4144</v>
      </c>
      <c r="G31" s="67">
        <f t="shared" si="9"/>
        <v>3975</v>
      </c>
      <c r="H31" s="70">
        <f t="shared" si="2"/>
        <v>-1.3133208255159445</v>
      </c>
      <c r="I31" s="70">
        <f t="shared" si="3"/>
        <v>-3.2071503680336519</v>
      </c>
      <c r="J31" s="70">
        <f t="shared" si="4"/>
        <v>7.9576317218902801</v>
      </c>
      <c r="K31" s="70">
        <f t="shared" si="5"/>
        <v>-4.0781853281853273</v>
      </c>
    </row>
    <row r="32" spans="1:11">
      <c r="A32" s="179"/>
      <c r="B32" s="3" t="s">
        <v>43</v>
      </c>
      <c r="C32" s="40">
        <v>330</v>
      </c>
      <c r="D32" s="40">
        <v>289</v>
      </c>
      <c r="E32" s="40">
        <v>350</v>
      </c>
      <c r="F32" s="40">
        <v>396</v>
      </c>
      <c r="G32" s="40">
        <v>462</v>
      </c>
      <c r="H32" s="71">
        <v>6.0606060606060623</v>
      </c>
      <c r="I32" s="71">
        <v>21.107266435986148</v>
      </c>
      <c r="J32" s="71">
        <v>32</v>
      </c>
      <c r="K32" s="71">
        <v>16.666666666666671</v>
      </c>
    </row>
    <row r="33" spans="1:11">
      <c r="A33" s="179"/>
      <c r="B33" s="3" t="s">
        <v>44</v>
      </c>
      <c r="C33" s="40">
        <v>1806</v>
      </c>
      <c r="D33" s="40">
        <v>1782</v>
      </c>
      <c r="E33" s="40">
        <v>1908</v>
      </c>
      <c r="F33" s="40">
        <v>2059</v>
      </c>
      <c r="G33" s="40">
        <v>2159</v>
      </c>
      <c r="H33" s="71">
        <v>5.6478405315614708</v>
      </c>
      <c r="I33" s="71">
        <v>7.0707070707070727</v>
      </c>
      <c r="J33" s="71">
        <v>13.15513626834381</v>
      </c>
      <c r="K33" s="71">
        <v>4.8567265662943271</v>
      </c>
    </row>
    <row r="34" spans="1:11">
      <c r="A34" s="179"/>
      <c r="B34" s="3" t="s">
        <v>45</v>
      </c>
      <c r="C34" s="40">
        <v>598</v>
      </c>
      <c r="D34" s="40">
        <v>623</v>
      </c>
      <c r="E34" s="40">
        <v>565</v>
      </c>
      <c r="F34" s="40">
        <v>639</v>
      </c>
      <c r="G34" s="40">
        <v>549</v>
      </c>
      <c r="H34" s="71">
        <v>-5.5183946488294282</v>
      </c>
      <c r="I34" s="71">
        <v>-9.3097913322632451</v>
      </c>
      <c r="J34" s="71">
        <v>-2.8318584070796504</v>
      </c>
      <c r="K34" s="71">
        <v>-14.08450704225352</v>
      </c>
    </row>
    <row r="35" spans="1:11">
      <c r="A35" s="179"/>
      <c r="B35" s="3" t="s">
        <v>46</v>
      </c>
      <c r="C35" s="40">
        <v>997</v>
      </c>
      <c r="D35" s="40">
        <v>1110</v>
      </c>
      <c r="E35" s="40">
        <v>859</v>
      </c>
      <c r="F35" s="40">
        <v>1050</v>
      </c>
      <c r="G35" s="40">
        <v>805</v>
      </c>
      <c r="H35" s="71">
        <v>-13.841524573721159</v>
      </c>
      <c r="I35" s="71">
        <v>-22.612612612612608</v>
      </c>
      <c r="J35" s="71">
        <v>-6.2863795110593657</v>
      </c>
      <c r="K35" s="71">
        <v>-23.333333333333329</v>
      </c>
    </row>
    <row r="36" spans="1:11">
      <c r="A36" s="179">
        <v>7</v>
      </c>
      <c r="B36" s="63" t="s">
        <v>41</v>
      </c>
      <c r="C36" s="67">
        <f>SUM(C37:C40)</f>
        <v>4802</v>
      </c>
      <c r="D36" s="67">
        <f t="shared" ref="D36:G36" si="10">SUM(D37:D40)</f>
        <v>5602</v>
      </c>
      <c r="E36" s="67">
        <f t="shared" si="10"/>
        <v>4882</v>
      </c>
      <c r="F36" s="67">
        <f t="shared" si="10"/>
        <v>6852</v>
      </c>
      <c r="G36" s="67">
        <f t="shared" si="10"/>
        <v>5986</v>
      </c>
      <c r="H36" s="70">
        <f t="shared" si="2"/>
        <v>1.6659725114535462</v>
      </c>
      <c r="I36" s="70">
        <f t="shared" si="3"/>
        <v>-12.85255265976437</v>
      </c>
      <c r="J36" s="70">
        <f t="shared" si="4"/>
        <v>22.613682916837362</v>
      </c>
      <c r="K36" s="70">
        <f t="shared" si="5"/>
        <v>-12.638645650904849</v>
      </c>
    </row>
    <row r="37" spans="1:11">
      <c r="A37" s="179"/>
      <c r="B37" s="3" t="s">
        <v>43</v>
      </c>
      <c r="C37" s="40">
        <v>232</v>
      </c>
      <c r="D37" s="40">
        <v>251</v>
      </c>
      <c r="E37" s="40">
        <v>228</v>
      </c>
      <c r="F37" s="40">
        <v>328</v>
      </c>
      <c r="G37" s="40">
        <v>337</v>
      </c>
      <c r="H37" s="71">
        <v>-1.7241379310344911</v>
      </c>
      <c r="I37" s="71">
        <v>-9.1633466135458264</v>
      </c>
      <c r="J37" s="71">
        <v>47.807017543859644</v>
      </c>
      <c r="K37" s="71">
        <v>2.7439024390243816</v>
      </c>
    </row>
    <row r="38" spans="1:11">
      <c r="A38" s="179"/>
      <c r="B38" s="3" t="s">
        <v>44</v>
      </c>
      <c r="C38" s="40">
        <v>2215</v>
      </c>
      <c r="D38" s="40">
        <v>2728</v>
      </c>
      <c r="E38" s="40">
        <v>2458</v>
      </c>
      <c r="F38" s="40">
        <v>3662</v>
      </c>
      <c r="G38" s="40">
        <v>3244</v>
      </c>
      <c r="H38" s="71">
        <v>10.970654627539503</v>
      </c>
      <c r="I38" s="71">
        <v>-9.8973607038123248</v>
      </c>
      <c r="J38" s="71">
        <v>31.977217249796581</v>
      </c>
      <c r="K38" s="71">
        <v>-11.414527580557078</v>
      </c>
    </row>
    <row r="39" spans="1:11">
      <c r="A39" s="179"/>
      <c r="B39" s="3" t="s">
        <v>45</v>
      </c>
      <c r="C39" s="40">
        <v>1068</v>
      </c>
      <c r="D39" s="40">
        <v>1301</v>
      </c>
      <c r="E39" s="40">
        <v>1108</v>
      </c>
      <c r="F39" s="40">
        <v>1504</v>
      </c>
      <c r="G39" s="40">
        <v>1271</v>
      </c>
      <c r="H39" s="71">
        <v>3.7453183520599396</v>
      </c>
      <c r="I39" s="71">
        <v>-14.834742505764794</v>
      </c>
      <c r="J39" s="71">
        <v>14.711191335740082</v>
      </c>
      <c r="K39" s="71">
        <v>-15.49202127659575</v>
      </c>
    </row>
    <row r="40" spans="1:11">
      <c r="A40" s="179"/>
      <c r="B40" s="3" t="s">
        <v>46</v>
      </c>
      <c r="C40" s="40">
        <v>1287</v>
      </c>
      <c r="D40" s="40">
        <v>1322</v>
      </c>
      <c r="E40" s="40">
        <v>1088</v>
      </c>
      <c r="F40" s="40">
        <v>1358</v>
      </c>
      <c r="G40" s="40">
        <v>1134</v>
      </c>
      <c r="H40" s="71">
        <v>-15.462315462315459</v>
      </c>
      <c r="I40" s="71">
        <v>-17.700453857791217</v>
      </c>
      <c r="J40" s="71">
        <v>4.2279411764705799</v>
      </c>
      <c r="K40" s="71">
        <v>-16.494845360824741</v>
      </c>
    </row>
    <row r="41" spans="1:11">
      <c r="A41" s="178"/>
      <c r="B41" s="63" t="s">
        <v>77</v>
      </c>
      <c r="C41" s="96">
        <f>SUM(C42:C45)</f>
        <v>100414</v>
      </c>
      <c r="D41" s="96">
        <f t="shared" ref="D41:G41" si="11">SUM(D42:D45)</f>
        <v>83612</v>
      </c>
      <c r="E41" s="96">
        <f t="shared" si="11"/>
        <v>97139</v>
      </c>
      <c r="F41" s="96">
        <f t="shared" si="11"/>
        <v>100398</v>
      </c>
      <c r="G41" s="96">
        <f t="shared" si="11"/>
        <v>108963</v>
      </c>
      <c r="H41" s="70">
        <f t="shared" si="2"/>
        <v>-3.2614974007608453</v>
      </c>
      <c r="I41" s="70">
        <f t="shared" si="3"/>
        <v>16.178299765583887</v>
      </c>
      <c r="J41" s="70">
        <f t="shared" si="4"/>
        <v>12.172248015730048</v>
      </c>
      <c r="K41" s="70">
        <f t="shared" si="5"/>
        <v>8.5310464351879602</v>
      </c>
    </row>
    <row r="42" spans="1:11">
      <c r="A42" s="178"/>
      <c r="B42" s="97" t="s">
        <v>43</v>
      </c>
      <c r="C42" s="98">
        <f>C7+C12+C17+C22+C27+C32+C37</f>
        <v>7718</v>
      </c>
      <c r="D42" s="98">
        <f t="shared" ref="D42:G42" si="12">D7+D12+D17+D22+D27+D32+D37</f>
        <v>6514</v>
      </c>
      <c r="E42" s="98">
        <f t="shared" si="12"/>
        <v>7501</v>
      </c>
      <c r="F42" s="98">
        <f t="shared" si="12"/>
        <v>9484</v>
      </c>
      <c r="G42" s="98">
        <f t="shared" si="12"/>
        <v>10784</v>
      </c>
      <c r="H42" s="99">
        <f t="shared" si="2"/>
        <v>-2.8116092251878655</v>
      </c>
      <c r="I42" s="99">
        <f t="shared" si="3"/>
        <v>15.15198035001535</v>
      </c>
      <c r="J42" s="99">
        <f t="shared" si="4"/>
        <v>43.767497666977732</v>
      </c>
      <c r="K42" s="99">
        <f t="shared" si="5"/>
        <v>13.707296499367345</v>
      </c>
    </row>
    <row r="43" spans="1:11">
      <c r="A43" s="178"/>
      <c r="B43" s="97" t="s">
        <v>44</v>
      </c>
      <c r="C43" s="98">
        <f>C8+C13+C18+C23+C28+C33+C38</f>
        <v>43238</v>
      </c>
      <c r="D43" s="98">
        <f t="shared" ref="D43:G43" si="13">D8+D13+D18+D23+D28+D33+D38</f>
        <v>38143</v>
      </c>
      <c r="E43" s="98">
        <f t="shared" si="13"/>
        <v>44216</v>
      </c>
      <c r="F43" s="98">
        <f t="shared" si="13"/>
        <v>50066</v>
      </c>
      <c r="G43" s="98">
        <f t="shared" si="13"/>
        <v>54522</v>
      </c>
      <c r="H43" s="100">
        <f t="shared" si="2"/>
        <v>2.2618992552847033</v>
      </c>
      <c r="I43" s="100">
        <f t="shared" si="3"/>
        <v>15.921663214744513</v>
      </c>
      <c r="J43" s="100">
        <f t="shared" si="4"/>
        <v>23.308304686086487</v>
      </c>
      <c r="K43" s="100">
        <f t="shared" si="5"/>
        <v>8.9002516677985142</v>
      </c>
    </row>
    <row r="44" spans="1:11">
      <c r="A44" s="178"/>
      <c r="B44" s="97" t="s">
        <v>45</v>
      </c>
      <c r="C44" s="98">
        <f>C9+C14+C19+C24+C29+C34+C39</f>
        <v>18483</v>
      </c>
      <c r="D44" s="98">
        <f t="shared" ref="D44:G44" si="14">D9+D14+D19+D24+D29+D34+D39</f>
        <v>15104</v>
      </c>
      <c r="E44" s="98">
        <f t="shared" si="14"/>
        <v>17644</v>
      </c>
      <c r="F44" s="98">
        <f t="shared" si="14"/>
        <v>16562</v>
      </c>
      <c r="G44" s="98">
        <f t="shared" si="14"/>
        <v>17680</v>
      </c>
      <c r="H44" s="100">
        <f t="shared" si="2"/>
        <v>-4.5393063896553656</v>
      </c>
      <c r="I44" s="100">
        <f t="shared" si="3"/>
        <v>16.816737288135599</v>
      </c>
      <c r="J44" s="100">
        <f t="shared" si="4"/>
        <v>0.20403536613014239</v>
      </c>
      <c r="K44" s="100">
        <f t="shared" si="5"/>
        <v>6.7503924646781854</v>
      </c>
    </row>
    <row r="45" spans="1:11">
      <c r="A45" s="178"/>
      <c r="B45" s="97" t="s">
        <v>46</v>
      </c>
      <c r="C45" s="98">
        <f>C10+C15+C20+C25+C30+C35+C40</f>
        <v>30975</v>
      </c>
      <c r="D45" s="98">
        <f t="shared" ref="D45:G45" si="15">D10+D15+D20+D25+D30+D35+D40</f>
        <v>23851</v>
      </c>
      <c r="E45" s="98">
        <f t="shared" si="15"/>
        <v>27778</v>
      </c>
      <c r="F45" s="98">
        <f t="shared" si="15"/>
        <v>24286</v>
      </c>
      <c r="G45" s="98">
        <f t="shared" si="15"/>
        <v>25977</v>
      </c>
      <c r="H45" s="100">
        <f t="shared" si="2"/>
        <v>-10.321226795803057</v>
      </c>
      <c r="I45" s="100">
        <f t="shared" si="3"/>
        <v>16.464718460441901</v>
      </c>
      <c r="J45" s="100">
        <f t="shared" si="4"/>
        <v>-6.4835481316149526</v>
      </c>
      <c r="K45" s="100">
        <f t="shared" si="5"/>
        <v>6.9628592604792772</v>
      </c>
    </row>
    <row r="47" spans="1:11">
      <c r="A47" s="118" t="s">
        <v>103</v>
      </c>
    </row>
  </sheetData>
  <mergeCells count="19">
    <mergeCell ref="A41:A45"/>
    <mergeCell ref="A36:A40"/>
    <mergeCell ref="A6:A10"/>
    <mergeCell ref="A11:A15"/>
    <mergeCell ref="A16:A20"/>
    <mergeCell ref="A21:A25"/>
    <mergeCell ref="A26:A30"/>
    <mergeCell ref="A31:A35"/>
    <mergeCell ref="B2:B4"/>
    <mergeCell ref="D2:E2"/>
    <mergeCell ref="F2:G2"/>
    <mergeCell ref="H2:I2"/>
    <mergeCell ref="A1:K1"/>
    <mergeCell ref="J2:K2"/>
    <mergeCell ref="H3:H5"/>
    <mergeCell ref="I3:I5"/>
    <mergeCell ref="J3:J5"/>
    <mergeCell ref="K3:K5"/>
    <mergeCell ref="A2:A4"/>
  </mergeCells>
  <pageMargins left="0.2" right="0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view="pageBreakPreview" zoomScaleNormal="100" zoomScaleSheetLayoutView="100" workbookViewId="0">
      <selection activeCell="P12" sqref="P12"/>
    </sheetView>
  </sheetViews>
  <sheetFormatPr defaultRowHeight="15"/>
  <cols>
    <col min="1" max="1" width="4.85546875" style="2" bestFit="1" customWidth="1"/>
    <col min="2" max="2" width="21" style="2" bestFit="1" customWidth="1"/>
    <col min="3" max="3" width="40.85546875" style="84" bestFit="1" customWidth="1"/>
    <col min="4" max="4" width="15.7109375" style="85" bestFit="1" customWidth="1"/>
    <col min="5" max="5" width="16.42578125" style="85" bestFit="1" customWidth="1"/>
    <col min="6" max="6" width="15.7109375" style="85" bestFit="1" customWidth="1"/>
    <col min="7" max="7" width="16.42578125" style="85" bestFit="1" customWidth="1"/>
    <col min="8" max="8" width="15.7109375" style="85" bestFit="1" customWidth="1"/>
    <col min="9" max="9" width="14.140625" style="2" bestFit="1" customWidth="1"/>
    <col min="10" max="10" width="13.7109375" style="2" bestFit="1" customWidth="1"/>
    <col min="11" max="11" width="15.140625" style="2" bestFit="1" customWidth="1"/>
    <col min="12" max="12" width="13.7109375" style="2" bestFit="1" customWidth="1"/>
    <col min="13" max="16384" width="9.140625" style="2"/>
  </cols>
  <sheetData>
    <row r="1" spans="1:12" ht="48" customHeight="1">
      <c r="A1" s="176" t="s">
        <v>127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>
      <c r="A2" s="174" t="s">
        <v>0</v>
      </c>
      <c r="B2" s="165" t="s">
        <v>50</v>
      </c>
      <c r="C2" s="181"/>
      <c r="D2" s="62" t="s">
        <v>2</v>
      </c>
      <c r="E2" s="175" t="s">
        <v>3</v>
      </c>
      <c r="F2" s="175"/>
      <c r="G2" s="175" t="s">
        <v>4</v>
      </c>
      <c r="H2" s="175"/>
      <c r="I2" s="175" t="s">
        <v>5</v>
      </c>
      <c r="J2" s="175"/>
      <c r="K2" s="175" t="s">
        <v>5</v>
      </c>
      <c r="L2" s="175"/>
    </row>
    <row r="3" spans="1:12">
      <c r="A3" s="174"/>
      <c r="B3" s="165"/>
      <c r="C3" s="181"/>
      <c r="D3" s="158" t="s">
        <v>139</v>
      </c>
      <c r="E3" s="158" t="s">
        <v>140</v>
      </c>
      <c r="F3" s="158" t="s">
        <v>139</v>
      </c>
      <c r="G3" s="158" t="s">
        <v>140</v>
      </c>
      <c r="H3" s="158" t="s">
        <v>139</v>
      </c>
      <c r="I3" s="165" t="s">
        <v>6</v>
      </c>
      <c r="J3" s="174" t="s">
        <v>7</v>
      </c>
      <c r="K3" s="165" t="s">
        <v>8</v>
      </c>
      <c r="L3" s="165" t="s">
        <v>9</v>
      </c>
    </row>
    <row r="4" spans="1:12">
      <c r="A4" s="174"/>
      <c r="B4" s="165"/>
      <c r="C4" s="181"/>
      <c r="D4" s="62" t="s">
        <v>107</v>
      </c>
      <c r="E4" s="62" t="s">
        <v>108</v>
      </c>
      <c r="F4" s="62" t="s">
        <v>107</v>
      </c>
      <c r="G4" s="62" t="s">
        <v>108</v>
      </c>
      <c r="H4" s="62" t="s">
        <v>107</v>
      </c>
      <c r="I4" s="165"/>
      <c r="J4" s="174"/>
      <c r="K4" s="165"/>
      <c r="L4" s="165"/>
    </row>
    <row r="5" spans="1:12">
      <c r="A5" s="61"/>
      <c r="B5" s="61"/>
      <c r="C5" s="82"/>
      <c r="D5" s="62">
        <v>1</v>
      </c>
      <c r="E5" s="62">
        <v>2</v>
      </c>
      <c r="F5" s="62">
        <v>3</v>
      </c>
      <c r="G5" s="62">
        <v>4</v>
      </c>
      <c r="H5" s="62">
        <v>5</v>
      </c>
      <c r="I5" s="165"/>
      <c r="J5" s="174"/>
      <c r="K5" s="165"/>
      <c r="L5" s="165"/>
    </row>
    <row r="6" spans="1:12">
      <c r="A6" s="169">
        <v>1</v>
      </c>
      <c r="B6" s="169" t="s">
        <v>49</v>
      </c>
      <c r="C6" s="50" t="s">
        <v>83</v>
      </c>
      <c r="D6" s="40">
        <v>534</v>
      </c>
      <c r="E6" s="40">
        <v>478</v>
      </c>
      <c r="F6" s="40">
        <v>566</v>
      </c>
      <c r="G6" s="40">
        <v>638</v>
      </c>
      <c r="H6" s="40">
        <v>724</v>
      </c>
      <c r="I6" s="4">
        <v>5.9925093632958664</v>
      </c>
      <c r="J6" s="4">
        <v>18.410041841004187</v>
      </c>
      <c r="K6" s="4">
        <v>27.915194346289752</v>
      </c>
      <c r="L6" s="4">
        <v>13.479623824451409</v>
      </c>
    </row>
    <row r="7" spans="1:12">
      <c r="A7" s="169"/>
      <c r="B7" s="169"/>
      <c r="C7" s="50" t="s">
        <v>82</v>
      </c>
      <c r="D7" s="83">
        <v>0.1802822</v>
      </c>
      <c r="E7" s="83">
        <v>0.12881619999999999</v>
      </c>
      <c r="F7" s="83">
        <v>0.15218348000000001</v>
      </c>
      <c r="G7" s="83">
        <v>0.18604848999999998</v>
      </c>
      <c r="H7" s="83">
        <v>0.20141566</v>
      </c>
      <c r="I7" s="4">
        <v>-15.585964670943667</v>
      </c>
      <c r="J7" s="4">
        <v>18.140016550713355</v>
      </c>
      <c r="K7" s="4">
        <v>32.350541596236326</v>
      </c>
      <c r="L7" s="4">
        <v>8.2597660427128545</v>
      </c>
    </row>
    <row r="8" spans="1:12">
      <c r="A8" s="169"/>
      <c r="B8" s="169"/>
      <c r="C8" s="50" t="s">
        <v>114</v>
      </c>
      <c r="D8" s="83">
        <v>0.61139997300000004</v>
      </c>
      <c r="E8" s="83">
        <v>0.54975071799999997</v>
      </c>
      <c r="F8" s="83">
        <v>0.95366382010000006</v>
      </c>
      <c r="G8" s="83">
        <v>1.53916851407</v>
      </c>
      <c r="H8" s="83">
        <v>1.4084921877700001</v>
      </c>
      <c r="I8" s="4">
        <v>55.980350378589236</v>
      </c>
      <c r="J8" s="4">
        <v>73.472046306631654</v>
      </c>
      <c r="K8" s="4">
        <v>47.692735960383516</v>
      </c>
      <c r="L8" s="4">
        <v>-8.4900597371534445</v>
      </c>
    </row>
    <row r="9" spans="1:12">
      <c r="A9" s="169">
        <v>2</v>
      </c>
      <c r="B9" s="169" t="s">
        <v>51</v>
      </c>
      <c r="C9" s="50" t="s">
        <v>83</v>
      </c>
      <c r="D9" s="40">
        <v>743</v>
      </c>
      <c r="E9" s="40">
        <v>602</v>
      </c>
      <c r="F9" s="40">
        <v>750</v>
      </c>
      <c r="G9" s="40">
        <v>913</v>
      </c>
      <c r="H9" s="40">
        <v>983</v>
      </c>
      <c r="I9" s="4">
        <v>0.94212651413189974</v>
      </c>
      <c r="J9" s="4">
        <v>24.584717607973431</v>
      </c>
      <c r="K9" s="4">
        <v>31.066666666666663</v>
      </c>
      <c r="L9" s="4">
        <v>7.6670317634172989</v>
      </c>
    </row>
    <row r="10" spans="1:12">
      <c r="A10" s="169"/>
      <c r="B10" s="169"/>
      <c r="C10" s="50" t="s">
        <v>82</v>
      </c>
      <c r="D10" s="83">
        <v>0.27709209999999995</v>
      </c>
      <c r="E10" s="83">
        <v>0.23550045999999999</v>
      </c>
      <c r="F10" s="83">
        <v>0.25717076999999999</v>
      </c>
      <c r="G10" s="83">
        <v>0.27343001</v>
      </c>
      <c r="H10" s="83">
        <v>0.32875166</v>
      </c>
      <c r="I10" s="4">
        <v>-7.1894254653958001</v>
      </c>
      <c r="J10" s="4">
        <v>9.2018121748042461</v>
      </c>
      <c r="K10" s="4">
        <v>27.83399139801152</v>
      </c>
      <c r="L10" s="4">
        <v>20.232471922156606</v>
      </c>
    </row>
    <row r="11" spans="1:12">
      <c r="A11" s="169"/>
      <c r="B11" s="169"/>
      <c r="C11" s="50" t="s">
        <v>114</v>
      </c>
      <c r="D11" s="52">
        <v>0.79193270172000008</v>
      </c>
      <c r="E11" s="52">
        <v>0.61018360059999999</v>
      </c>
      <c r="F11" s="52">
        <v>0.7659382495</v>
      </c>
      <c r="G11" s="52">
        <v>1.3909781522</v>
      </c>
      <c r="H11" s="52">
        <v>1.5726402580400001</v>
      </c>
      <c r="I11" s="4">
        <v>-3.2824067201092504</v>
      </c>
      <c r="J11" s="4">
        <v>25.525866107651012</v>
      </c>
      <c r="K11" s="4">
        <v>105.32206859581831</v>
      </c>
      <c r="L11" s="4">
        <v>13.060025820871431</v>
      </c>
    </row>
    <row r="12" spans="1:12">
      <c r="A12" s="169">
        <v>3</v>
      </c>
      <c r="B12" s="169" t="s">
        <v>52</v>
      </c>
      <c r="C12" s="50" t="s">
        <v>83</v>
      </c>
      <c r="D12" s="40">
        <v>1487</v>
      </c>
      <c r="E12" s="40">
        <v>1142</v>
      </c>
      <c r="F12" s="40">
        <v>1520</v>
      </c>
      <c r="G12" s="40">
        <v>1753</v>
      </c>
      <c r="H12" s="40">
        <v>1964</v>
      </c>
      <c r="I12" s="4">
        <v>2.2192333557498216</v>
      </c>
      <c r="J12" s="4">
        <v>33.099824868651496</v>
      </c>
      <c r="K12" s="4">
        <v>29.210526315789451</v>
      </c>
      <c r="L12" s="4">
        <v>12.036508841985167</v>
      </c>
    </row>
    <row r="13" spans="1:12">
      <c r="A13" s="169"/>
      <c r="B13" s="169"/>
      <c r="C13" s="50" t="s">
        <v>82</v>
      </c>
      <c r="D13" s="83">
        <v>0.54850200999999998</v>
      </c>
      <c r="E13" s="83">
        <v>0.40661991999999997</v>
      </c>
      <c r="F13" s="83">
        <v>0.48221695000000003</v>
      </c>
      <c r="G13" s="83">
        <v>0.50717051000000002</v>
      </c>
      <c r="H13" s="83">
        <v>0.58674296999999997</v>
      </c>
      <c r="I13" s="4">
        <v>-12.08474331753132</v>
      </c>
      <c r="J13" s="4">
        <v>18.591570722850975</v>
      </c>
      <c r="K13" s="4">
        <v>21.676139754108576</v>
      </c>
      <c r="L13" s="4">
        <v>15.689488728356849</v>
      </c>
    </row>
    <row r="14" spans="1:12">
      <c r="A14" s="169"/>
      <c r="B14" s="169"/>
      <c r="C14" s="50" t="s">
        <v>114</v>
      </c>
      <c r="D14" s="52">
        <v>2.028213123</v>
      </c>
      <c r="E14" s="52">
        <v>1.56021103747</v>
      </c>
      <c r="F14" s="52">
        <v>2.039955102</v>
      </c>
      <c r="G14" s="52">
        <v>2.7889014279</v>
      </c>
      <c r="H14" s="52">
        <v>3.1773726008600001</v>
      </c>
      <c r="I14" s="4">
        <v>0.57893220721459215</v>
      </c>
      <c r="J14" s="4">
        <v>30.748664956757466</v>
      </c>
      <c r="K14" s="4">
        <v>55.756986893724303</v>
      </c>
      <c r="L14" s="4">
        <v>13.929182619140221</v>
      </c>
    </row>
    <row r="15" spans="1:12">
      <c r="A15" s="169">
        <v>4</v>
      </c>
      <c r="B15" s="169" t="s">
        <v>53</v>
      </c>
      <c r="C15" s="50" t="s">
        <v>83</v>
      </c>
      <c r="D15" s="40">
        <v>229</v>
      </c>
      <c r="E15" s="40">
        <v>208</v>
      </c>
      <c r="F15" s="40">
        <v>273</v>
      </c>
      <c r="G15" s="40">
        <v>427</v>
      </c>
      <c r="H15" s="40">
        <v>569</v>
      </c>
      <c r="I15" s="4">
        <v>19.213973799126634</v>
      </c>
      <c r="J15" s="4">
        <v>31.25</v>
      </c>
      <c r="K15" s="4">
        <v>108.42490842490844</v>
      </c>
      <c r="L15" s="4">
        <v>33.25526932084307</v>
      </c>
    </row>
    <row r="16" spans="1:12">
      <c r="A16" s="169"/>
      <c r="B16" s="169"/>
      <c r="C16" s="50" t="s">
        <v>82</v>
      </c>
      <c r="D16" s="83">
        <v>2.742611E-2</v>
      </c>
      <c r="E16" s="83">
        <v>2.8072839975585941E-2</v>
      </c>
      <c r="F16" s="83">
        <v>3.5724100000000002E-2</v>
      </c>
      <c r="G16" s="83">
        <v>6.0450580999999996E-2</v>
      </c>
      <c r="H16" s="83">
        <v>7.8293479999999999E-2</v>
      </c>
      <c r="I16" s="4">
        <v>30.255803684882778</v>
      </c>
      <c r="J16" s="4">
        <v>27.255026677272838</v>
      </c>
      <c r="K16" s="4">
        <v>119.16151841473962</v>
      </c>
      <c r="L16" s="4">
        <v>29.516505391403939</v>
      </c>
    </row>
    <row r="17" spans="1:12">
      <c r="A17" s="169"/>
      <c r="B17" s="169"/>
      <c r="C17" s="50" t="s">
        <v>114</v>
      </c>
      <c r="D17" s="52">
        <v>2.5537278211500003</v>
      </c>
      <c r="E17" s="52">
        <v>2.6816319599999998</v>
      </c>
      <c r="F17" s="52">
        <v>3.53912923647</v>
      </c>
      <c r="G17" s="52">
        <v>7.63356328304</v>
      </c>
      <c r="H17" s="52">
        <v>11.435628332</v>
      </c>
      <c r="I17" s="4">
        <v>38.586783100332582</v>
      </c>
      <c r="J17" s="4">
        <v>31.976695134182393</v>
      </c>
      <c r="K17" s="4">
        <v>223.11982885954541</v>
      </c>
      <c r="L17" s="4">
        <v>49.807212018629684</v>
      </c>
    </row>
    <row r="18" spans="1:12">
      <c r="A18" s="169">
        <v>5</v>
      </c>
      <c r="B18" s="169" t="s">
        <v>54</v>
      </c>
      <c r="C18" s="50" t="s">
        <v>83</v>
      </c>
      <c r="D18" s="40">
        <v>291</v>
      </c>
      <c r="E18" s="40">
        <v>222</v>
      </c>
      <c r="F18" s="40">
        <v>294</v>
      </c>
      <c r="G18" s="40">
        <v>456</v>
      </c>
      <c r="H18" s="40">
        <v>511</v>
      </c>
      <c r="I18" s="4">
        <v>1.0309278350515427</v>
      </c>
      <c r="J18" s="4">
        <v>32.432432432432421</v>
      </c>
      <c r="K18" s="4">
        <v>73.809523809523824</v>
      </c>
      <c r="L18" s="4">
        <v>12.061403508771946</v>
      </c>
    </row>
    <row r="19" spans="1:12">
      <c r="A19" s="169"/>
      <c r="B19" s="169"/>
      <c r="C19" s="50" t="s">
        <v>82</v>
      </c>
      <c r="D19" s="83">
        <v>4.7015250000000001E-2</v>
      </c>
      <c r="E19" s="83">
        <v>3.1206564999999999E-2</v>
      </c>
      <c r="F19" s="83">
        <v>5.0120360000000003E-2</v>
      </c>
      <c r="G19" s="83">
        <v>6.205768060958862E-2</v>
      </c>
      <c r="H19" s="83">
        <v>7.4681889999389642E-2</v>
      </c>
      <c r="I19" s="4">
        <v>6.604474080218651</v>
      </c>
      <c r="J19" s="4">
        <v>60.60838480620987</v>
      </c>
      <c r="K19" s="4">
        <v>49.00509493425352</v>
      </c>
      <c r="L19" s="4">
        <v>20.342702572500656</v>
      </c>
    </row>
    <row r="20" spans="1:12">
      <c r="A20" s="169"/>
      <c r="B20" s="169"/>
      <c r="C20" s="50" t="s">
        <v>114</v>
      </c>
      <c r="D20" s="52">
        <v>1.4538294442899999</v>
      </c>
      <c r="E20" s="52">
        <v>1.16295389183</v>
      </c>
      <c r="F20" s="52">
        <v>1.5637421761199999</v>
      </c>
      <c r="G20" s="52">
        <v>3.1780711189499997</v>
      </c>
      <c r="H20" s="52">
        <v>3.7932650750199999</v>
      </c>
      <c r="I20" s="4">
        <v>7.5602218858400931</v>
      </c>
      <c r="J20" s="4">
        <v>34.462955677402476</v>
      </c>
      <c r="K20" s="4">
        <v>142.57611855376018</v>
      </c>
      <c r="L20" s="4">
        <v>19.357463475306162</v>
      </c>
    </row>
    <row r="21" spans="1:12">
      <c r="A21" s="169">
        <v>6</v>
      </c>
      <c r="B21" s="169" t="s">
        <v>55</v>
      </c>
      <c r="C21" s="50" t="s">
        <v>83</v>
      </c>
      <c r="D21" s="40">
        <v>1256</v>
      </c>
      <c r="E21" s="40">
        <v>934</v>
      </c>
      <c r="F21" s="40">
        <v>1182</v>
      </c>
      <c r="G21" s="40">
        <v>1691</v>
      </c>
      <c r="H21" s="40">
        <v>2153</v>
      </c>
      <c r="I21" s="4">
        <v>-5.8917197452229289</v>
      </c>
      <c r="J21" s="4">
        <v>26.55246252676659</v>
      </c>
      <c r="K21" s="4">
        <v>82.148900169204722</v>
      </c>
      <c r="L21" s="4">
        <v>27.321111768184508</v>
      </c>
    </row>
    <row r="22" spans="1:12">
      <c r="A22" s="169"/>
      <c r="B22" s="169"/>
      <c r="C22" s="50" t="s">
        <v>82</v>
      </c>
      <c r="D22" s="83">
        <v>0.336550393</v>
      </c>
      <c r="E22" s="83">
        <v>0.26315066999999998</v>
      </c>
      <c r="F22" s="83">
        <v>0.27618328999999997</v>
      </c>
      <c r="G22" s="83">
        <v>0.36210487000000002</v>
      </c>
      <c r="H22" s="83">
        <v>0.50182533000000007</v>
      </c>
      <c r="I22" s="4">
        <v>-17.937017533062289</v>
      </c>
      <c r="J22" s="4">
        <v>4.952531566801639</v>
      </c>
      <c r="K22" s="4">
        <v>81.700105752234379</v>
      </c>
      <c r="L22" s="4">
        <v>38.585634045739283</v>
      </c>
    </row>
    <row r="23" spans="1:12">
      <c r="A23" s="169"/>
      <c r="B23" s="169"/>
      <c r="C23" s="50" t="s">
        <v>114</v>
      </c>
      <c r="D23" s="52">
        <v>2.08969433575</v>
      </c>
      <c r="E23" s="52">
        <v>1.7526751108399998</v>
      </c>
      <c r="F23" s="52">
        <v>2.0428628850999999</v>
      </c>
      <c r="G23" s="52">
        <v>4.3690542633299998</v>
      </c>
      <c r="H23" s="52">
        <v>5.6070788229390001</v>
      </c>
      <c r="I23" s="4">
        <v>-2.2410670234789194</v>
      </c>
      <c r="J23" s="4">
        <v>16.556849153915508</v>
      </c>
      <c r="K23" s="4">
        <v>174.47161842506762</v>
      </c>
      <c r="L23" s="4">
        <v>28.336213857536393</v>
      </c>
    </row>
    <row r="24" spans="1:12">
      <c r="A24" s="170"/>
      <c r="B24" s="171" t="s">
        <v>78</v>
      </c>
      <c r="C24" s="117" t="s">
        <v>83</v>
      </c>
      <c r="D24" s="41">
        <f>D6+D9+D12+D15+D18+D21</f>
        <v>4540</v>
      </c>
      <c r="E24" s="41">
        <f t="shared" ref="E24:H24" si="0">E6+E9+E12+E15+E18+E21</f>
        <v>3586</v>
      </c>
      <c r="F24" s="41">
        <f t="shared" si="0"/>
        <v>4585</v>
      </c>
      <c r="G24" s="41">
        <f t="shared" si="0"/>
        <v>5878</v>
      </c>
      <c r="H24" s="41">
        <f t="shared" si="0"/>
        <v>6904</v>
      </c>
      <c r="I24" s="4">
        <f>F24/D24*100-100</f>
        <v>0.99118942731277571</v>
      </c>
      <c r="J24" s="4">
        <f>F24/E24*100-100</f>
        <v>27.858337981037366</v>
      </c>
      <c r="K24" s="4">
        <f>H24/F24*100-100</f>
        <v>50.577971646673944</v>
      </c>
      <c r="L24" s="4">
        <f>H24/G24*100-100</f>
        <v>17.454916638312355</v>
      </c>
    </row>
    <row r="25" spans="1:12">
      <c r="A25" s="170"/>
      <c r="B25" s="171"/>
      <c r="C25" s="117" t="s">
        <v>82</v>
      </c>
      <c r="D25" s="4">
        <f t="shared" ref="D25:H25" si="1">D7+D10+D13+D16+D19+D22</f>
        <v>1.4168680629999999</v>
      </c>
      <c r="E25" s="4">
        <f t="shared" si="1"/>
        <v>1.0933666549755858</v>
      </c>
      <c r="F25" s="4">
        <f t="shared" si="1"/>
        <v>1.25359895</v>
      </c>
      <c r="G25" s="4">
        <f t="shared" si="1"/>
        <v>1.4512621416095888</v>
      </c>
      <c r="H25" s="4">
        <f t="shared" si="1"/>
        <v>1.7717109899993897</v>
      </c>
      <c r="I25" s="4">
        <f>F25/D25*100-100</f>
        <v>-11.523240396448969</v>
      </c>
      <c r="J25" s="4">
        <f>F25/E25*100-100</f>
        <v>14.654946197164946</v>
      </c>
      <c r="K25" s="4">
        <f>H25/F25*100-100</f>
        <v>41.329967610405987</v>
      </c>
      <c r="L25" s="4">
        <f>H25/G25*100-100</f>
        <v>22.080700598610846</v>
      </c>
    </row>
    <row r="26" spans="1:12">
      <c r="A26" s="170"/>
      <c r="B26" s="171"/>
      <c r="C26" s="117" t="s">
        <v>114</v>
      </c>
      <c r="D26" s="4">
        <f t="shared" ref="D26:H26" si="2">D8+D11+D14+D17+D20+D23</f>
        <v>9.528797398910001</v>
      </c>
      <c r="E26" s="4">
        <f t="shared" si="2"/>
        <v>8.3174063187399998</v>
      </c>
      <c r="F26" s="4">
        <f t="shared" si="2"/>
        <v>10.905291469289999</v>
      </c>
      <c r="G26" s="4">
        <f t="shared" si="2"/>
        <v>20.899736759490001</v>
      </c>
      <c r="H26" s="4">
        <f t="shared" si="2"/>
        <v>26.994477276628999</v>
      </c>
      <c r="I26" s="4">
        <f>F26/D26*100-100</f>
        <v>14.445622178276722</v>
      </c>
      <c r="J26" s="4">
        <f>F26/E26*100-100</f>
        <v>31.114088351307544</v>
      </c>
      <c r="K26" s="4">
        <f>H26/F26*100-100</f>
        <v>147.5355872206367</v>
      </c>
      <c r="L26" s="4">
        <f>H26/G26*100-100</f>
        <v>29.161805180974568</v>
      </c>
    </row>
    <row r="28" spans="1:12">
      <c r="A28" s="118" t="s">
        <v>103</v>
      </c>
    </row>
  </sheetData>
  <mergeCells count="26">
    <mergeCell ref="A1:L1"/>
    <mergeCell ref="A2:A4"/>
    <mergeCell ref="B2:B4"/>
    <mergeCell ref="C2:C4"/>
    <mergeCell ref="E2:F2"/>
    <mergeCell ref="G2:H2"/>
    <mergeCell ref="K2:L2"/>
    <mergeCell ref="I3:I5"/>
    <mergeCell ref="J3:J5"/>
    <mergeCell ref="K3:K5"/>
    <mergeCell ref="L3:L5"/>
    <mergeCell ref="I2:J2"/>
    <mergeCell ref="A24:A26"/>
    <mergeCell ref="B24:B26"/>
    <mergeCell ref="A6:A8"/>
    <mergeCell ref="B6:B8"/>
    <mergeCell ref="A9:A11"/>
    <mergeCell ref="B9:B11"/>
    <mergeCell ref="A21:A23"/>
    <mergeCell ref="B21:B23"/>
    <mergeCell ref="A12:A14"/>
    <mergeCell ref="B12:B14"/>
    <mergeCell ref="A15:A17"/>
    <mergeCell ref="B15:B17"/>
    <mergeCell ref="A18:A20"/>
    <mergeCell ref="B18:B20"/>
  </mergeCells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view="pageBreakPreview" zoomScale="110" zoomScaleNormal="100" zoomScaleSheetLayoutView="110" workbookViewId="0">
      <selection activeCell="O15" sqref="O15"/>
    </sheetView>
  </sheetViews>
  <sheetFormatPr defaultRowHeight="15"/>
  <cols>
    <col min="1" max="1" width="4.85546875" bestFit="1" customWidth="1"/>
    <col min="2" max="2" width="17.85546875" bestFit="1" customWidth="1"/>
    <col min="3" max="3" width="15.5703125" style="29" bestFit="1" customWidth="1"/>
    <col min="4" max="4" width="16.28515625" style="29" bestFit="1" customWidth="1"/>
    <col min="5" max="5" width="15.5703125" style="29" bestFit="1" customWidth="1"/>
    <col min="6" max="6" width="16.28515625" style="29" bestFit="1" customWidth="1"/>
    <col min="7" max="7" width="15.5703125" style="29" bestFit="1" customWidth="1"/>
    <col min="8" max="8" width="11.28515625" style="29" bestFit="1" customWidth="1"/>
    <col min="9" max="11" width="11.85546875" style="29" bestFit="1" customWidth="1"/>
  </cols>
  <sheetData>
    <row r="1" spans="1:11" ht="39" customHeight="1">
      <c r="A1" s="172" t="s">
        <v>128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>
      <c r="A2" s="174" t="s">
        <v>0</v>
      </c>
      <c r="B2" s="185" t="s">
        <v>86</v>
      </c>
      <c r="C2" s="94" t="s">
        <v>2</v>
      </c>
      <c r="D2" s="175" t="s">
        <v>3</v>
      </c>
      <c r="E2" s="175"/>
      <c r="F2" s="175" t="s">
        <v>4</v>
      </c>
      <c r="G2" s="175"/>
      <c r="H2" s="175" t="s">
        <v>5</v>
      </c>
      <c r="I2" s="175"/>
      <c r="J2" s="175" t="s">
        <v>5</v>
      </c>
      <c r="K2" s="175"/>
    </row>
    <row r="3" spans="1:11">
      <c r="A3" s="174"/>
      <c r="B3" s="185"/>
      <c r="C3" s="158" t="s">
        <v>139</v>
      </c>
      <c r="D3" s="158" t="s">
        <v>140</v>
      </c>
      <c r="E3" s="158" t="s">
        <v>139</v>
      </c>
      <c r="F3" s="158" t="s">
        <v>140</v>
      </c>
      <c r="G3" s="158" t="s">
        <v>139</v>
      </c>
      <c r="H3" s="165" t="s">
        <v>6</v>
      </c>
      <c r="I3" s="165" t="s">
        <v>7</v>
      </c>
      <c r="J3" s="165" t="s">
        <v>8</v>
      </c>
      <c r="K3" s="165" t="s">
        <v>9</v>
      </c>
    </row>
    <row r="4" spans="1:11">
      <c r="A4" s="174"/>
      <c r="B4" s="185"/>
      <c r="C4" s="94" t="s">
        <v>107</v>
      </c>
      <c r="D4" s="94" t="s">
        <v>108</v>
      </c>
      <c r="E4" s="94" t="s">
        <v>107</v>
      </c>
      <c r="F4" s="94" t="s">
        <v>108</v>
      </c>
      <c r="G4" s="94" t="s">
        <v>107</v>
      </c>
      <c r="H4" s="165"/>
      <c r="I4" s="165"/>
      <c r="J4" s="165"/>
      <c r="K4" s="165"/>
    </row>
    <row r="5" spans="1:11">
      <c r="A5" s="61"/>
      <c r="B5" s="61"/>
      <c r="C5" s="94">
        <v>1</v>
      </c>
      <c r="D5" s="94">
        <v>2</v>
      </c>
      <c r="E5" s="94">
        <v>3</v>
      </c>
      <c r="F5" s="94">
        <v>4</v>
      </c>
      <c r="G5" s="94">
        <v>5</v>
      </c>
      <c r="H5" s="165"/>
      <c r="I5" s="165"/>
      <c r="J5" s="165"/>
      <c r="K5" s="165"/>
    </row>
    <row r="6" spans="1:11">
      <c r="A6" s="179">
        <v>1</v>
      </c>
      <c r="B6" s="63" t="s">
        <v>49</v>
      </c>
      <c r="C6" s="66">
        <f>SUM(C7:C10)</f>
        <v>534</v>
      </c>
      <c r="D6" s="66">
        <f t="shared" ref="D6:G6" si="0">SUM(D7:D10)</f>
        <v>478</v>
      </c>
      <c r="E6" s="66">
        <f t="shared" si="0"/>
        <v>566</v>
      </c>
      <c r="F6" s="66">
        <f t="shared" si="0"/>
        <v>638</v>
      </c>
      <c r="G6" s="66">
        <f t="shared" si="0"/>
        <v>724</v>
      </c>
      <c r="H6" s="70">
        <f>E6/C6*100-100</f>
        <v>5.9925093632958664</v>
      </c>
      <c r="I6" s="70">
        <f>E6/D6*100-100</f>
        <v>18.410041841004187</v>
      </c>
      <c r="J6" s="70">
        <f>G6/E6*100-100</f>
        <v>27.915194346289752</v>
      </c>
      <c r="K6" s="70">
        <f>G6/F6*100-100</f>
        <v>13.479623824451409</v>
      </c>
    </row>
    <row r="7" spans="1:11">
      <c r="A7" s="179"/>
      <c r="B7" s="3" t="s">
        <v>43</v>
      </c>
      <c r="C7" s="64">
        <v>47</v>
      </c>
      <c r="D7" s="64">
        <v>60</v>
      </c>
      <c r="E7" s="64">
        <v>85</v>
      </c>
      <c r="F7" s="95">
        <v>57</v>
      </c>
      <c r="G7" s="95">
        <v>87</v>
      </c>
      <c r="H7" s="71">
        <v>80.85106382978725</v>
      </c>
      <c r="I7" s="71">
        <v>41.666666666666686</v>
      </c>
      <c r="J7" s="71">
        <v>2.3529411764705799</v>
      </c>
      <c r="K7" s="71">
        <v>52.631578947368439</v>
      </c>
    </row>
    <row r="8" spans="1:11">
      <c r="A8" s="179"/>
      <c r="B8" s="3" t="s">
        <v>44</v>
      </c>
      <c r="C8" s="64">
        <v>366</v>
      </c>
      <c r="D8" s="64">
        <v>324</v>
      </c>
      <c r="E8" s="64">
        <v>360</v>
      </c>
      <c r="F8" s="95">
        <v>457</v>
      </c>
      <c r="G8" s="95">
        <v>497</v>
      </c>
      <c r="H8" s="71">
        <v>-1.6393442622950829</v>
      </c>
      <c r="I8" s="71">
        <v>11.111111111111114</v>
      </c>
      <c r="J8" s="71">
        <v>38.055555555555543</v>
      </c>
      <c r="K8" s="71">
        <v>8.7527352297592955</v>
      </c>
    </row>
    <row r="9" spans="1:11">
      <c r="A9" s="179"/>
      <c r="B9" s="3" t="s">
        <v>45</v>
      </c>
      <c r="C9" s="64">
        <v>67</v>
      </c>
      <c r="D9" s="64">
        <v>56</v>
      </c>
      <c r="E9" s="64">
        <v>73</v>
      </c>
      <c r="F9" s="95">
        <v>78</v>
      </c>
      <c r="G9" s="95">
        <v>96</v>
      </c>
      <c r="H9" s="71">
        <v>8.9552238805970177</v>
      </c>
      <c r="I9" s="71">
        <v>30.357142857142861</v>
      </c>
      <c r="J9" s="71">
        <v>31.506849315068479</v>
      </c>
      <c r="K9" s="71">
        <v>23.07692307692308</v>
      </c>
    </row>
    <row r="10" spans="1:11">
      <c r="A10" s="179"/>
      <c r="B10" s="3" t="s">
        <v>46</v>
      </c>
      <c r="C10" s="64">
        <v>54</v>
      </c>
      <c r="D10" s="64">
        <v>38</v>
      </c>
      <c r="E10" s="64">
        <v>48</v>
      </c>
      <c r="F10" s="95">
        <v>46</v>
      </c>
      <c r="G10" s="95">
        <v>44</v>
      </c>
      <c r="H10" s="71">
        <v>-11.111111111111114</v>
      </c>
      <c r="I10" s="71">
        <v>26.315789473684205</v>
      </c>
      <c r="J10" s="71">
        <v>-8.3333333333333428</v>
      </c>
      <c r="K10" s="71">
        <v>-4.3478260869565162</v>
      </c>
    </row>
    <row r="11" spans="1:11">
      <c r="A11" s="179">
        <v>2</v>
      </c>
      <c r="B11" s="63" t="s">
        <v>51</v>
      </c>
      <c r="C11" s="67">
        <f>SUM(C12:C15)</f>
        <v>743</v>
      </c>
      <c r="D11" s="67">
        <f t="shared" ref="D11:G11" si="1">SUM(D12:D15)</f>
        <v>602</v>
      </c>
      <c r="E11" s="67">
        <f t="shared" si="1"/>
        <v>750</v>
      </c>
      <c r="F11" s="67">
        <f t="shared" si="1"/>
        <v>913</v>
      </c>
      <c r="G11" s="67">
        <f t="shared" si="1"/>
        <v>983</v>
      </c>
      <c r="H11" s="70">
        <f t="shared" ref="H11:H40" si="2">E11/C11*100-100</f>
        <v>0.94212651413189974</v>
      </c>
      <c r="I11" s="70">
        <f t="shared" ref="I11:I40" si="3">E11/D11*100-100</f>
        <v>24.584717607973431</v>
      </c>
      <c r="J11" s="70">
        <f t="shared" ref="J11:J40" si="4">G11/E11*100-100</f>
        <v>31.066666666666663</v>
      </c>
      <c r="K11" s="70">
        <f t="shared" ref="K11:K40" si="5">G11/F11*100-100</f>
        <v>7.6670317634172989</v>
      </c>
    </row>
    <row r="12" spans="1:11">
      <c r="A12" s="179"/>
      <c r="B12" s="3" t="s">
        <v>43</v>
      </c>
      <c r="C12" s="95">
        <v>120</v>
      </c>
      <c r="D12" s="95">
        <v>131</v>
      </c>
      <c r="E12" s="95">
        <v>137</v>
      </c>
      <c r="F12" s="95">
        <v>200</v>
      </c>
      <c r="G12" s="95">
        <v>199</v>
      </c>
      <c r="H12" s="71">
        <v>14.166666666666657</v>
      </c>
      <c r="I12" s="71">
        <v>4.5801526717557266</v>
      </c>
      <c r="J12" s="71">
        <v>45.255474452554722</v>
      </c>
      <c r="K12" s="71">
        <v>-0.5</v>
      </c>
    </row>
    <row r="13" spans="1:11">
      <c r="A13" s="179"/>
      <c r="B13" s="3" t="s">
        <v>44</v>
      </c>
      <c r="C13" s="95">
        <v>431</v>
      </c>
      <c r="D13" s="95">
        <v>326</v>
      </c>
      <c r="E13" s="95">
        <v>410</v>
      </c>
      <c r="F13" s="95">
        <v>531</v>
      </c>
      <c r="G13" s="95">
        <v>600</v>
      </c>
      <c r="H13" s="71">
        <v>-4.872389791183295</v>
      </c>
      <c r="I13" s="71">
        <v>25.766871165644176</v>
      </c>
      <c r="J13" s="71">
        <v>46.341463414634148</v>
      </c>
      <c r="K13" s="71">
        <v>12.994350282485883</v>
      </c>
    </row>
    <row r="14" spans="1:11">
      <c r="A14" s="179"/>
      <c r="B14" s="3" t="s">
        <v>45</v>
      </c>
      <c r="C14" s="95">
        <v>72</v>
      </c>
      <c r="D14" s="95">
        <v>51</v>
      </c>
      <c r="E14" s="95">
        <v>80</v>
      </c>
      <c r="F14" s="95">
        <v>70</v>
      </c>
      <c r="G14" s="95">
        <v>61</v>
      </c>
      <c r="H14" s="71">
        <v>11.111111111111114</v>
      </c>
      <c r="I14" s="71">
        <v>56.862745098039227</v>
      </c>
      <c r="J14" s="71">
        <v>-23.75</v>
      </c>
      <c r="K14" s="71">
        <v>-12.857142857142861</v>
      </c>
    </row>
    <row r="15" spans="1:11">
      <c r="A15" s="179"/>
      <c r="B15" s="3" t="s">
        <v>46</v>
      </c>
      <c r="C15" s="95">
        <v>120</v>
      </c>
      <c r="D15" s="95">
        <v>94</v>
      </c>
      <c r="E15" s="95">
        <v>123</v>
      </c>
      <c r="F15" s="95">
        <v>112</v>
      </c>
      <c r="G15" s="95">
        <v>123</v>
      </c>
      <c r="H15" s="71">
        <v>2.4999999999999858</v>
      </c>
      <c r="I15" s="71">
        <v>30.85106382978725</v>
      </c>
      <c r="J15" s="71">
        <v>0</v>
      </c>
      <c r="K15" s="71">
        <v>9.8214285714285836</v>
      </c>
    </row>
    <row r="16" spans="1:11">
      <c r="A16" s="180">
        <v>3</v>
      </c>
      <c r="B16" s="63" t="s">
        <v>52</v>
      </c>
      <c r="C16" s="67">
        <f>SUM(C17:C20)</f>
        <v>1487</v>
      </c>
      <c r="D16" s="67">
        <f t="shared" ref="D16:G16" si="6">SUM(D17:D20)</f>
        <v>1142</v>
      </c>
      <c r="E16" s="67">
        <f t="shared" si="6"/>
        <v>1520</v>
      </c>
      <c r="F16" s="67">
        <f t="shared" si="6"/>
        <v>1753</v>
      </c>
      <c r="G16" s="67">
        <f t="shared" si="6"/>
        <v>1964</v>
      </c>
      <c r="H16" s="70">
        <f t="shared" si="2"/>
        <v>2.2192333557498216</v>
      </c>
      <c r="I16" s="70">
        <f t="shared" si="3"/>
        <v>33.099824868651496</v>
      </c>
      <c r="J16" s="70">
        <f t="shared" si="4"/>
        <v>29.210526315789451</v>
      </c>
      <c r="K16" s="70">
        <f t="shared" si="5"/>
        <v>12.036508841985167</v>
      </c>
    </row>
    <row r="17" spans="1:11">
      <c r="A17" s="180"/>
      <c r="B17" s="3" t="s">
        <v>43</v>
      </c>
      <c r="C17" s="95">
        <v>87</v>
      </c>
      <c r="D17" s="95">
        <v>78</v>
      </c>
      <c r="E17" s="95">
        <v>95</v>
      </c>
      <c r="F17" s="95">
        <v>137</v>
      </c>
      <c r="G17" s="95">
        <v>155</v>
      </c>
      <c r="H17" s="71">
        <v>9.1954022988505812</v>
      </c>
      <c r="I17" s="71">
        <v>21.794871794871781</v>
      </c>
      <c r="J17" s="71">
        <v>63.15789473684211</v>
      </c>
      <c r="K17" s="71">
        <v>13.138686131386862</v>
      </c>
    </row>
    <row r="18" spans="1:11">
      <c r="A18" s="180"/>
      <c r="B18" s="3" t="s">
        <v>44</v>
      </c>
      <c r="C18" s="95">
        <v>1001</v>
      </c>
      <c r="D18" s="95">
        <v>779</v>
      </c>
      <c r="E18" s="95">
        <v>1061</v>
      </c>
      <c r="F18" s="95">
        <v>1260</v>
      </c>
      <c r="G18" s="95">
        <v>1396</v>
      </c>
      <c r="H18" s="71">
        <v>5.9940059940059882</v>
      </c>
      <c r="I18" s="71">
        <v>36.200256739409497</v>
      </c>
      <c r="J18" s="71">
        <v>31.57398680490104</v>
      </c>
      <c r="K18" s="71">
        <v>10.793650793650798</v>
      </c>
    </row>
    <row r="19" spans="1:11">
      <c r="A19" s="180"/>
      <c r="B19" s="3" t="s">
        <v>45</v>
      </c>
      <c r="C19" s="95">
        <v>230</v>
      </c>
      <c r="D19" s="95">
        <v>171</v>
      </c>
      <c r="E19" s="95">
        <v>234</v>
      </c>
      <c r="F19" s="95">
        <v>230</v>
      </c>
      <c r="G19" s="95">
        <v>248</v>
      </c>
      <c r="H19" s="71">
        <v>1.7391304347825951</v>
      </c>
      <c r="I19" s="71">
        <v>36.84210526315789</v>
      </c>
      <c r="J19" s="71">
        <v>5.9829059829059901</v>
      </c>
      <c r="K19" s="71">
        <v>7.8260869565217348</v>
      </c>
    </row>
    <row r="20" spans="1:11">
      <c r="A20" s="180"/>
      <c r="B20" s="3" t="s">
        <v>46</v>
      </c>
      <c r="C20" s="95">
        <v>169</v>
      </c>
      <c r="D20" s="95">
        <v>114</v>
      </c>
      <c r="E20" s="95">
        <v>130</v>
      </c>
      <c r="F20" s="95">
        <v>126</v>
      </c>
      <c r="G20" s="95">
        <v>165</v>
      </c>
      <c r="H20" s="71">
        <v>-23.076923076923066</v>
      </c>
      <c r="I20" s="71">
        <v>14.035087719298247</v>
      </c>
      <c r="J20" s="71">
        <v>26.92307692307692</v>
      </c>
      <c r="K20" s="71">
        <v>30.952380952380963</v>
      </c>
    </row>
    <row r="21" spans="1:11">
      <c r="A21" s="179">
        <v>4</v>
      </c>
      <c r="B21" s="63" t="s">
        <v>53</v>
      </c>
      <c r="C21" s="68">
        <f>SUM(C22:C25)</f>
        <v>229</v>
      </c>
      <c r="D21" s="69">
        <f t="shared" ref="D21:G21" si="7">SUM(D22:D25)</f>
        <v>208</v>
      </c>
      <c r="E21" s="68">
        <f t="shared" si="7"/>
        <v>273</v>
      </c>
      <c r="F21" s="69">
        <f t="shared" si="7"/>
        <v>427</v>
      </c>
      <c r="G21" s="68">
        <f t="shared" si="7"/>
        <v>569</v>
      </c>
      <c r="H21" s="70">
        <f t="shared" si="2"/>
        <v>19.213973799126634</v>
      </c>
      <c r="I21" s="70">
        <f t="shared" si="3"/>
        <v>31.25</v>
      </c>
      <c r="J21" s="70">
        <f t="shared" si="4"/>
        <v>108.42490842490844</v>
      </c>
      <c r="K21" s="70">
        <f t="shared" si="5"/>
        <v>33.25526932084307</v>
      </c>
    </row>
    <row r="22" spans="1:11">
      <c r="A22" s="179"/>
      <c r="B22" s="3" t="s">
        <v>43</v>
      </c>
      <c r="C22" s="65">
        <v>78</v>
      </c>
      <c r="D22" s="65">
        <v>69</v>
      </c>
      <c r="E22" s="65">
        <v>102</v>
      </c>
      <c r="F22" s="65">
        <v>122</v>
      </c>
      <c r="G22" s="65">
        <v>177</v>
      </c>
      <c r="H22" s="71">
        <v>30.769230769230774</v>
      </c>
      <c r="I22" s="71">
        <v>47.826086956521721</v>
      </c>
      <c r="J22" s="71">
        <v>73.529411764705884</v>
      </c>
      <c r="K22" s="71">
        <v>45.081967213114751</v>
      </c>
    </row>
    <row r="23" spans="1:11">
      <c r="A23" s="179"/>
      <c r="B23" s="3" t="s">
        <v>44</v>
      </c>
      <c r="C23" s="95">
        <v>141</v>
      </c>
      <c r="D23" s="95">
        <v>126</v>
      </c>
      <c r="E23" s="95">
        <v>157</v>
      </c>
      <c r="F23" s="95">
        <v>272</v>
      </c>
      <c r="G23" s="95">
        <v>358</v>
      </c>
      <c r="H23" s="71">
        <v>11.347517730496449</v>
      </c>
      <c r="I23" s="71">
        <v>24.603174603174608</v>
      </c>
      <c r="J23" s="71">
        <v>128.02547770700636</v>
      </c>
      <c r="K23" s="71">
        <v>31.617647058823536</v>
      </c>
    </row>
    <row r="24" spans="1:11">
      <c r="A24" s="179"/>
      <c r="B24" s="3" t="s">
        <v>45</v>
      </c>
      <c r="C24" s="95">
        <v>9</v>
      </c>
      <c r="D24" s="95">
        <v>11</v>
      </c>
      <c r="E24" s="95">
        <v>12</v>
      </c>
      <c r="F24" s="95">
        <v>27</v>
      </c>
      <c r="G24" s="95">
        <v>27</v>
      </c>
      <c r="H24" s="71">
        <v>33.333333333333314</v>
      </c>
      <c r="I24" s="71">
        <v>9.0909090909090793</v>
      </c>
      <c r="J24" s="71">
        <v>125</v>
      </c>
      <c r="K24" s="71">
        <v>0</v>
      </c>
    </row>
    <row r="25" spans="1:11">
      <c r="A25" s="179"/>
      <c r="B25" s="3" t="s">
        <v>46</v>
      </c>
      <c r="C25" s="95">
        <v>1</v>
      </c>
      <c r="D25" s="95">
        <v>2</v>
      </c>
      <c r="E25" s="95">
        <v>2</v>
      </c>
      <c r="F25" s="95">
        <v>6</v>
      </c>
      <c r="G25" s="95">
        <v>7</v>
      </c>
      <c r="H25" s="71">
        <v>100</v>
      </c>
      <c r="I25" s="71">
        <v>0</v>
      </c>
      <c r="J25" s="71">
        <v>250</v>
      </c>
      <c r="K25" s="71">
        <v>16.666666666666671</v>
      </c>
    </row>
    <row r="26" spans="1:11">
      <c r="A26" s="179">
        <v>5</v>
      </c>
      <c r="B26" s="63" t="s">
        <v>54</v>
      </c>
      <c r="C26" s="67">
        <f>SUM(C27:C30)</f>
        <v>291</v>
      </c>
      <c r="D26" s="67">
        <f t="shared" ref="D26:G26" si="8">SUM(D27:D30)</f>
        <v>222</v>
      </c>
      <c r="E26" s="67">
        <f t="shared" si="8"/>
        <v>294</v>
      </c>
      <c r="F26" s="67">
        <f t="shared" si="8"/>
        <v>456</v>
      </c>
      <c r="G26" s="67">
        <f t="shared" si="8"/>
        <v>511</v>
      </c>
      <c r="H26" s="70">
        <f t="shared" si="2"/>
        <v>1.0309278350515427</v>
      </c>
      <c r="I26" s="70">
        <f t="shared" si="3"/>
        <v>32.432432432432421</v>
      </c>
      <c r="J26" s="70">
        <f t="shared" si="4"/>
        <v>73.809523809523824</v>
      </c>
      <c r="K26" s="70">
        <f t="shared" si="5"/>
        <v>12.061403508771946</v>
      </c>
    </row>
    <row r="27" spans="1:11">
      <c r="A27" s="179"/>
      <c r="B27" s="3" t="s">
        <v>43</v>
      </c>
      <c r="C27" s="95">
        <v>77</v>
      </c>
      <c r="D27" s="95">
        <v>63</v>
      </c>
      <c r="E27" s="95">
        <v>67</v>
      </c>
      <c r="F27" s="95">
        <v>140</v>
      </c>
      <c r="G27" s="95">
        <v>136</v>
      </c>
      <c r="H27" s="71">
        <v>-12.987012987012989</v>
      </c>
      <c r="I27" s="71">
        <v>6.3492063492063551</v>
      </c>
      <c r="J27" s="71">
        <v>102.98507462686567</v>
      </c>
      <c r="K27" s="71">
        <v>-2.8571428571428612</v>
      </c>
    </row>
    <row r="28" spans="1:11">
      <c r="A28" s="179"/>
      <c r="B28" s="3" t="s">
        <v>44</v>
      </c>
      <c r="C28" s="95">
        <v>187</v>
      </c>
      <c r="D28" s="95">
        <v>143</v>
      </c>
      <c r="E28" s="95">
        <v>202</v>
      </c>
      <c r="F28" s="95">
        <v>287</v>
      </c>
      <c r="G28" s="95">
        <v>339</v>
      </c>
      <c r="H28" s="71">
        <v>8.0213903743315598</v>
      </c>
      <c r="I28" s="71">
        <v>41.258741258741253</v>
      </c>
      <c r="J28" s="71">
        <v>67.821782178217802</v>
      </c>
      <c r="K28" s="71">
        <v>18.118466898954708</v>
      </c>
    </row>
    <row r="29" spans="1:11">
      <c r="A29" s="179"/>
      <c r="B29" s="3" t="s">
        <v>45</v>
      </c>
      <c r="C29" s="95">
        <v>23</v>
      </c>
      <c r="D29" s="95">
        <v>14</v>
      </c>
      <c r="E29" s="95">
        <v>15</v>
      </c>
      <c r="F29" s="95">
        <v>22</v>
      </c>
      <c r="G29" s="95">
        <v>30</v>
      </c>
      <c r="H29" s="71">
        <v>-34.782608695652172</v>
      </c>
      <c r="I29" s="71">
        <v>7.1428571428571388</v>
      </c>
      <c r="J29" s="71">
        <v>100</v>
      </c>
      <c r="K29" s="71">
        <v>36.363636363636346</v>
      </c>
    </row>
    <row r="30" spans="1:11">
      <c r="A30" s="179"/>
      <c r="B30" s="3" t="s">
        <v>46</v>
      </c>
      <c r="C30" s="95">
        <v>4</v>
      </c>
      <c r="D30" s="95">
        <v>2</v>
      </c>
      <c r="E30" s="95">
        <v>10</v>
      </c>
      <c r="F30" s="95">
        <v>7</v>
      </c>
      <c r="G30" s="95">
        <v>6</v>
      </c>
      <c r="H30" s="71">
        <v>150</v>
      </c>
      <c r="I30" s="71">
        <v>400</v>
      </c>
      <c r="J30" s="71">
        <v>-40</v>
      </c>
      <c r="K30" s="71">
        <v>-14.285714285714292</v>
      </c>
    </row>
    <row r="31" spans="1:11">
      <c r="A31" s="179">
        <v>6</v>
      </c>
      <c r="B31" s="63" t="s">
        <v>55</v>
      </c>
      <c r="C31" s="67">
        <f>SUM(C32:C35)</f>
        <v>1256</v>
      </c>
      <c r="D31" s="67">
        <f t="shared" ref="D31:G31" si="9">SUM(D32:D35)</f>
        <v>933</v>
      </c>
      <c r="E31" s="67">
        <f t="shared" si="9"/>
        <v>1182</v>
      </c>
      <c r="F31" s="67">
        <f t="shared" si="9"/>
        <v>1691</v>
      </c>
      <c r="G31" s="67">
        <f t="shared" si="9"/>
        <v>2152</v>
      </c>
      <c r="H31" s="70">
        <f t="shared" si="2"/>
        <v>-5.8917197452229289</v>
      </c>
      <c r="I31" s="70">
        <f t="shared" si="3"/>
        <v>26.688102893890672</v>
      </c>
      <c r="J31" s="70">
        <f t="shared" si="4"/>
        <v>82.064297800338409</v>
      </c>
      <c r="K31" s="70">
        <f t="shared" si="5"/>
        <v>27.261975162625674</v>
      </c>
    </row>
    <row r="32" spans="1:11">
      <c r="A32" s="179"/>
      <c r="B32" s="3" t="s">
        <v>43</v>
      </c>
      <c r="C32" s="95">
        <v>186</v>
      </c>
      <c r="D32" s="95">
        <v>122</v>
      </c>
      <c r="E32" s="95">
        <v>162</v>
      </c>
      <c r="F32" s="95">
        <v>260</v>
      </c>
      <c r="G32" s="95">
        <v>358</v>
      </c>
      <c r="H32" s="71">
        <v>-12.903225806451616</v>
      </c>
      <c r="I32" s="71">
        <v>32.78688524590163</v>
      </c>
      <c r="J32" s="71">
        <v>120.98765432098764</v>
      </c>
      <c r="K32" s="71">
        <v>37.692307692307679</v>
      </c>
    </row>
    <row r="33" spans="1:11">
      <c r="A33" s="179"/>
      <c r="B33" s="3" t="s">
        <v>44</v>
      </c>
      <c r="C33" s="95">
        <v>840</v>
      </c>
      <c r="D33" s="95">
        <v>645</v>
      </c>
      <c r="E33" s="95">
        <v>857</v>
      </c>
      <c r="F33" s="95">
        <v>1247</v>
      </c>
      <c r="G33" s="95">
        <v>1546</v>
      </c>
      <c r="H33" s="71">
        <v>2.0238095238095184</v>
      </c>
      <c r="I33" s="71">
        <v>32.868217054263567</v>
      </c>
      <c r="J33" s="71">
        <v>80.396732788798118</v>
      </c>
      <c r="K33" s="71">
        <v>23.9775461106656</v>
      </c>
    </row>
    <row r="34" spans="1:11">
      <c r="A34" s="179"/>
      <c r="B34" s="3" t="s">
        <v>45</v>
      </c>
      <c r="C34" s="95">
        <v>136</v>
      </c>
      <c r="D34" s="95">
        <v>96</v>
      </c>
      <c r="E34" s="95">
        <v>98</v>
      </c>
      <c r="F34" s="95">
        <v>122</v>
      </c>
      <c r="G34" s="95">
        <v>154</v>
      </c>
      <c r="H34" s="71">
        <v>-27.941176470588232</v>
      </c>
      <c r="I34" s="71">
        <v>2.0833333333333286</v>
      </c>
      <c r="J34" s="71">
        <v>57.142857142857139</v>
      </c>
      <c r="K34" s="71">
        <v>26.229508196721312</v>
      </c>
    </row>
    <row r="35" spans="1:11">
      <c r="A35" s="179"/>
      <c r="B35" s="3" t="s">
        <v>46</v>
      </c>
      <c r="C35" s="95">
        <v>94</v>
      </c>
      <c r="D35" s="95">
        <v>70</v>
      </c>
      <c r="E35" s="95">
        <v>65</v>
      </c>
      <c r="F35" s="95">
        <v>62</v>
      </c>
      <c r="G35" s="95">
        <v>94</v>
      </c>
      <c r="H35" s="71">
        <v>-30.851063829787222</v>
      </c>
      <c r="I35" s="71">
        <v>-7.1428571428571388</v>
      </c>
      <c r="J35" s="71">
        <v>44.615384615384613</v>
      </c>
      <c r="K35" s="71">
        <v>51.612903225806463</v>
      </c>
    </row>
    <row r="36" spans="1:11">
      <c r="A36" s="178"/>
      <c r="B36" s="63" t="s">
        <v>78</v>
      </c>
      <c r="C36" s="96">
        <f>SUM(C37:C40)</f>
        <v>4540</v>
      </c>
      <c r="D36" s="96">
        <f t="shared" ref="D36:G36" si="10">SUM(D37:D40)</f>
        <v>3585</v>
      </c>
      <c r="E36" s="96">
        <f t="shared" si="10"/>
        <v>4585</v>
      </c>
      <c r="F36" s="96">
        <f t="shared" si="10"/>
        <v>5878</v>
      </c>
      <c r="G36" s="96">
        <f t="shared" si="10"/>
        <v>6903</v>
      </c>
      <c r="H36" s="70">
        <f t="shared" si="2"/>
        <v>0.99118942731277571</v>
      </c>
      <c r="I36" s="70">
        <f t="shared" si="3"/>
        <v>27.89400278940029</v>
      </c>
      <c r="J36" s="70">
        <f t="shared" si="4"/>
        <v>50.556161395856066</v>
      </c>
      <c r="K36" s="70">
        <f t="shared" si="5"/>
        <v>17.437904048996259</v>
      </c>
    </row>
    <row r="37" spans="1:11">
      <c r="A37" s="178"/>
      <c r="B37" s="97" t="s">
        <v>43</v>
      </c>
      <c r="C37" s="98">
        <f>C7+C12+C17+C22+C27+C32</f>
        <v>595</v>
      </c>
      <c r="D37" s="98">
        <f t="shared" ref="D37:G37" si="11">D7+D12+D17+D22+D27+D32</f>
        <v>523</v>
      </c>
      <c r="E37" s="98">
        <f t="shared" si="11"/>
        <v>648</v>
      </c>
      <c r="F37" s="98">
        <f t="shared" si="11"/>
        <v>916</v>
      </c>
      <c r="G37" s="98">
        <f t="shared" si="11"/>
        <v>1112</v>
      </c>
      <c r="H37" s="100">
        <f t="shared" si="2"/>
        <v>8.9075630252100808</v>
      </c>
      <c r="I37" s="100">
        <f t="shared" si="3"/>
        <v>23.900573613766738</v>
      </c>
      <c r="J37" s="100">
        <f t="shared" si="4"/>
        <v>71.604938271604937</v>
      </c>
      <c r="K37" s="100">
        <f t="shared" si="5"/>
        <v>21.397379912663752</v>
      </c>
    </row>
    <row r="38" spans="1:11">
      <c r="A38" s="178"/>
      <c r="B38" s="97" t="s">
        <v>44</v>
      </c>
      <c r="C38" s="98">
        <f>C8+C13+C18+C23+C28+C33</f>
        <v>2966</v>
      </c>
      <c r="D38" s="98">
        <f t="shared" ref="D38:G38" si="12">D8+D13+D18+D23+D28+D33</f>
        <v>2343</v>
      </c>
      <c r="E38" s="98">
        <f t="shared" si="12"/>
        <v>3047</v>
      </c>
      <c r="F38" s="98">
        <f t="shared" si="12"/>
        <v>4054</v>
      </c>
      <c r="G38" s="98">
        <f t="shared" si="12"/>
        <v>4736</v>
      </c>
      <c r="H38" s="100">
        <f t="shared" si="2"/>
        <v>2.7309507754551561</v>
      </c>
      <c r="I38" s="100">
        <f t="shared" si="3"/>
        <v>30.046948356807491</v>
      </c>
      <c r="J38" s="100">
        <f t="shared" si="4"/>
        <v>55.431572038070243</v>
      </c>
      <c r="K38" s="100">
        <f t="shared" si="5"/>
        <v>16.82289097187963</v>
      </c>
    </row>
    <row r="39" spans="1:11">
      <c r="A39" s="178"/>
      <c r="B39" s="97" t="s">
        <v>45</v>
      </c>
      <c r="C39" s="98">
        <f>C9+C14+C19+C24+C29+C34</f>
        <v>537</v>
      </c>
      <c r="D39" s="98">
        <f t="shared" ref="D39:G39" si="13">D9+D14+D19+D24+D29+D34</f>
        <v>399</v>
      </c>
      <c r="E39" s="98">
        <f t="shared" si="13"/>
        <v>512</v>
      </c>
      <c r="F39" s="98">
        <f t="shared" si="13"/>
        <v>549</v>
      </c>
      <c r="G39" s="98">
        <f t="shared" si="13"/>
        <v>616</v>
      </c>
      <c r="H39" s="100">
        <f t="shared" si="2"/>
        <v>-4.6554934823091259</v>
      </c>
      <c r="I39" s="100">
        <f t="shared" si="3"/>
        <v>28.320802005012524</v>
      </c>
      <c r="J39" s="100">
        <f t="shared" si="4"/>
        <v>20.3125</v>
      </c>
      <c r="K39" s="100">
        <f t="shared" si="5"/>
        <v>12.204007285974512</v>
      </c>
    </row>
    <row r="40" spans="1:11">
      <c r="A40" s="178"/>
      <c r="B40" s="97" t="s">
        <v>46</v>
      </c>
      <c r="C40" s="98">
        <f>C10+C15+C20+C25+C30+C35</f>
        <v>442</v>
      </c>
      <c r="D40" s="98">
        <f t="shared" ref="D40:G40" si="14">D10+D15+D20+D25+D30+D35</f>
        <v>320</v>
      </c>
      <c r="E40" s="98">
        <f t="shared" si="14"/>
        <v>378</v>
      </c>
      <c r="F40" s="98">
        <f t="shared" si="14"/>
        <v>359</v>
      </c>
      <c r="G40" s="98">
        <f t="shared" si="14"/>
        <v>439</v>
      </c>
      <c r="H40" s="100">
        <f t="shared" si="2"/>
        <v>-14.479638009049779</v>
      </c>
      <c r="I40" s="100">
        <f t="shared" si="3"/>
        <v>18.124999999999986</v>
      </c>
      <c r="J40" s="100">
        <f t="shared" si="4"/>
        <v>16.137566137566139</v>
      </c>
      <c r="K40" s="100">
        <f t="shared" si="5"/>
        <v>22.284122562674085</v>
      </c>
    </row>
    <row r="42" spans="1:11">
      <c r="A42" s="118" t="s">
        <v>103</v>
      </c>
    </row>
  </sheetData>
  <mergeCells count="18">
    <mergeCell ref="H3:H5"/>
    <mergeCell ref="I3:I5"/>
    <mergeCell ref="A36:A40"/>
    <mergeCell ref="A1:K1"/>
    <mergeCell ref="A26:A30"/>
    <mergeCell ref="A31:A35"/>
    <mergeCell ref="J3:J5"/>
    <mergeCell ref="K3:K5"/>
    <mergeCell ref="A6:A10"/>
    <mergeCell ref="A11:A15"/>
    <mergeCell ref="A16:A20"/>
    <mergeCell ref="A21:A25"/>
    <mergeCell ref="A2:A4"/>
    <mergeCell ref="B2:B4"/>
    <mergeCell ref="D2:E2"/>
    <mergeCell ref="F2:G2"/>
    <mergeCell ref="H2:I2"/>
    <mergeCell ref="J2:K2"/>
  </mergeCells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Normal="100" zoomScaleSheetLayoutView="90" workbookViewId="0">
      <selection activeCell="O20" sqref="O20"/>
    </sheetView>
  </sheetViews>
  <sheetFormatPr defaultRowHeight="15"/>
  <cols>
    <col min="1" max="1" width="4.85546875" bestFit="1" customWidth="1"/>
    <col min="2" max="2" width="23.7109375" bestFit="1" customWidth="1"/>
    <col min="3" max="3" width="40.85546875" bestFit="1" customWidth="1"/>
    <col min="4" max="4" width="14.5703125" bestFit="1" customWidth="1"/>
    <col min="5" max="5" width="14.85546875" bestFit="1" customWidth="1"/>
    <col min="6" max="6" width="14.5703125" bestFit="1" customWidth="1"/>
    <col min="7" max="7" width="14.85546875" bestFit="1" customWidth="1"/>
    <col min="8" max="8" width="14.5703125" bestFit="1" customWidth="1"/>
    <col min="9" max="9" width="11.28515625" bestFit="1" customWidth="1"/>
    <col min="10" max="12" width="11.85546875" bestFit="1" customWidth="1"/>
  </cols>
  <sheetData>
    <row r="1" spans="1:12" ht="37.5" customHeight="1">
      <c r="A1" s="176" t="s">
        <v>129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>
      <c r="A2" s="174" t="s">
        <v>0</v>
      </c>
      <c r="B2" s="165" t="s">
        <v>63</v>
      </c>
      <c r="C2" s="181"/>
      <c r="D2" s="62" t="s">
        <v>2</v>
      </c>
      <c r="E2" s="175" t="s">
        <v>3</v>
      </c>
      <c r="F2" s="175"/>
      <c r="G2" s="175" t="s">
        <v>4</v>
      </c>
      <c r="H2" s="175"/>
      <c r="I2" s="175" t="s">
        <v>5</v>
      </c>
      <c r="J2" s="175"/>
      <c r="K2" s="175" t="s">
        <v>5</v>
      </c>
      <c r="L2" s="175"/>
    </row>
    <row r="3" spans="1:12">
      <c r="A3" s="174"/>
      <c r="B3" s="165"/>
      <c r="C3" s="181"/>
      <c r="D3" s="158" t="s">
        <v>139</v>
      </c>
      <c r="E3" s="158" t="s">
        <v>140</v>
      </c>
      <c r="F3" s="158" t="s">
        <v>139</v>
      </c>
      <c r="G3" s="158" t="s">
        <v>140</v>
      </c>
      <c r="H3" s="158" t="s">
        <v>139</v>
      </c>
      <c r="I3" s="165" t="s">
        <v>6</v>
      </c>
      <c r="J3" s="174" t="s">
        <v>7</v>
      </c>
      <c r="K3" s="165" t="s">
        <v>8</v>
      </c>
      <c r="L3" s="165" t="s">
        <v>9</v>
      </c>
    </row>
    <row r="4" spans="1:12">
      <c r="A4" s="174"/>
      <c r="B4" s="165"/>
      <c r="C4" s="181"/>
      <c r="D4" s="62" t="s">
        <v>107</v>
      </c>
      <c r="E4" s="62" t="s">
        <v>108</v>
      </c>
      <c r="F4" s="62" t="s">
        <v>107</v>
      </c>
      <c r="G4" s="62" t="s">
        <v>108</v>
      </c>
      <c r="H4" s="62" t="s">
        <v>107</v>
      </c>
      <c r="I4" s="165"/>
      <c r="J4" s="174"/>
      <c r="K4" s="165"/>
      <c r="L4" s="165"/>
    </row>
    <row r="5" spans="1:12">
      <c r="A5" s="61"/>
      <c r="B5" s="61"/>
      <c r="C5" s="82"/>
      <c r="D5" s="62">
        <v>1</v>
      </c>
      <c r="E5" s="62">
        <v>2</v>
      </c>
      <c r="F5" s="62">
        <v>3</v>
      </c>
      <c r="G5" s="62">
        <v>4</v>
      </c>
      <c r="H5" s="62">
        <v>5</v>
      </c>
      <c r="I5" s="165"/>
      <c r="J5" s="174"/>
      <c r="K5" s="165"/>
      <c r="L5" s="165"/>
    </row>
    <row r="6" spans="1:12">
      <c r="A6" s="169">
        <v>1</v>
      </c>
      <c r="B6" s="169" t="s">
        <v>64</v>
      </c>
      <c r="C6" s="50" t="s">
        <v>83</v>
      </c>
      <c r="D6" s="40">
        <v>1192</v>
      </c>
      <c r="E6" s="40">
        <v>948</v>
      </c>
      <c r="F6" s="40">
        <v>1088</v>
      </c>
      <c r="G6" s="40">
        <v>1236</v>
      </c>
      <c r="H6" s="40">
        <v>1368</v>
      </c>
      <c r="I6" s="4">
        <v>-8.724832214765101</v>
      </c>
      <c r="J6" s="4">
        <v>14.767932489451468</v>
      </c>
      <c r="K6" s="4">
        <v>25.735294117647058</v>
      </c>
      <c r="L6" s="4">
        <v>10.679611650485427</v>
      </c>
    </row>
    <row r="7" spans="1:12">
      <c r="A7" s="169"/>
      <c r="B7" s="169"/>
      <c r="C7" s="50" t="s">
        <v>82</v>
      </c>
      <c r="D7" s="83">
        <v>0.54080802000000006</v>
      </c>
      <c r="E7" s="83">
        <v>0.34980856999999999</v>
      </c>
      <c r="F7" s="83">
        <v>0.36824369000000001</v>
      </c>
      <c r="G7" s="83">
        <v>0.39717993000000001</v>
      </c>
      <c r="H7" s="83">
        <v>0.50147971000000002</v>
      </c>
      <c r="I7" s="4">
        <v>-31.908611488416909</v>
      </c>
      <c r="J7" s="4">
        <v>5.2700595642925663</v>
      </c>
      <c r="K7" s="4">
        <v>36.18148080147688</v>
      </c>
      <c r="L7" s="4">
        <v>26.26008318194728</v>
      </c>
    </row>
    <row r="8" spans="1:12">
      <c r="A8" s="169"/>
      <c r="B8" s="169"/>
      <c r="C8" s="50" t="s">
        <v>114</v>
      </c>
      <c r="D8" s="83">
        <v>1.5724452840100001</v>
      </c>
      <c r="E8" s="83">
        <v>1.6143118640799998</v>
      </c>
      <c r="F8" s="83">
        <v>1.6189543772200001</v>
      </c>
      <c r="G8" s="83">
        <v>2.48608138647</v>
      </c>
      <c r="H8" s="83">
        <v>2.4422667142300001</v>
      </c>
      <c r="I8" s="4">
        <v>2.957755903047655</v>
      </c>
      <c r="J8" s="4">
        <v>0.28758465097733676</v>
      </c>
      <c r="K8" s="4">
        <v>50.854573087090756</v>
      </c>
      <c r="L8" s="4">
        <v>-1.7623989495457693</v>
      </c>
    </row>
    <row r="9" spans="1:12">
      <c r="A9" s="169">
        <v>2</v>
      </c>
      <c r="B9" s="169" t="s">
        <v>65</v>
      </c>
      <c r="C9" s="50" t="s">
        <v>83</v>
      </c>
      <c r="D9" s="40">
        <v>310</v>
      </c>
      <c r="E9" s="40">
        <v>270</v>
      </c>
      <c r="F9" s="40">
        <v>279</v>
      </c>
      <c r="G9" s="40">
        <v>394</v>
      </c>
      <c r="H9" s="40">
        <v>415</v>
      </c>
      <c r="I9" s="4">
        <v>-10</v>
      </c>
      <c r="J9" s="4">
        <v>3.3333333333333428</v>
      </c>
      <c r="K9" s="4">
        <v>48.745519713261643</v>
      </c>
      <c r="L9" s="4">
        <v>5.3299492385786778</v>
      </c>
    </row>
    <row r="10" spans="1:12">
      <c r="A10" s="169"/>
      <c r="B10" s="169"/>
      <c r="C10" s="50" t="s">
        <v>82</v>
      </c>
      <c r="D10" s="83">
        <v>0.13471657999999997</v>
      </c>
      <c r="E10" s="83">
        <v>8.7917120000000001E-2</v>
      </c>
      <c r="F10" s="83">
        <v>0.10102717</v>
      </c>
      <c r="G10" s="83">
        <v>0.11553588000000001</v>
      </c>
      <c r="H10" s="83">
        <v>0.10451328999999999</v>
      </c>
      <c r="I10" s="4">
        <v>-25.007619700559488</v>
      </c>
      <c r="J10" s="4">
        <v>14.911828321946842</v>
      </c>
      <c r="K10" s="4">
        <v>3.4506756944691119</v>
      </c>
      <c r="L10" s="4">
        <v>-9.5404042449843303</v>
      </c>
    </row>
    <row r="11" spans="1:12">
      <c r="A11" s="169"/>
      <c r="B11" s="169"/>
      <c r="C11" s="50" t="s">
        <v>114</v>
      </c>
      <c r="D11" s="52">
        <v>0.32116649935000002</v>
      </c>
      <c r="E11" s="52">
        <v>0.25055569150000001</v>
      </c>
      <c r="F11" s="52">
        <v>0.28772444601999997</v>
      </c>
      <c r="G11" s="52">
        <v>0.57736240084000001</v>
      </c>
      <c r="H11" s="52">
        <v>0.55969087867999989</v>
      </c>
      <c r="I11" s="4">
        <v>-10.412684198906959</v>
      </c>
      <c r="J11" s="4">
        <v>14.834528123261563</v>
      </c>
      <c r="K11" s="4">
        <v>94.523227491450399</v>
      </c>
      <c r="L11" s="4">
        <v>-3.060733108752828</v>
      </c>
    </row>
    <row r="12" spans="1:12">
      <c r="A12" s="169">
        <v>3</v>
      </c>
      <c r="B12" s="169" t="s">
        <v>66</v>
      </c>
      <c r="C12" s="50" t="s">
        <v>83</v>
      </c>
      <c r="D12" s="40">
        <v>976</v>
      </c>
      <c r="E12" s="40">
        <v>854</v>
      </c>
      <c r="F12" s="40">
        <v>1028</v>
      </c>
      <c r="G12" s="40">
        <v>1167</v>
      </c>
      <c r="H12" s="40">
        <v>1190</v>
      </c>
      <c r="I12" s="4">
        <v>5.3278688524590194</v>
      </c>
      <c r="J12" s="4">
        <v>20.374707259953169</v>
      </c>
      <c r="K12" s="4">
        <v>15.758754863813238</v>
      </c>
      <c r="L12" s="4">
        <v>1.9708654670094177</v>
      </c>
    </row>
    <row r="13" spans="1:12">
      <c r="A13" s="169"/>
      <c r="B13" s="169"/>
      <c r="C13" s="50" t="s">
        <v>82</v>
      </c>
      <c r="D13" s="83">
        <v>0.40947638000000003</v>
      </c>
      <c r="E13" s="83">
        <v>0.34401437000000001</v>
      </c>
      <c r="F13" s="83">
        <v>0.38718989000000004</v>
      </c>
      <c r="G13" s="83">
        <v>0.38044562999999998</v>
      </c>
      <c r="H13" s="83">
        <v>0.44774727000000003</v>
      </c>
      <c r="I13" s="4">
        <v>-5.4426802346938814</v>
      </c>
      <c r="J13" s="4">
        <v>12.550498980609447</v>
      </c>
      <c r="K13" s="4">
        <v>15.640227589620153</v>
      </c>
      <c r="L13" s="4">
        <v>17.690212396446796</v>
      </c>
    </row>
    <row r="14" spans="1:12">
      <c r="A14" s="169"/>
      <c r="B14" s="169"/>
      <c r="C14" s="50" t="s">
        <v>114</v>
      </c>
      <c r="D14" s="52">
        <v>0.86028010305999991</v>
      </c>
      <c r="E14" s="52">
        <v>0.76827511848000007</v>
      </c>
      <c r="F14" s="52">
        <v>0.92391354787000002</v>
      </c>
      <c r="G14" s="52">
        <v>1.2676414556600002</v>
      </c>
      <c r="H14" s="52">
        <v>1.60479444759</v>
      </c>
      <c r="I14" s="4">
        <v>7.3968286124085836</v>
      </c>
      <c r="J14" s="4">
        <v>20.258163468566309</v>
      </c>
      <c r="K14" s="4">
        <v>73.695304207813592</v>
      </c>
      <c r="L14" s="4">
        <v>26.596873305508979</v>
      </c>
    </row>
    <row r="15" spans="1:12">
      <c r="A15" s="169">
        <v>4</v>
      </c>
      <c r="B15" s="169" t="s">
        <v>67</v>
      </c>
      <c r="C15" s="50" t="s">
        <v>83</v>
      </c>
      <c r="D15" s="40">
        <v>455</v>
      </c>
      <c r="E15" s="40">
        <v>341</v>
      </c>
      <c r="F15" s="40">
        <v>441</v>
      </c>
      <c r="G15" s="40">
        <v>422</v>
      </c>
      <c r="H15" s="40">
        <v>443</v>
      </c>
      <c r="I15" s="4">
        <v>-3.0769230769230802</v>
      </c>
      <c r="J15" s="4">
        <v>29.325513196480927</v>
      </c>
      <c r="K15" s="4">
        <v>0.45351473922903551</v>
      </c>
      <c r="L15" s="4">
        <v>4.9763033175355389</v>
      </c>
    </row>
    <row r="16" spans="1:12">
      <c r="A16" s="169"/>
      <c r="B16" s="169"/>
      <c r="C16" s="50" t="s">
        <v>82</v>
      </c>
      <c r="D16" s="83">
        <v>0.37659869000000001</v>
      </c>
      <c r="E16" s="83">
        <v>0.26750703000000003</v>
      </c>
      <c r="F16" s="83">
        <v>0.32904795000000003</v>
      </c>
      <c r="G16" s="83">
        <v>0.3318084</v>
      </c>
      <c r="H16" s="83">
        <v>0.36777626000000002</v>
      </c>
      <c r="I16" s="4">
        <v>-12.626368933997085</v>
      </c>
      <c r="J16" s="4">
        <v>23.005346812754794</v>
      </c>
      <c r="K16" s="4">
        <v>11.769807409527999</v>
      </c>
      <c r="L16" s="4">
        <v>10.839948596840827</v>
      </c>
    </row>
    <row r="17" spans="1:12">
      <c r="A17" s="169"/>
      <c r="B17" s="169"/>
      <c r="C17" s="50" t="s">
        <v>114</v>
      </c>
      <c r="D17" s="52">
        <v>0.40869944386000001</v>
      </c>
      <c r="E17" s="52">
        <v>0.29568192100000001</v>
      </c>
      <c r="F17" s="52">
        <v>0.44011672735000001</v>
      </c>
      <c r="G17" s="52">
        <v>0.68390930659000004</v>
      </c>
      <c r="H17" s="52">
        <v>0.88371921078999993</v>
      </c>
      <c r="I17" s="4">
        <v>7.6871363448103978</v>
      </c>
      <c r="J17" s="4">
        <v>48.848034354457525</v>
      </c>
      <c r="K17" s="4">
        <v>100.79200718204646</v>
      </c>
      <c r="L17" s="4">
        <v>29.215848106565517</v>
      </c>
    </row>
    <row r="18" spans="1:12">
      <c r="A18" s="169">
        <v>5</v>
      </c>
      <c r="B18" s="169" t="s">
        <v>68</v>
      </c>
      <c r="C18" s="50" t="s">
        <v>83</v>
      </c>
      <c r="D18" s="40">
        <v>335</v>
      </c>
      <c r="E18" s="40">
        <v>299</v>
      </c>
      <c r="F18" s="40">
        <v>417</v>
      </c>
      <c r="G18" s="40">
        <v>338</v>
      </c>
      <c r="H18" s="40">
        <v>388</v>
      </c>
      <c r="I18" s="4">
        <v>24.477611940298516</v>
      </c>
      <c r="J18" s="4">
        <v>39.464882943143806</v>
      </c>
      <c r="K18" s="4">
        <v>-6.9544364508393244</v>
      </c>
      <c r="L18" s="4">
        <v>14.792899408284029</v>
      </c>
    </row>
    <row r="19" spans="1:12">
      <c r="A19" s="169"/>
      <c r="B19" s="169"/>
      <c r="C19" s="50" t="s">
        <v>82</v>
      </c>
      <c r="D19" s="83">
        <v>0.26498207000000001</v>
      </c>
      <c r="E19" s="83">
        <v>0.20883132999999998</v>
      </c>
      <c r="F19" s="83">
        <v>0.35089435999999996</v>
      </c>
      <c r="G19" s="83">
        <v>0.24541750000000001</v>
      </c>
      <c r="H19" s="83">
        <v>0.32562636</v>
      </c>
      <c r="I19" s="4">
        <v>32.421925755202949</v>
      </c>
      <c r="J19" s="4">
        <v>68.027642212497511</v>
      </c>
      <c r="K19" s="4">
        <v>-7.2010276825195945</v>
      </c>
      <c r="L19" s="4">
        <v>32.68261635783918</v>
      </c>
    </row>
    <row r="20" spans="1:12">
      <c r="A20" s="169"/>
      <c r="B20" s="169"/>
      <c r="C20" s="50" t="s">
        <v>114</v>
      </c>
      <c r="D20" s="52">
        <v>0.22517004594999998</v>
      </c>
      <c r="E20" s="52">
        <v>0.20641008983</v>
      </c>
      <c r="F20" s="52">
        <v>0.30104159379000001</v>
      </c>
      <c r="G20" s="52">
        <v>0.29409515754000004</v>
      </c>
      <c r="H20" s="52">
        <v>0.39982864956000003</v>
      </c>
      <c r="I20" s="4">
        <v>33.695222435069184</v>
      </c>
      <c r="J20" s="4">
        <v>45.846355688299354</v>
      </c>
      <c r="K20" s="4">
        <v>32.815085293134501</v>
      </c>
      <c r="L20" s="4">
        <v>35.952136344039985</v>
      </c>
    </row>
    <row r="21" spans="1:12">
      <c r="A21" s="169">
        <v>6</v>
      </c>
      <c r="B21" s="169" t="s">
        <v>69</v>
      </c>
      <c r="C21" s="50" t="s">
        <v>83</v>
      </c>
      <c r="D21" s="40">
        <v>946</v>
      </c>
      <c r="E21" s="40">
        <v>794</v>
      </c>
      <c r="F21" s="40">
        <v>899</v>
      </c>
      <c r="G21" s="40">
        <v>1109</v>
      </c>
      <c r="H21" s="40">
        <v>1131</v>
      </c>
      <c r="I21" s="4">
        <v>-4.9682875264270621</v>
      </c>
      <c r="J21" s="4">
        <v>13.224181360201513</v>
      </c>
      <c r="K21" s="4">
        <v>25.806451612903231</v>
      </c>
      <c r="L21" s="4">
        <v>1.9837691614066841</v>
      </c>
    </row>
    <row r="22" spans="1:12">
      <c r="A22" s="169"/>
      <c r="B22" s="169"/>
      <c r="C22" s="50" t="s">
        <v>82</v>
      </c>
      <c r="D22" s="83">
        <v>0.4159790075</v>
      </c>
      <c r="E22" s="83">
        <v>0.36794261499786385</v>
      </c>
      <c r="F22" s="83">
        <v>0.39061707500000004</v>
      </c>
      <c r="G22" s="83">
        <v>0.4789563090802002</v>
      </c>
      <c r="H22" s="83">
        <v>0.50624073569091799</v>
      </c>
      <c r="I22" s="4">
        <v>-6.0969260570198287</v>
      </c>
      <c r="J22" s="4">
        <v>6.1624990087836977</v>
      </c>
      <c r="K22" s="4">
        <v>29.600257666902536</v>
      </c>
      <c r="L22" s="4">
        <v>5.6966420722415165</v>
      </c>
    </row>
    <row r="23" spans="1:12">
      <c r="A23" s="169"/>
      <c r="B23" s="169"/>
      <c r="C23" s="50" t="s">
        <v>114</v>
      </c>
      <c r="D23" s="52">
        <v>0.95835372699999999</v>
      </c>
      <c r="E23" s="52">
        <v>1.00909297872</v>
      </c>
      <c r="F23" s="52">
        <v>1.03353145358</v>
      </c>
      <c r="G23" s="52">
        <v>1.75110879844</v>
      </c>
      <c r="H23" s="52">
        <v>1.84437161767</v>
      </c>
      <c r="I23" s="4">
        <v>7.8444654058302632</v>
      </c>
      <c r="J23" s="4">
        <v>2.4218258748563812</v>
      </c>
      <c r="K23" s="4">
        <v>78.453361170709371</v>
      </c>
      <c r="L23" s="4">
        <v>5.3259294518470028</v>
      </c>
    </row>
    <row r="24" spans="1:12">
      <c r="A24" s="169">
        <v>7</v>
      </c>
      <c r="B24" s="169" t="s">
        <v>70</v>
      </c>
      <c r="C24" s="50" t="s">
        <v>83</v>
      </c>
      <c r="D24" s="40">
        <v>430</v>
      </c>
      <c r="E24" s="40">
        <v>468</v>
      </c>
      <c r="F24" s="40">
        <v>449</v>
      </c>
      <c r="G24" s="40">
        <v>648</v>
      </c>
      <c r="H24" s="40">
        <v>704</v>
      </c>
      <c r="I24" s="4">
        <v>4.418604651162795</v>
      </c>
      <c r="J24" s="4">
        <v>-4.0598290598290561</v>
      </c>
      <c r="K24" s="4">
        <v>56.792873051224944</v>
      </c>
      <c r="L24" s="4">
        <v>8.6419753086419746</v>
      </c>
    </row>
    <row r="25" spans="1:12">
      <c r="A25" s="169"/>
      <c r="B25" s="169"/>
      <c r="C25" s="50" t="s">
        <v>82</v>
      </c>
      <c r="D25" s="83">
        <v>0.15679252999999999</v>
      </c>
      <c r="E25" s="83">
        <v>0.1808003</v>
      </c>
      <c r="F25" s="83">
        <v>0.15023068000000001</v>
      </c>
      <c r="G25" s="83">
        <v>0.20473404000000001</v>
      </c>
      <c r="H25" s="83">
        <v>0.19687821999999999</v>
      </c>
      <c r="I25" s="4">
        <v>-4.1850526935179744</v>
      </c>
      <c r="J25" s="4">
        <v>-16.907947608494013</v>
      </c>
      <c r="K25" s="4">
        <v>31.050608304508756</v>
      </c>
      <c r="L25" s="4">
        <v>-3.8370854206755354</v>
      </c>
    </row>
    <row r="26" spans="1:12">
      <c r="A26" s="169"/>
      <c r="B26" s="169"/>
      <c r="C26" s="50" t="s">
        <v>114</v>
      </c>
      <c r="D26" s="83">
        <v>0.54519522600000003</v>
      </c>
      <c r="E26" s="83">
        <v>0.55171642499999995</v>
      </c>
      <c r="F26" s="83">
        <v>0.58337001499999996</v>
      </c>
      <c r="G26" s="83">
        <v>1.2639562693299999</v>
      </c>
      <c r="H26" s="83">
        <v>1.28074632067</v>
      </c>
      <c r="I26" s="4">
        <v>7.002040219625826</v>
      </c>
      <c r="J26" s="4">
        <v>5.7372933930687395</v>
      </c>
      <c r="K26" s="4">
        <v>119.54270664219862</v>
      </c>
      <c r="L26" s="4">
        <v>1.3283728042980698</v>
      </c>
    </row>
    <row r="27" spans="1:12">
      <c r="A27" s="169">
        <v>8</v>
      </c>
      <c r="B27" s="169" t="s">
        <v>71</v>
      </c>
      <c r="C27" s="50" t="s">
        <v>83</v>
      </c>
      <c r="D27" s="40">
        <v>897</v>
      </c>
      <c r="E27" s="40">
        <v>752</v>
      </c>
      <c r="F27" s="40">
        <v>837</v>
      </c>
      <c r="G27" s="40">
        <v>790</v>
      </c>
      <c r="H27" s="40">
        <v>1174</v>
      </c>
      <c r="I27" s="4">
        <v>-6.6889632107023402</v>
      </c>
      <c r="J27" s="4">
        <v>11.303191489361694</v>
      </c>
      <c r="K27" s="4">
        <v>40.262843488649935</v>
      </c>
      <c r="L27" s="4">
        <v>48.607594936708864</v>
      </c>
    </row>
    <row r="28" spans="1:12">
      <c r="A28" s="169"/>
      <c r="B28" s="169"/>
      <c r="C28" s="50" t="s">
        <v>82</v>
      </c>
      <c r="D28" s="83">
        <v>0.72236962000000005</v>
      </c>
      <c r="E28" s="83">
        <v>0.43164853999999997</v>
      </c>
      <c r="F28" s="83">
        <v>1.78981294</v>
      </c>
      <c r="G28" s="83">
        <v>0.35168215999999997</v>
      </c>
      <c r="H28" s="83">
        <v>0.56759866000000003</v>
      </c>
      <c r="I28" s="4">
        <v>147.76968610612386</v>
      </c>
      <c r="J28" s="4">
        <v>314.64589223445546</v>
      </c>
      <c r="K28" s="4">
        <v>-68.287263584092756</v>
      </c>
      <c r="L28" s="4">
        <v>61.395351984871837</v>
      </c>
    </row>
    <row r="29" spans="1:12">
      <c r="A29" s="169"/>
      <c r="B29" s="169"/>
      <c r="C29" s="50" t="s">
        <v>114</v>
      </c>
      <c r="D29" s="52">
        <v>0.99908825899999998</v>
      </c>
      <c r="E29" s="52">
        <v>1.0022626189999999</v>
      </c>
      <c r="F29" s="52">
        <v>1.1015711399900001</v>
      </c>
      <c r="G29" s="52">
        <v>1.2458294385799999</v>
      </c>
      <c r="H29" s="52">
        <v>2.1962360129899996</v>
      </c>
      <c r="I29" s="4">
        <v>10.257640410325379</v>
      </c>
      <c r="J29" s="4">
        <v>9.9084330900302859</v>
      </c>
      <c r="K29" s="4">
        <v>99.373053020428301</v>
      </c>
      <c r="L29" s="4">
        <v>76.287053827631155</v>
      </c>
    </row>
    <row r="30" spans="1:12">
      <c r="A30" s="169">
        <v>9</v>
      </c>
      <c r="B30" s="169" t="s">
        <v>72</v>
      </c>
      <c r="C30" s="50" t="s">
        <v>83</v>
      </c>
      <c r="D30" s="40">
        <v>1801</v>
      </c>
      <c r="E30" s="40">
        <v>1603</v>
      </c>
      <c r="F30" s="40">
        <v>1774</v>
      </c>
      <c r="G30" s="40">
        <v>2150</v>
      </c>
      <c r="H30" s="40">
        <v>2360</v>
      </c>
      <c r="I30" s="4">
        <v>-1.4991671293725659</v>
      </c>
      <c r="J30" s="4">
        <v>10.667498440424211</v>
      </c>
      <c r="K30" s="4">
        <v>33.032694475760991</v>
      </c>
      <c r="L30" s="4">
        <v>9.7674418604651265</v>
      </c>
    </row>
    <row r="31" spans="1:12">
      <c r="A31" s="169"/>
      <c r="B31" s="169"/>
      <c r="C31" s="50" t="s">
        <v>82</v>
      </c>
      <c r="D31" s="83">
        <v>0.96152337760000006</v>
      </c>
      <c r="E31" s="83">
        <v>0.71887258200000004</v>
      </c>
      <c r="F31" s="83">
        <v>0.85562717700000002</v>
      </c>
      <c r="G31" s="83">
        <v>0.94794038950000004</v>
      </c>
      <c r="H31" s="83">
        <v>1.1060711240000001</v>
      </c>
      <c r="I31" s="4">
        <v>-11.013377632514889</v>
      </c>
      <c r="J31" s="4">
        <v>19.023481827548665</v>
      </c>
      <c r="K31" s="4">
        <v>29.270218821018119</v>
      </c>
      <c r="L31" s="4">
        <v>16.681506163421062</v>
      </c>
    </row>
    <row r="32" spans="1:12">
      <c r="A32" s="169"/>
      <c r="B32" s="169"/>
      <c r="C32" s="50" t="s">
        <v>114</v>
      </c>
      <c r="D32" s="52">
        <v>1.181561705</v>
      </c>
      <c r="E32" s="52">
        <v>1.18836405154</v>
      </c>
      <c r="F32" s="52">
        <v>1.3209010165099999</v>
      </c>
      <c r="G32" s="52">
        <v>2.05861594405</v>
      </c>
      <c r="H32" s="52">
        <v>2.4244680060300001</v>
      </c>
      <c r="I32" s="4">
        <v>11.792808697197898</v>
      </c>
      <c r="J32" s="4">
        <v>11.152892482589436</v>
      </c>
      <c r="K32" s="4">
        <v>83.546531929831815</v>
      </c>
      <c r="L32" s="4">
        <v>17.77174917144788</v>
      </c>
    </row>
    <row r="33" spans="1:12">
      <c r="A33" s="169">
        <v>10</v>
      </c>
      <c r="B33" s="169" t="s">
        <v>73</v>
      </c>
      <c r="C33" s="50" t="s">
        <v>83</v>
      </c>
      <c r="D33" s="40">
        <v>1274</v>
      </c>
      <c r="E33" s="40">
        <v>1288</v>
      </c>
      <c r="F33" s="40">
        <v>1649</v>
      </c>
      <c r="G33" s="40">
        <v>1808</v>
      </c>
      <c r="H33" s="40">
        <v>2263</v>
      </c>
      <c r="I33" s="4">
        <v>29.434850863422298</v>
      </c>
      <c r="J33" s="4">
        <v>28.027950310558992</v>
      </c>
      <c r="K33" s="4">
        <v>37.234687689508803</v>
      </c>
      <c r="L33" s="4">
        <v>25.165929203539818</v>
      </c>
    </row>
    <row r="34" spans="1:12">
      <c r="A34" s="169"/>
      <c r="B34" s="169"/>
      <c r="C34" s="50" t="s">
        <v>82</v>
      </c>
      <c r="D34" s="83">
        <v>0.83719880940000002</v>
      </c>
      <c r="E34" s="83">
        <v>0.82204704920000005</v>
      </c>
      <c r="F34" s="83">
        <v>0.96198990489999991</v>
      </c>
      <c r="G34" s="83">
        <v>1.0051636783</v>
      </c>
      <c r="H34" s="83">
        <v>1.3731321600999999</v>
      </c>
      <c r="I34" s="4">
        <v>14.905789891105385</v>
      </c>
      <c r="J34" s="4">
        <v>17.023703915267305</v>
      </c>
      <c r="K34" s="4">
        <v>42.738728660852075</v>
      </c>
      <c r="L34" s="4">
        <v>36.607817188771975</v>
      </c>
    </row>
    <row r="35" spans="1:12">
      <c r="A35" s="169"/>
      <c r="B35" s="169"/>
      <c r="C35" s="50" t="s">
        <v>114</v>
      </c>
      <c r="D35" s="52">
        <v>0.72614045736999999</v>
      </c>
      <c r="E35" s="52">
        <v>0.83520409399999995</v>
      </c>
      <c r="F35" s="52">
        <v>0.87793356039000003</v>
      </c>
      <c r="G35" s="52">
        <v>1.5810539786600002</v>
      </c>
      <c r="H35" s="52">
        <v>2.0583795178399997</v>
      </c>
      <c r="I35" s="4">
        <v>20.904096649534964</v>
      </c>
      <c r="J35" s="4">
        <v>5.1160508786969814</v>
      </c>
      <c r="K35" s="4">
        <v>134.4573223656715</v>
      </c>
      <c r="L35" s="4">
        <v>30.190337940552183</v>
      </c>
    </row>
    <row r="36" spans="1:12">
      <c r="A36" s="169">
        <v>11</v>
      </c>
      <c r="B36" s="169" t="s">
        <v>74</v>
      </c>
      <c r="C36" s="50" t="s">
        <v>83</v>
      </c>
      <c r="D36" s="40">
        <v>851</v>
      </c>
      <c r="E36" s="40">
        <v>997</v>
      </c>
      <c r="F36" s="40">
        <v>1036</v>
      </c>
      <c r="G36" s="40">
        <v>1479</v>
      </c>
      <c r="H36" s="40">
        <v>1487</v>
      </c>
      <c r="I36" s="4">
        <v>21.739130434782624</v>
      </c>
      <c r="J36" s="4">
        <v>3.91173520561685</v>
      </c>
      <c r="K36" s="4">
        <v>43.532818532818538</v>
      </c>
      <c r="L36" s="4">
        <v>0.54090601757945933</v>
      </c>
    </row>
    <row r="37" spans="1:12">
      <c r="A37" s="169"/>
      <c r="B37" s="169"/>
      <c r="C37" s="50" t="s">
        <v>82</v>
      </c>
      <c r="D37" s="83">
        <v>0.59556679810000002</v>
      </c>
      <c r="E37" s="83">
        <v>0.57666930989999998</v>
      </c>
      <c r="F37" s="83">
        <v>0.52525849499999999</v>
      </c>
      <c r="G37" s="83">
        <v>0.62807087500000003</v>
      </c>
      <c r="H37" s="83">
        <v>0.7011789598</v>
      </c>
      <c r="I37" s="4">
        <v>-11.805275801858045</v>
      </c>
      <c r="J37" s="4">
        <v>-8.9151293501149098</v>
      </c>
      <c r="K37" s="4">
        <v>33.492169374623813</v>
      </c>
      <c r="L37" s="4">
        <v>11.640101095278439</v>
      </c>
    </row>
    <row r="38" spans="1:12">
      <c r="A38" s="169"/>
      <c r="B38" s="169"/>
      <c r="C38" s="50" t="s">
        <v>114</v>
      </c>
      <c r="D38" s="52">
        <v>0.99205974399999997</v>
      </c>
      <c r="E38" s="52">
        <v>1.4545852429999999</v>
      </c>
      <c r="F38" s="52">
        <v>1.3205891080599998</v>
      </c>
      <c r="G38" s="52">
        <v>2.2727841666199997</v>
      </c>
      <c r="H38" s="52">
        <v>2.5070356242699998</v>
      </c>
      <c r="I38" s="4">
        <v>33.115885010651112</v>
      </c>
      <c r="J38" s="4">
        <v>-9.2119822873797688</v>
      </c>
      <c r="K38" s="4">
        <v>89.842215793596779</v>
      </c>
      <c r="L38" s="4">
        <v>10.306806123098355</v>
      </c>
    </row>
    <row r="39" spans="1:12">
      <c r="A39" s="170"/>
      <c r="B39" s="171" t="s">
        <v>47</v>
      </c>
      <c r="C39" s="117" t="s">
        <v>83</v>
      </c>
      <c r="D39" s="41">
        <f>D6+D9+D12+D15+D18+D21+D24+D27+D30+D33+D36</f>
        <v>9467</v>
      </c>
      <c r="E39" s="41">
        <f t="shared" ref="E39:H39" si="0">E6+E9+E12+E15+E18+E21+E24+E27+E30+E33+E36</f>
        <v>8614</v>
      </c>
      <c r="F39" s="41">
        <f t="shared" si="0"/>
        <v>9897</v>
      </c>
      <c r="G39" s="41">
        <f t="shared" si="0"/>
        <v>11541</v>
      </c>
      <c r="H39" s="41">
        <f t="shared" si="0"/>
        <v>12923</v>
      </c>
      <c r="I39" s="4">
        <f>F39/D39*100-100</f>
        <v>4.5420935882539197</v>
      </c>
      <c r="J39" s="4">
        <f>F39/E39*100-100</f>
        <v>14.894358021824928</v>
      </c>
      <c r="K39" s="4">
        <f>H39/F39*100-100</f>
        <v>30.574921693442434</v>
      </c>
      <c r="L39" s="4">
        <f>H39/G39*100-100</f>
        <v>11.974698899575429</v>
      </c>
    </row>
    <row r="40" spans="1:12">
      <c r="A40" s="170"/>
      <c r="B40" s="171"/>
      <c r="C40" s="117" t="s">
        <v>82</v>
      </c>
      <c r="D40" s="4">
        <f t="shared" ref="D40:H40" si="1">D7+D10+D13+D16+D19+D22+D25+D28+D31+D34+D37</f>
        <v>5.4160118826000003</v>
      </c>
      <c r="E40" s="4">
        <f t="shared" si="1"/>
        <v>4.3560588160978639</v>
      </c>
      <c r="F40" s="4">
        <f t="shared" si="1"/>
        <v>6.2099393319000002</v>
      </c>
      <c r="G40" s="4">
        <f t="shared" si="1"/>
        <v>5.0869347918801999</v>
      </c>
      <c r="H40" s="4">
        <f t="shared" si="1"/>
        <v>6.1982427495909187</v>
      </c>
      <c r="I40" s="4">
        <f>F40/D40*100-100</f>
        <v>14.658894155137432</v>
      </c>
      <c r="J40" s="4">
        <f>F40/E40*100-100</f>
        <v>42.558665850679063</v>
      </c>
      <c r="K40" s="4">
        <f>H40/F40*100-100</f>
        <v>-0.18835260191669079</v>
      </c>
      <c r="L40" s="4">
        <f>H40/G40*100-100</f>
        <v>21.846318130214598</v>
      </c>
    </row>
    <row r="41" spans="1:12">
      <c r="A41" s="170"/>
      <c r="B41" s="171"/>
      <c r="C41" s="117" t="s">
        <v>114</v>
      </c>
      <c r="D41" s="4">
        <f t="shared" ref="D41:H41" si="2">D8+D11+D14+D17+D20+D23+D26+D29+D32+D35+D38</f>
        <v>8.7901604945999985</v>
      </c>
      <c r="E41" s="4">
        <f t="shared" si="2"/>
        <v>9.1764600961499987</v>
      </c>
      <c r="F41" s="4">
        <f t="shared" si="2"/>
        <v>9.8096469857799988</v>
      </c>
      <c r="G41" s="4">
        <f t="shared" si="2"/>
        <v>15.482438302779999</v>
      </c>
      <c r="H41" s="4">
        <f t="shared" si="2"/>
        <v>18.201537000319998</v>
      </c>
      <c r="I41" s="4">
        <f>F41/D41*100-100</f>
        <v>11.59804183104842</v>
      </c>
      <c r="J41" s="4">
        <f>F41/E41*100-100</f>
        <v>6.9001214302196558</v>
      </c>
      <c r="K41" s="4">
        <f>H41/F41*100-100</f>
        <v>85.547319151288804</v>
      </c>
      <c r="L41" s="4">
        <f>H41/G41*100-100</f>
        <v>17.562470745010245</v>
      </c>
    </row>
    <row r="43" spans="1:12">
      <c r="A43" s="118" t="s">
        <v>103</v>
      </c>
    </row>
  </sheetData>
  <mergeCells count="36">
    <mergeCell ref="A1:L1"/>
    <mergeCell ref="A2:A4"/>
    <mergeCell ref="B2:B4"/>
    <mergeCell ref="C2:C4"/>
    <mergeCell ref="E2:F2"/>
    <mergeCell ref="G2:H2"/>
    <mergeCell ref="K2:L2"/>
    <mergeCell ref="I3:I5"/>
    <mergeCell ref="J3:J5"/>
    <mergeCell ref="K3:K5"/>
    <mergeCell ref="L3:L5"/>
    <mergeCell ref="I2:J2"/>
    <mergeCell ref="A39:A41"/>
    <mergeCell ref="B39:B41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36:A38"/>
    <mergeCell ref="B36:B38"/>
    <mergeCell ref="A27:A29"/>
    <mergeCell ref="B27:B29"/>
    <mergeCell ref="A30:A32"/>
    <mergeCell ref="B30:B32"/>
    <mergeCell ref="A33:A35"/>
    <mergeCell ref="B33:B35"/>
  </mergeCells>
  <pageMargins left="0.7" right="0.7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="60" zoomScaleNormal="100" workbookViewId="0">
      <selection activeCell="T28" sqref="T28"/>
    </sheetView>
  </sheetViews>
  <sheetFormatPr defaultRowHeight="15"/>
  <cols>
    <col min="1" max="1" width="4.85546875" bestFit="1" customWidth="1"/>
    <col min="2" max="2" width="17.85546875" bestFit="1" customWidth="1"/>
    <col min="3" max="7" width="26.28515625" style="29" bestFit="1" customWidth="1"/>
    <col min="8" max="8" width="11.28515625" bestFit="1" customWidth="1"/>
    <col min="9" max="11" width="11.85546875" bestFit="1" customWidth="1"/>
  </cols>
  <sheetData>
    <row r="1" spans="1:11" ht="43.5" customHeight="1">
      <c r="A1" s="172" t="s">
        <v>130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>
      <c r="A2" s="174" t="s">
        <v>0</v>
      </c>
      <c r="B2" s="185" t="s">
        <v>62</v>
      </c>
      <c r="C2" s="94" t="s">
        <v>2</v>
      </c>
      <c r="D2" s="175" t="s">
        <v>3</v>
      </c>
      <c r="E2" s="175"/>
      <c r="F2" s="175" t="s">
        <v>4</v>
      </c>
      <c r="G2" s="175"/>
      <c r="H2" s="175" t="s">
        <v>5</v>
      </c>
      <c r="I2" s="175"/>
      <c r="J2" s="175" t="s">
        <v>5</v>
      </c>
      <c r="K2" s="175"/>
    </row>
    <row r="3" spans="1:11">
      <c r="A3" s="174"/>
      <c r="B3" s="185"/>
      <c r="C3" s="158" t="s">
        <v>139</v>
      </c>
      <c r="D3" s="158" t="s">
        <v>140</v>
      </c>
      <c r="E3" s="158" t="s">
        <v>139</v>
      </c>
      <c r="F3" s="158" t="s">
        <v>140</v>
      </c>
      <c r="G3" s="158" t="s">
        <v>139</v>
      </c>
      <c r="H3" s="165" t="s">
        <v>6</v>
      </c>
      <c r="I3" s="174" t="s">
        <v>7</v>
      </c>
      <c r="J3" s="165" t="s">
        <v>8</v>
      </c>
      <c r="K3" s="165" t="s">
        <v>9</v>
      </c>
    </row>
    <row r="4" spans="1:11">
      <c r="A4" s="174"/>
      <c r="B4" s="185"/>
      <c r="C4" s="94" t="s">
        <v>107</v>
      </c>
      <c r="D4" s="94" t="s">
        <v>108</v>
      </c>
      <c r="E4" s="94" t="s">
        <v>107</v>
      </c>
      <c r="F4" s="94" t="s">
        <v>108</v>
      </c>
      <c r="G4" s="94" t="s">
        <v>107</v>
      </c>
      <c r="H4" s="165"/>
      <c r="I4" s="174"/>
      <c r="J4" s="165"/>
      <c r="K4" s="165"/>
    </row>
    <row r="5" spans="1:11">
      <c r="A5" s="61"/>
      <c r="B5" s="61"/>
      <c r="C5" s="94">
        <v>1</v>
      </c>
      <c r="D5" s="94">
        <v>2</v>
      </c>
      <c r="E5" s="94">
        <v>3</v>
      </c>
      <c r="F5" s="94">
        <v>4</v>
      </c>
      <c r="G5" s="94">
        <v>5</v>
      </c>
      <c r="H5" s="165"/>
      <c r="I5" s="174"/>
      <c r="J5" s="165"/>
      <c r="K5" s="165"/>
    </row>
    <row r="6" spans="1:11">
      <c r="A6" s="179">
        <v>1</v>
      </c>
      <c r="B6" s="63" t="s">
        <v>64</v>
      </c>
      <c r="C6" s="66">
        <f>SUM(C7:C10)</f>
        <v>1192</v>
      </c>
      <c r="D6" s="66">
        <f t="shared" ref="D6:G6" si="0">SUM(D7:D10)</f>
        <v>948</v>
      </c>
      <c r="E6" s="66">
        <f t="shared" si="0"/>
        <v>1088</v>
      </c>
      <c r="F6" s="66">
        <f t="shared" si="0"/>
        <v>1236</v>
      </c>
      <c r="G6" s="66">
        <f t="shared" si="0"/>
        <v>1368</v>
      </c>
      <c r="H6" s="70">
        <f>E6/C6*100-100</f>
        <v>-8.724832214765101</v>
      </c>
      <c r="I6" s="70">
        <f>E6/D6*100-100</f>
        <v>14.767932489451468</v>
      </c>
      <c r="J6" s="70">
        <f>G6/E6*100-100</f>
        <v>25.735294117647058</v>
      </c>
      <c r="K6" s="70">
        <f>G6/F6*100-100</f>
        <v>10.679611650485427</v>
      </c>
    </row>
    <row r="7" spans="1:11">
      <c r="A7" s="179"/>
      <c r="B7" s="3" t="s">
        <v>43</v>
      </c>
      <c r="C7" s="64">
        <v>131</v>
      </c>
      <c r="D7" s="64">
        <v>121</v>
      </c>
      <c r="E7" s="64">
        <v>133</v>
      </c>
      <c r="F7" s="95">
        <v>145</v>
      </c>
      <c r="G7" s="95">
        <v>165</v>
      </c>
      <c r="H7" s="70">
        <v>1.5267175572519136</v>
      </c>
      <c r="I7" s="70">
        <v>9.9173553719008112</v>
      </c>
      <c r="J7" s="70">
        <v>24.060150375939855</v>
      </c>
      <c r="K7" s="70">
        <v>13.793103448275872</v>
      </c>
    </row>
    <row r="8" spans="1:11">
      <c r="A8" s="179"/>
      <c r="B8" s="3" t="s">
        <v>44</v>
      </c>
      <c r="C8" s="64">
        <v>937</v>
      </c>
      <c r="D8" s="64">
        <v>748</v>
      </c>
      <c r="E8" s="64">
        <v>868</v>
      </c>
      <c r="F8" s="95">
        <v>978</v>
      </c>
      <c r="G8" s="95">
        <v>1081</v>
      </c>
      <c r="H8" s="70">
        <v>-7.3639274279615847</v>
      </c>
      <c r="I8" s="70">
        <v>16.042780748663105</v>
      </c>
      <c r="J8" s="70">
        <v>24.539170506912427</v>
      </c>
      <c r="K8" s="70">
        <v>10.531697341513294</v>
      </c>
    </row>
    <row r="9" spans="1:11">
      <c r="A9" s="179"/>
      <c r="B9" s="3" t="s">
        <v>45</v>
      </c>
      <c r="C9" s="64">
        <v>73</v>
      </c>
      <c r="D9" s="64">
        <v>58</v>
      </c>
      <c r="E9" s="64">
        <v>65</v>
      </c>
      <c r="F9" s="95">
        <v>75</v>
      </c>
      <c r="G9" s="95">
        <v>92</v>
      </c>
      <c r="H9" s="70">
        <v>-10.958904109589042</v>
      </c>
      <c r="I9" s="70">
        <v>12.068965517241367</v>
      </c>
      <c r="J9" s="70">
        <v>41.538461538461547</v>
      </c>
      <c r="K9" s="70">
        <v>22.666666666666657</v>
      </c>
    </row>
    <row r="10" spans="1:11">
      <c r="A10" s="179"/>
      <c r="B10" s="3" t="s">
        <v>46</v>
      </c>
      <c r="C10" s="64">
        <v>51</v>
      </c>
      <c r="D10" s="64">
        <v>21</v>
      </c>
      <c r="E10" s="64">
        <v>22</v>
      </c>
      <c r="F10" s="95">
        <v>38</v>
      </c>
      <c r="G10" s="95">
        <v>30</v>
      </c>
      <c r="H10" s="70">
        <v>-56.862745098039213</v>
      </c>
      <c r="I10" s="70">
        <v>4.7619047619047734</v>
      </c>
      <c r="J10" s="70">
        <v>36.363636363636346</v>
      </c>
      <c r="K10" s="70">
        <v>-21.05263157894737</v>
      </c>
    </row>
    <row r="11" spans="1:11">
      <c r="A11" s="179">
        <v>2</v>
      </c>
      <c r="B11" s="63" t="s">
        <v>65</v>
      </c>
      <c r="C11" s="67">
        <f>SUM(C12:C15)</f>
        <v>310</v>
      </c>
      <c r="D11" s="67">
        <f t="shared" ref="D11:G11" si="1">SUM(D12:D15)</f>
        <v>270</v>
      </c>
      <c r="E11" s="67">
        <f t="shared" si="1"/>
        <v>279</v>
      </c>
      <c r="F11" s="67">
        <f t="shared" si="1"/>
        <v>394</v>
      </c>
      <c r="G11" s="67">
        <f t="shared" si="1"/>
        <v>415</v>
      </c>
      <c r="H11" s="70">
        <f t="shared" ref="H11:H65" si="2">E11/C11*100-100</f>
        <v>-10</v>
      </c>
      <c r="I11" s="70">
        <f>E11/D11*100-100</f>
        <v>3.3333333333333428</v>
      </c>
      <c r="J11" s="70">
        <f t="shared" ref="J11:J65" si="3">G11/E11*100-100</f>
        <v>48.745519713261643</v>
      </c>
      <c r="K11" s="70">
        <f t="shared" ref="K11:K65" si="4">G11/F11*100-100</f>
        <v>5.3299492385786778</v>
      </c>
    </row>
    <row r="12" spans="1:11">
      <c r="A12" s="179"/>
      <c r="B12" s="3" t="s">
        <v>43</v>
      </c>
      <c r="C12" s="95">
        <v>42</v>
      </c>
      <c r="D12" s="95">
        <v>39</v>
      </c>
      <c r="E12" s="95">
        <v>34</v>
      </c>
      <c r="F12" s="95">
        <v>59</v>
      </c>
      <c r="G12" s="95">
        <v>46</v>
      </c>
      <c r="H12" s="70">
        <v>-19.047619047619051</v>
      </c>
      <c r="I12" s="70">
        <v>-12.820512820512818</v>
      </c>
      <c r="J12" s="70">
        <v>35.29411764705884</v>
      </c>
      <c r="K12" s="70">
        <v>-22.033898305084747</v>
      </c>
    </row>
    <row r="13" spans="1:11">
      <c r="A13" s="179"/>
      <c r="B13" s="3" t="s">
        <v>44</v>
      </c>
      <c r="C13" s="95">
        <v>220</v>
      </c>
      <c r="D13" s="95">
        <v>199</v>
      </c>
      <c r="E13" s="95">
        <v>225</v>
      </c>
      <c r="F13" s="95">
        <v>292</v>
      </c>
      <c r="G13" s="95">
        <v>339</v>
      </c>
      <c r="H13" s="70">
        <v>2.2727272727272663</v>
      </c>
      <c r="I13" s="70">
        <v>13.065326633165824</v>
      </c>
      <c r="J13" s="70">
        <v>50.666666666666657</v>
      </c>
      <c r="K13" s="70">
        <v>16.095890410958916</v>
      </c>
    </row>
    <row r="14" spans="1:11">
      <c r="A14" s="179"/>
      <c r="B14" s="3" t="s">
        <v>45</v>
      </c>
      <c r="C14" s="95">
        <v>35</v>
      </c>
      <c r="D14" s="95">
        <v>22</v>
      </c>
      <c r="E14" s="95">
        <v>12</v>
      </c>
      <c r="F14" s="95">
        <v>31</v>
      </c>
      <c r="G14" s="95">
        <v>22</v>
      </c>
      <c r="H14" s="70">
        <v>-65.714285714285722</v>
      </c>
      <c r="I14" s="70">
        <v>-45.45454545454546</v>
      </c>
      <c r="J14" s="70">
        <v>83.333333333333314</v>
      </c>
      <c r="K14" s="70">
        <v>-29.032258064516128</v>
      </c>
    </row>
    <row r="15" spans="1:11">
      <c r="A15" s="179"/>
      <c r="B15" s="3" t="s">
        <v>46</v>
      </c>
      <c r="C15" s="95">
        <v>13</v>
      </c>
      <c r="D15" s="95">
        <v>10</v>
      </c>
      <c r="E15" s="95">
        <v>8</v>
      </c>
      <c r="F15" s="95">
        <v>12</v>
      </c>
      <c r="G15" s="95">
        <v>8</v>
      </c>
      <c r="H15" s="70">
        <v>-38.46153846153846</v>
      </c>
      <c r="I15" s="70">
        <v>-20</v>
      </c>
      <c r="J15" s="70">
        <v>0</v>
      </c>
      <c r="K15" s="70">
        <v>-33.333333333333343</v>
      </c>
    </row>
    <row r="16" spans="1:11">
      <c r="A16" s="180">
        <v>3</v>
      </c>
      <c r="B16" s="63" t="s">
        <v>66</v>
      </c>
      <c r="C16" s="67">
        <f>SUM(C17:C20)</f>
        <v>976</v>
      </c>
      <c r="D16" s="67">
        <f t="shared" ref="D16:G16" si="5">SUM(D17:D20)</f>
        <v>854</v>
      </c>
      <c r="E16" s="67">
        <f t="shared" si="5"/>
        <v>1028</v>
      </c>
      <c r="F16" s="67">
        <f t="shared" si="5"/>
        <v>1167</v>
      </c>
      <c r="G16" s="67">
        <f t="shared" si="5"/>
        <v>1190</v>
      </c>
      <c r="H16" s="70">
        <f t="shared" si="2"/>
        <v>5.3278688524590194</v>
      </c>
      <c r="I16" s="70">
        <f t="shared" ref="I16:I65" si="6">E16/D16*100-100</f>
        <v>20.374707259953169</v>
      </c>
      <c r="J16" s="70">
        <f t="shared" si="3"/>
        <v>15.758754863813238</v>
      </c>
      <c r="K16" s="70">
        <f t="shared" si="4"/>
        <v>1.9708654670094177</v>
      </c>
    </row>
    <row r="17" spans="1:11">
      <c r="A17" s="180"/>
      <c r="B17" s="3" t="s">
        <v>43</v>
      </c>
      <c r="C17" s="95">
        <v>176</v>
      </c>
      <c r="D17" s="95">
        <v>178</v>
      </c>
      <c r="E17" s="95">
        <v>213</v>
      </c>
      <c r="F17" s="95">
        <v>197</v>
      </c>
      <c r="G17" s="95">
        <v>238</v>
      </c>
      <c r="H17" s="70">
        <v>21.022727272727266</v>
      </c>
      <c r="I17" s="70">
        <v>19.662921348314597</v>
      </c>
      <c r="J17" s="70">
        <v>11.737089201877922</v>
      </c>
      <c r="K17" s="70">
        <v>20.812182741116757</v>
      </c>
    </row>
    <row r="18" spans="1:11">
      <c r="A18" s="180"/>
      <c r="B18" s="3" t="s">
        <v>44</v>
      </c>
      <c r="C18" s="95">
        <v>534</v>
      </c>
      <c r="D18" s="95">
        <v>442</v>
      </c>
      <c r="E18" s="95">
        <v>562</v>
      </c>
      <c r="F18" s="95">
        <v>750</v>
      </c>
      <c r="G18" s="95">
        <v>723</v>
      </c>
      <c r="H18" s="70">
        <v>5.2434456928838813</v>
      </c>
      <c r="I18" s="70">
        <v>27.149321266968315</v>
      </c>
      <c r="J18" s="70">
        <v>28.64768683274022</v>
      </c>
      <c r="K18" s="70">
        <v>-3.6000000000000085</v>
      </c>
    </row>
    <row r="19" spans="1:11">
      <c r="A19" s="180"/>
      <c r="B19" s="3" t="s">
        <v>45</v>
      </c>
      <c r="C19" s="95">
        <v>135</v>
      </c>
      <c r="D19" s="95">
        <v>116</v>
      </c>
      <c r="E19" s="95">
        <v>135</v>
      </c>
      <c r="F19" s="95">
        <v>111</v>
      </c>
      <c r="G19" s="95">
        <v>115</v>
      </c>
      <c r="H19" s="70">
        <v>0</v>
      </c>
      <c r="I19" s="70">
        <v>16.379310344827587</v>
      </c>
      <c r="J19" s="70">
        <v>-14.81481481481481</v>
      </c>
      <c r="K19" s="70">
        <v>3.6036036036036165</v>
      </c>
    </row>
    <row r="20" spans="1:11">
      <c r="A20" s="180"/>
      <c r="B20" s="3" t="s">
        <v>46</v>
      </c>
      <c r="C20" s="95">
        <v>131</v>
      </c>
      <c r="D20" s="95">
        <v>118</v>
      </c>
      <c r="E20" s="95">
        <v>118</v>
      </c>
      <c r="F20" s="95">
        <v>109</v>
      </c>
      <c r="G20" s="95">
        <v>114</v>
      </c>
      <c r="H20" s="70">
        <v>-9.92366412213741</v>
      </c>
      <c r="I20" s="70">
        <v>0</v>
      </c>
      <c r="J20" s="70">
        <v>-3.3898305084745743</v>
      </c>
      <c r="K20" s="70">
        <v>4.5871559633027488</v>
      </c>
    </row>
    <row r="21" spans="1:11">
      <c r="A21" s="179">
        <v>4</v>
      </c>
      <c r="B21" s="63" t="s">
        <v>76</v>
      </c>
      <c r="C21" s="68">
        <f>SUM(C22:C25)</f>
        <v>455</v>
      </c>
      <c r="D21" s="69">
        <f t="shared" ref="D21:G21" si="7">SUM(D22:D25)</f>
        <v>341</v>
      </c>
      <c r="E21" s="68">
        <f t="shared" si="7"/>
        <v>441</v>
      </c>
      <c r="F21" s="69">
        <f t="shared" si="7"/>
        <v>422</v>
      </c>
      <c r="G21" s="68">
        <f t="shared" si="7"/>
        <v>443</v>
      </c>
      <c r="H21" s="70">
        <f t="shared" si="2"/>
        <v>-3.0769230769230802</v>
      </c>
      <c r="I21" s="70">
        <f t="shared" si="6"/>
        <v>29.325513196480927</v>
      </c>
      <c r="J21" s="70">
        <f t="shared" si="3"/>
        <v>0.45351473922903551</v>
      </c>
      <c r="K21" s="70">
        <f t="shared" si="4"/>
        <v>4.9763033175355389</v>
      </c>
    </row>
    <row r="22" spans="1:11">
      <c r="A22" s="179"/>
      <c r="B22" s="3" t="s">
        <v>43</v>
      </c>
      <c r="C22" s="65">
        <v>42</v>
      </c>
      <c r="D22" s="65">
        <v>26</v>
      </c>
      <c r="E22" s="65">
        <v>34</v>
      </c>
      <c r="F22" s="65">
        <v>39</v>
      </c>
      <c r="G22" s="65">
        <v>43</v>
      </c>
      <c r="H22" s="70">
        <v>-19.047619047619051</v>
      </c>
      <c r="I22" s="70">
        <v>30.769230769230774</v>
      </c>
      <c r="J22" s="70">
        <v>26.470588235294116</v>
      </c>
      <c r="K22" s="70">
        <v>10.256410256410263</v>
      </c>
    </row>
    <row r="23" spans="1:11">
      <c r="A23" s="179"/>
      <c r="B23" s="3" t="s">
        <v>44</v>
      </c>
      <c r="C23" s="95">
        <v>202</v>
      </c>
      <c r="D23" s="95">
        <v>173</v>
      </c>
      <c r="E23" s="95">
        <v>232</v>
      </c>
      <c r="F23" s="95">
        <v>223</v>
      </c>
      <c r="G23" s="95">
        <v>237</v>
      </c>
      <c r="H23" s="70">
        <v>14.85148514851484</v>
      </c>
      <c r="I23" s="70">
        <v>34.104046242774558</v>
      </c>
      <c r="J23" s="70">
        <v>2.1551724137931103</v>
      </c>
      <c r="K23" s="70">
        <v>6.2780269058295914</v>
      </c>
    </row>
    <row r="24" spans="1:11">
      <c r="A24" s="179"/>
      <c r="B24" s="3" t="s">
        <v>45</v>
      </c>
      <c r="C24" s="95">
        <v>85</v>
      </c>
      <c r="D24" s="95">
        <v>60</v>
      </c>
      <c r="E24" s="95">
        <v>69</v>
      </c>
      <c r="F24" s="95">
        <v>56</v>
      </c>
      <c r="G24" s="95">
        <v>57</v>
      </c>
      <c r="H24" s="70">
        <v>-18.82352941176471</v>
      </c>
      <c r="I24" s="70">
        <v>14.999999999999986</v>
      </c>
      <c r="J24" s="70">
        <v>-17.391304347826093</v>
      </c>
      <c r="K24" s="70">
        <v>1.7857142857142776</v>
      </c>
    </row>
    <row r="25" spans="1:11">
      <c r="A25" s="179"/>
      <c r="B25" s="3" t="s">
        <v>46</v>
      </c>
      <c r="C25" s="95">
        <v>126</v>
      </c>
      <c r="D25" s="95">
        <v>82</v>
      </c>
      <c r="E25" s="95">
        <v>106</v>
      </c>
      <c r="F25" s="95">
        <v>104</v>
      </c>
      <c r="G25" s="95">
        <v>106</v>
      </c>
      <c r="H25" s="70">
        <v>-15.873015873015873</v>
      </c>
      <c r="I25" s="70">
        <v>29.268292682926841</v>
      </c>
      <c r="J25" s="70">
        <v>0</v>
      </c>
      <c r="K25" s="70">
        <v>1.9230769230769198</v>
      </c>
    </row>
    <row r="26" spans="1:11">
      <c r="A26" s="179">
        <v>5</v>
      </c>
      <c r="B26" s="63" t="s">
        <v>68</v>
      </c>
      <c r="C26" s="67">
        <f>SUM(C27:C30)</f>
        <v>335</v>
      </c>
      <c r="D26" s="67">
        <f t="shared" ref="D26:G26" si="8">SUM(D27:D30)</f>
        <v>299</v>
      </c>
      <c r="E26" s="67">
        <f t="shared" si="8"/>
        <v>417</v>
      </c>
      <c r="F26" s="67">
        <f t="shared" si="8"/>
        <v>338</v>
      </c>
      <c r="G26" s="67">
        <f t="shared" si="8"/>
        <v>388</v>
      </c>
      <c r="H26" s="70">
        <f t="shared" si="2"/>
        <v>24.477611940298516</v>
      </c>
      <c r="I26" s="70">
        <f t="shared" si="6"/>
        <v>39.464882943143806</v>
      </c>
      <c r="J26" s="70">
        <f t="shared" si="3"/>
        <v>-6.9544364508393244</v>
      </c>
      <c r="K26" s="70">
        <f t="shared" si="4"/>
        <v>14.792899408284029</v>
      </c>
    </row>
    <row r="27" spans="1:11">
      <c r="A27" s="179"/>
      <c r="B27" s="3" t="s">
        <v>43</v>
      </c>
      <c r="C27" s="95">
        <v>23</v>
      </c>
      <c r="D27" s="95">
        <v>26</v>
      </c>
      <c r="E27" s="95">
        <v>41</v>
      </c>
      <c r="F27" s="95">
        <v>35</v>
      </c>
      <c r="G27" s="95">
        <v>43</v>
      </c>
      <c r="H27" s="70">
        <v>78.260869565217376</v>
      </c>
      <c r="I27" s="70">
        <v>57.692307692307679</v>
      </c>
      <c r="J27" s="70">
        <v>4.8780487804878021</v>
      </c>
      <c r="K27" s="70">
        <v>22.857142857142861</v>
      </c>
    </row>
    <row r="28" spans="1:11">
      <c r="A28" s="179"/>
      <c r="B28" s="3" t="s">
        <v>44</v>
      </c>
      <c r="C28" s="95">
        <v>137</v>
      </c>
      <c r="D28" s="95">
        <v>122</v>
      </c>
      <c r="E28" s="95">
        <v>169</v>
      </c>
      <c r="F28" s="95">
        <v>163</v>
      </c>
      <c r="G28" s="95">
        <v>168</v>
      </c>
      <c r="H28" s="70">
        <v>23.357664233576642</v>
      </c>
      <c r="I28" s="70">
        <v>38.524590163934448</v>
      </c>
      <c r="J28" s="70">
        <v>-0.59171597633135775</v>
      </c>
      <c r="K28" s="70">
        <v>3.0674846625766889</v>
      </c>
    </row>
    <row r="29" spans="1:11">
      <c r="A29" s="179"/>
      <c r="B29" s="3" t="s">
        <v>45</v>
      </c>
      <c r="C29" s="95">
        <v>64</v>
      </c>
      <c r="D29" s="95">
        <v>53</v>
      </c>
      <c r="E29" s="95">
        <v>60</v>
      </c>
      <c r="F29" s="95">
        <v>55</v>
      </c>
      <c r="G29" s="95">
        <v>52</v>
      </c>
      <c r="H29" s="70">
        <v>-6.25</v>
      </c>
      <c r="I29" s="70">
        <v>13.20754716981132</v>
      </c>
      <c r="J29" s="70">
        <v>-13.333333333333329</v>
      </c>
      <c r="K29" s="70">
        <v>-5.4545454545454533</v>
      </c>
    </row>
    <row r="30" spans="1:11">
      <c r="A30" s="179"/>
      <c r="B30" s="3" t="s">
        <v>46</v>
      </c>
      <c r="C30" s="95">
        <v>111</v>
      </c>
      <c r="D30" s="95">
        <v>98</v>
      </c>
      <c r="E30" s="95">
        <v>147</v>
      </c>
      <c r="F30" s="95">
        <v>85</v>
      </c>
      <c r="G30" s="95">
        <v>125</v>
      </c>
      <c r="H30" s="70">
        <v>32.432432432432421</v>
      </c>
      <c r="I30" s="70">
        <v>50</v>
      </c>
      <c r="J30" s="70">
        <v>-14.965986394557831</v>
      </c>
      <c r="K30" s="70">
        <v>47.058823529411768</v>
      </c>
    </row>
    <row r="31" spans="1:11">
      <c r="A31" s="179">
        <v>6</v>
      </c>
      <c r="B31" s="63" t="s">
        <v>69</v>
      </c>
      <c r="C31" s="67">
        <f>SUM(C32:C35)</f>
        <v>946</v>
      </c>
      <c r="D31" s="67">
        <f t="shared" ref="D31:G31" si="9">SUM(D32:D35)</f>
        <v>794</v>
      </c>
      <c r="E31" s="67">
        <f t="shared" si="9"/>
        <v>899</v>
      </c>
      <c r="F31" s="67">
        <f t="shared" si="9"/>
        <v>1109</v>
      </c>
      <c r="G31" s="67">
        <f t="shared" si="9"/>
        <v>1131</v>
      </c>
      <c r="H31" s="70">
        <f t="shared" si="2"/>
        <v>-4.9682875264270621</v>
      </c>
      <c r="I31" s="70">
        <f t="shared" si="6"/>
        <v>13.224181360201513</v>
      </c>
      <c r="J31" s="70">
        <f t="shared" si="3"/>
        <v>25.806451612903231</v>
      </c>
      <c r="K31" s="70">
        <f t="shared" si="4"/>
        <v>1.9837691614066841</v>
      </c>
    </row>
    <row r="32" spans="1:11">
      <c r="A32" s="179"/>
      <c r="B32" s="3" t="s">
        <v>43</v>
      </c>
      <c r="C32" s="95">
        <v>65</v>
      </c>
      <c r="D32" s="95">
        <v>55</v>
      </c>
      <c r="E32" s="95">
        <v>49</v>
      </c>
      <c r="F32" s="95">
        <v>110</v>
      </c>
      <c r="G32" s="95">
        <v>111</v>
      </c>
      <c r="H32" s="70">
        <v>-24.615384615384613</v>
      </c>
      <c r="I32" s="70">
        <v>-10.909090909090907</v>
      </c>
      <c r="J32" s="70">
        <v>126.53061224489795</v>
      </c>
      <c r="K32" s="70">
        <v>0.90909090909090651</v>
      </c>
    </row>
    <row r="33" spans="1:11">
      <c r="A33" s="179"/>
      <c r="B33" s="3" t="s">
        <v>44</v>
      </c>
      <c r="C33" s="95">
        <v>593</v>
      </c>
      <c r="D33" s="95">
        <v>509</v>
      </c>
      <c r="E33" s="95">
        <v>594</v>
      </c>
      <c r="F33" s="95">
        <v>723</v>
      </c>
      <c r="G33" s="95">
        <v>740</v>
      </c>
      <c r="H33" s="70">
        <v>0.16863406408094761</v>
      </c>
      <c r="I33" s="70">
        <v>16.699410609037329</v>
      </c>
      <c r="J33" s="70">
        <v>24.579124579124596</v>
      </c>
      <c r="K33" s="70">
        <v>2.3513139695712226</v>
      </c>
    </row>
    <row r="34" spans="1:11">
      <c r="A34" s="179"/>
      <c r="B34" s="3" t="s">
        <v>45</v>
      </c>
      <c r="C34" s="95">
        <v>174</v>
      </c>
      <c r="D34" s="95">
        <v>154</v>
      </c>
      <c r="E34" s="95">
        <v>171</v>
      </c>
      <c r="F34" s="95">
        <v>170</v>
      </c>
      <c r="G34" s="95">
        <v>192</v>
      </c>
      <c r="H34" s="70">
        <v>-1.7241379310344911</v>
      </c>
      <c r="I34" s="70">
        <v>11.038961038961048</v>
      </c>
      <c r="J34" s="70">
        <v>12.280701754385959</v>
      </c>
      <c r="K34" s="70">
        <v>12.941176470588232</v>
      </c>
    </row>
    <row r="35" spans="1:11">
      <c r="A35" s="179"/>
      <c r="B35" s="3" t="s">
        <v>46</v>
      </c>
      <c r="C35" s="95">
        <v>114</v>
      </c>
      <c r="D35" s="95">
        <v>76</v>
      </c>
      <c r="E35" s="95">
        <v>85</v>
      </c>
      <c r="F35" s="95">
        <v>106</v>
      </c>
      <c r="G35" s="95">
        <v>88</v>
      </c>
      <c r="H35" s="70">
        <v>-25.438596491228068</v>
      </c>
      <c r="I35" s="70">
        <v>11.842105263157904</v>
      </c>
      <c r="J35" s="70">
        <v>3.5294117647058982</v>
      </c>
      <c r="K35" s="70">
        <v>-16.981132075471692</v>
      </c>
    </row>
    <row r="36" spans="1:11">
      <c r="A36" s="179">
        <v>7</v>
      </c>
      <c r="B36" s="63" t="s">
        <v>70</v>
      </c>
      <c r="C36" s="66">
        <f>SUM(C37:C40)</f>
        <v>430</v>
      </c>
      <c r="D36" s="66">
        <f t="shared" ref="D36" si="10">SUM(D37:D40)</f>
        <v>468</v>
      </c>
      <c r="E36" s="66">
        <f t="shared" ref="E36" si="11">SUM(E37:E40)</f>
        <v>449</v>
      </c>
      <c r="F36" s="66">
        <f t="shared" ref="F36" si="12">SUM(F37:F40)</f>
        <v>648</v>
      </c>
      <c r="G36" s="66">
        <f t="shared" ref="G36" si="13">SUM(G37:G40)</f>
        <v>704</v>
      </c>
      <c r="H36" s="70">
        <f t="shared" si="2"/>
        <v>4.418604651162795</v>
      </c>
      <c r="I36" s="70">
        <f t="shared" si="6"/>
        <v>-4.0598290598290561</v>
      </c>
      <c r="J36" s="70">
        <f t="shared" si="3"/>
        <v>56.792873051224944</v>
      </c>
      <c r="K36" s="70">
        <f t="shared" si="4"/>
        <v>8.6419753086419746</v>
      </c>
    </row>
    <row r="37" spans="1:11">
      <c r="A37" s="179"/>
      <c r="B37" s="3" t="s">
        <v>43</v>
      </c>
      <c r="C37" s="64">
        <v>49</v>
      </c>
      <c r="D37" s="64">
        <v>38</v>
      </c>
      <c r="E37" s="64">
        <v>52</v>
      </c>
      <c r="F37" s="95">
        <v>72</v>
      </c>
      <c r="G37" s="95">
        <v>111</v>
      </c>
      <c r="H37" s="70">
        <v>6.1224489795918373</v>
      </c>
      <c r="I37" s="70">
        <v>36.84210526315789</v>
      </c>
      <c r="J37" s="70">
        <v>113.46153846153845</v>
      </c>
      <c r="K37" s="70">
        <v>54.166666666666686</v>
      </c>
    </row>
    <row r="38" spans="1:11">
      <c r="A38" s="179"/>
      <c r="B38" s="3" t="s">
        <v>44</v>
      </c>
      <c r="C38" s="64">
        <v>331</v>
      </c>
      <c r="D38" s="64">
        <v>382</v>
      </c>
      <c r="E38" s="64">
        <v>347</v>
      </c>
      <c r="F38" s="95">
        <v>511</v>
      </c>
      <c r="G38" s="95">
        <v>524</v>
      </c>
      <c r="H38" s="70">
        <v>4.8338368580060518</v>
      </c>
      <c r="I38" s="70">
        <v>-9.1623036649214669</v>
      </c>
      <c r="J38" s="70">
        <v>51.00864553314122</v>
      </c>
      <c r="K38" s="70">
        <v>2.5440313111545976</v>
      </c>
    </row>
    <row r="39" spans="1:11">
      <c r="A39" s="179"/>
      <c r="B39" s="3" t="s">
        <v>45</v>
      </c>
      <c r="C39" s="64">
        <v>29</v>
      </c>
      <c r="D39" s="64">
        <v>31</v>
      </c>
      <c r="E39" s="64">
        <v>27</v>
      </c>
      <c r="F39" s="95">
        <v>42</v>
      </c>
      <c r="G39" s="95">
        <v>40</v>
      </c>
      <c r="H39" s="70">
        <v>-6.8965517241379359</v>
      </c>
      <c r="I39" s="70">
        <v>-12.903225806451616</v>
      </c>
      <c r="J39" s="70">
        <v>48.148148148148152</v>
      </c>
      <c r="K39" s="70">
        <v>-4.7619047619047734</v>
      </c>
    </row>
    <row r="40" spans="1:11">
      <c r="A40" s="179"/>
      <c r="B40" s="3" t="s">
        <v>46</v>
      </c>
      <c r="C40" s="64">
        <v>21</v>
      </c>
      <c r="D40" s="64">
        <v>17</v>
      </c>
      <c r="E40" s="64">
        <v>23</v>
      </c>
      <c r="F40" s="95">
        <v>23</v>
      </c>
      <c r="G40" s="95">
        <v>29</v>
      </c>
      <c r="H40" s="70">
        <v>9.5238095238095326</v>
      </c>
      <c r="I40" s="70">
        <v>35.29411764705884</v>
      </c>
      <c r="J40" s="70">
        <v>26.08695652173914</v>
      </c>
      <c r="K40" s="70">
        <v>26.08695652173914</v>
      </c>
    </row>
    <row r="41" spans="1:11">
      <c r="A41" s="179">
        <v>8</v>
      </c>
      <c r="B41" s="63" t="s">
        <v>71</v>
      </c>
      <c r="C41" s="67">
        <f>SUM(C42:C45)</f>
        <v>897</v>
      </c>
      <c r="D41" s="67">
        <f t="shared" ref="D41" si="14">SUM(D42:D45)</f>
        <v>752</v>
      </c>
      <c r="E41" s="67">
        <f t="shared" ref="E41" si="15">SUM(E42:E45)</f>
        <v>837</v>
      </c>
      <c r="F41" s="67">
        <f t="shared" ref="F41" si="16">SUM(F42:F45)</f>
        <v>790</v>
      </c>
      <c r="G41" s="67">
        <f t="shared" ref="G41" si="17">SUM(G42:G45)</f>
        <v>1174</v>
      </c>
      <c r="H41" s="70">
        <f t="shared" si="2"/>
        <v>-6.6889632107023402</v>
      </c>
      <c r="I41" s="70">
        <f t="shared" si="6"/>
        <v>11.303191489361694</v>
      </c>
      <c r="J41" s="70">
        <f t="shared" si="3"/>
        <v>40.262843488649935</v>
      </c>
      <c r="K41" s="70">
        <f t="shared" si="4"/>
        <v>48.607594936708864</v>
      </c>
    </row>
    <row r="42" spans="1:11">
      <c r="A42" s="179"/>
      <c r="B42" s="3" t="s">
        <v>43</v>
      </c>
      <c r="C42" s="95">
        <v>65</v>
      </c>
      <c r="D42" s="95">
        <v>83</v>
      </c>
      <c r="E42" s="95">
        <v>74</v>
      </c>
      <c r="F42" s="95">
        <v>65</v>
      </c>
      <c r="G42" s="95">
        <v>100</v>
      </c>
      <c r="H42" s="70">
        <v>13.84615384615384</v>
      </c>
      <c r="I42" s="70">
        <v>-10.843373493975903</v>
      </c>
      <c r="J42" s="70">
        <v>35.13513513513513</v>
      </c>
      <c r="K42" s="70">
        <v>53.846153846153868</v>
      </c>
    </row>
    <row r="43" spans="1:11">
      <c r="A43" s="179"/>
      <c r="B43" s="3" t="s">
        <v>44</v>
      </c>
      <c r="C43" s="95">
        <v>509</v>
      </c>
      <c r="D43" s="95">
        <v>436</v>
      </c>
      <c r="E43" s="95">
        <v>479</v>
      </c>
      <c r="F43" s="95">
        <v>511</v>
      </c>
      <c r="G43" s="95">
        <v>748</v>
      </c>
      <c r="H43" s="70">
        <v>-5.8939096267190507</v>
      </c>
      <c r="I43" s="70">
        <v>9.862385321100902</v>
      </c>
      <c r="J43" s="70">
        <v>56.158663883089758</v>
      </c>
      <c r="K43" s="70">
        <v>46.379647749510752</v>
      </c>
    </row>
    <row r="44" spans="1:11">
      <c r="A44" s="179"/>
      <c r="B44" s="3" t="s">
        <v>45</v>
      </c>
      <c r="C44" s="95">
        <v>164</v>
      </c>
      <c r="D44" s="95">
        <v>119</v>
      </c>
      <c r="E44" s="95">
        <v>142</v>
      </c>
      <c r="F44" s="95">
        <v>119</v>
      </c>
      <c r="G44" s="95">
        <v>167</v>
      </c>
      <c r="H44" s="70">
        <v>-13.41463414634147</v>
      </c>
      <c r="I44" s="70">
        <v>19.327731092436977</v>
      </c>
      <c r="J44" s="70">
        <v>17.605633802816897</v>
      </c>
      <c r="K44" s="70">
        <v>40.336134453781511</v>
      </c>
    </row>
    <row r="45" spans="1:11">
      <c r="A45" s="179"/>
      <c r="B45" s="3" t="s">
        <v>46</v>
      </c>
      <c r="C45" s="95">
        <v>159</v>
      </c>
      <c r="D45" s="95">
        <v>114</v>
      </c>
      <c r="E45" s="95">
        <v>142</v>
      </c>
      <c r="F45" s="95">
        <v>95</v>
      </c>
      <c r="G45" s="95">
        <v>159</v>
      </c>
      <c r="H45" s="70">
        <v>-10.691823899371073</v>
      </c>
      <c r="I45" s="70">
        <v>24.561403508771946</v>
      </c>
      <c r="J45" s="70">
        <v>11.971830985915503</v>
      </c>
      <c r="K45" s="70">
        <v>67.368421052631589</v>
      </c>
    </row>
    <row r="46" spans="1:11">
      <c r="A46" s="180">
        <v>9</v>
      </c>
      <c r="B46" s="63" t="s">
        <v>72</v>
      </c>
      <c r="C46" s="67">
        <f>SUM(C47:C50)</f>
        <v>1801</v>
      </c>
      <c r="D46" s="67">
        <f t="shared" ref="D46" si="18">SUM(D47:D50)</f>
        <v>1603</v>
      </c>
      <c r="E46" s="67">
        <f t="shared" ref="E46" si="19">SUM(E47:E50)</f>
        <v>1774</v>
      </c>
      <c r="F46" s="67">
        <f t="shared" ref="F46" si="20">SUM(F47:F50)</f>
        <v>2150</v>
      </c>
      <c r="G46" s="67">
        <f t="shared" ref="G46" si="21">SUM(G47:G50)</f>
        <v>2360</v>
      </c>
      <c r="H46" s="70">
        <f t="shared" si="2"/>
        <v>-1.4991671293725659</v>
      </c>
      <c r="I46" s="70">
        <f t="shared" si="6"/>
        <v>10.667498440424211</v>
      </c>
      <c r="J46" s="70">
        <f t="shared" si="3"/>
        <v>33.032694475760991</v>
      </c>
      <c r="K46" s="70">
        <f t="shared" si="4"/>
        <v>9.7674418604651265</v>
      </c>
    </row>
    <row r="47" spans="1:11">
      <c r="A47" s="180"/>
      <c r="B47" s="3" t="s">
        <v>43</v>
      </c>
      <c r="C47" s="95">
        <v>433</v>
      </c>
      <c r="D47" s="95">
        <v>400</v>
      </c>
      <c r="E47" s="95">
        <v>415</v>
      </c>
      <c r="F47" s="95">
        <v>480</v>
      </c>
      <c r="G47" s="95">
        <v>539</v>
      </c>
      <c r="H47" s="70">
        <v>-4.1570438799076186</v>
      </c>
      <c r="I47" s="70">
        <v>3.7500000000000142</v>
      </c>
      <c r="J47" s="70">
        <v>29.879518072289159</v>
      </c>
      <c r="K47" s="70">
        <v>12.291666666666657</v>
      </c>
    </row>
    <row r="48" spans="1:11">
      <c r="A48" s="180"/>
      <c r="B48" s="3" t="s">
        <v>44</v>
      </c>
      <c r="C48" s="95">
        <v>857</v>
      </c>
      <c r="D48" s="95">
        <v>855</v>
      </c>
      <c r="E48" s="95">
        <v>898</v>
      </c>
      <c r="F48" s="95">
        <v>1238</v>
      </c>
      <c r="G48" s="95">
        <v>1274</v>
      </c>
      <c r="H48" s="70">
        <v>4.784130688448073</v>
      </c>
      <c r="I48" s="70">
        <v>5.0292397660818722</v>
      </c>
      <c r="J48" s="70">
        <v>41.870824053452111</v>
      </c>
      <c r="K48" s="70">
        <v>2.9079159935379693</v>
      </c>
    </row>
    <row r="49" spans="1:11">
      <c r="A49" s="180"/>
      <c r="B49" s="3" t="s">
        <v>45</v>
      </c>
      <c r="C49" s="95">
        <v>235</v>
      </c>
      <c r="D49" s="95">
        <v>160</v>
      </c>
      <c r="E49" s="95">
        <v>206</v>
      </c>
      <c r="F49" s="95">
        <v>189</v>
      </c>
      <c r="G49" s="95">
        <v>256</v>
      </c>
      <c r="H49" s="70">
        <v>-12.340425531914889</v>
      </c>
      <c r="I49" s="70">
        <v>28.75</v>
      </c>
      <c r="J49" s="70">
        <v>24.271844660194162</v>
      </c>
      <c r="K49" s="70">
        <v>35.449735449735442</v>
      </c>
    </row>
    <row r="50" spans="1:11">
      <c r="A50" s="180"/>
      <c r="B50" s="3" t="s">
        <v>46</v>
      </c>
      <c r="C50" s="95">
        <v>276</v>
      </c>
      <c r="D50" s="95">
        <v>188</v>
      </c>
      <c r="E50" s="95">
        <v>255</v>
      </c>
      <c r="F50" s="95">
        <v>243</v>
      </c>
      <c r="G50" s="95">
        <v>291</v>
      </c>
      <c r="H50" s="70">
        <v>-7.6086956521739069</v>
      </c>
      <c r="I50" s="70">
        <v>35.638297872340416</v>
      </c>
      <c r="J50" s="70">
        <v>14.117647058823522</v>
      </c>
      <c r="K50" s="70">
        <v>19.753086419753089</v>
      </c>
    </row>
    <row r="51" spans="1:11">
      <c r="A51" s="179">
        <v>10</v>
      </c>
      <c r="B51" s="63" t="s">
        <v>73</v>
      </c>
      <c r="C51" s="68">
        <f>SUM(C52:C55)</f>
        <v>1274</v>
      </c>
      <c r="D51" s="69">
        <f t="shared" ref="D51" si="22">SUM(D52:D55)</f>
        <v>1288</v>
      </c>
      <c r="E51" s="68">
        <f t="shared" ref="E51" si="23">SUM(E52:E55)</f>
        <v>1649</v>
      </c>
      <c r="F51" s="69">
        <f t="shared" ref="F51" si="24">SUM(F52:F55)</f>
        <v>1808</v>
      </c>
      <c r="G51" s="68">
        <f t="shared" ref="G51" si="25">SUM(G52:G55)</f>
        <v>2263</v>
      </c>
      <c r="H51" s="70">
        <f t="shared" si="2"/>
        <v>29.434850863422298</v>
      </c>
      <c r="I51" s="70">
        <f t="shared" si="6"/>
        <v>28.027950310558992</v>
      </c>
      <c r="J51" s="70">
        <f t="shared" si="3"/>
        <v>37.234687689508803</v>
      </c>
      <c r="K51" s="70">
        <f t="shared" si="4"/>
        <v>25.165929203539818</v>
      </c>
    </row>
    <row r="52" spans="1:11">
      <c r="A52" s="179"/>
      <c r="B52" s="3" t="s">
        <v>43</v>
      </c>
      <c r="C52" s="65">
        <v>189</v>
      </c>
      <c r="D52" s="65">
        <v>175</v>
      </c>
      <c r="E52" s="65">
        <v>197</v>
      </c>
      <c r="F52" s="65">
        <v>247</v>
      </c>
      <c r="G52" s="65">
        <v>291</v>
      </c>
      <c r="H52" s="70">
        <v>4.2328042328042272</v>
      </c>
      <c r="I52" s="70">
        <v>12.571428571428569</v>
      </c>
      <c r="J52" s="70">
        <v>47.715736040609158</v>
      </c>
      <c r="K52" s="70">
        <v>17.813765182186231</v>
      </c>
    </row>
    <row r="53" spans="1:11">
      <c r="A53" s="179"/>
      <c r="B53" s="3" t="s">
        <v>44</v>
      </c>
      <c r="C53" s="95">
        <v>573</v>
      </c>
      <c r="D53" s="95">
        <v>614</v>
      </c>
      <c r="E53" s="95">
        <v>829</v>
      </c>
      <c r="F53" s="95">
        <v>955</v>
      </c>
      <c r="G53" s="95">
        <v>1235</v>
      </c>
      <c r="H53" s="70">
        <v>44.677137870855148</v>
      </c>
      <c r="I53" s="70">
        <v>35.016286644951123</v>
      </c>
      <c r="J53" s="70">
        <v>48.974668275030155</v>
      </c>
      <c r="K53" s="70">
        <v>29.319371727748688</v>
      </c>
    </row>
    <row r="54" spans="1:11">
      <c r="A54" s="179"/>
      <c r="B54" s="3" t="s">
        <v>45</v>
      </c>
      <c r="C54" s="95">
        <v>178</v>
      </c>
      <c r="D54" s="95">
        <v>199</v>
      </c>
      <c r="E54" s="95">
        <v>246</v>
      </c>
      <c r="F54" s="95">
        <v>256</v>
      </c>
      <c r="G54" s="95">
        <v>272</v>
      </c>
      <c r="H54" s="70">
        <v>38.202247191011253</v>
      </c>
      <c r="I54" s="70">
        <v>23.618090452261313</v>
      </c>
      <c r="J54" s="70">
        <v>10.569105691056919</v>
      </c>
      <c r="K54" s="70">
        <v>6.25</v>
      </c>
    </row>
    <row r="55" spans="1:11">
      <c r="A55" s="179"/>
      <c r="B55" s="3" t="s">
        <v>46</v>
      </c>
      <c r="C55" s="95">
        <v>334</v>
      </c>
      <c r="D55" s="95">
        <v>300</v>
      </c>
      <c r="E55" s="95">
        <v>377</v>
      </c>
      <c r="F55" s="95">
        <v>350</v>
      </c>
      <c r="G55" s="95">
        <v>465</v>
      </c>
      <c r="H55" s="70">
        <v>12.874251497005986</v>
      </c>
      <c r="I55" s="70">
        <v>25.666666666666657</v>
      </c>
      <c r="J55" s="70">
        <v>23.342175066313004</v>
      </c>
      <c r="K55" s="70">
        <v>32.857142857142861</v>
      </c>
    </row>
    <row r="56" spans="1:11">
      <c r="A56" s="179">
        <v>11</v>
      </c>
      <c r="B56" s="63" t="s">
        <v>74</v>
      </c>
      <c r="C56" s="67">
        <f>SUM(C57:C60)</f>
        <v>851</v>
      </c>
      <c r="D56" s="67">
        <f t="shared" ref="D56" si="26">SUM(D57:D60)</f>
        <v>997</v>
      </c>
      <c r="E56" s="67">
        <f t="shared" ref="E56" si="27">SUM(E57:E60)</f>
        <v>1036</v>
      </c>
      <c r="F56" s="67">
        <f t="shared" ref="F56" si="28">SUM(F57:F60)</f>
        <v>1479</v>
      </c>
      <c r="G56" s="67">
        <f t="shared" ref="G56" si="29">SUM(G57:G60)</f>
        <v>1487</v>
      </c>
      <c r="H56" s="70">
        <f t="shared" si="2"/>
        <v>21.739130434782624</v>
      </c>
      <c r="I56" s="70">
        <f t="shared" si="6"/>
        <v>3.91173520561685</v>
      </c>
      <c r="J56" s="70">
        <f t="shared" si="3"/>
        <v>43.532818532818538</v>
      </c>
      <c r="K56" s="70">
        <f t="shared" si="4"/>
        <v>0.54090601757945933</v>
      </c>
    </row>
    <row r="57" spans="1:11">
      <c r="A57" s="179"/>
      <c r="B57" s="3" t="s">
        <v>43</v>
      </c>
      <c r="C57" s="95">
        <v>38</v>
      </c>
      <c r="D57" s="95">
        <v>46</v>
      </c>
      <c r="E57" s="95">
        <v>56</v>
      </c>
      <c r="F57" s="95">
        <v>74</v>
      </c>
      <c r="G57" s="95">
        <v>99</v>
      </c>
      <c r="H57" s="70">
        <v>47.368421052631561</v>
      </c>
      <c r="I57" s="70">
        <v>21.739130434782624</v>
      </c>
      <c r="J57" s="70">
        <v>76.785714285714278</v>
      </c>
      <c r="K57" s="70">
        <v>33.783783783783804</v>
      </c>
    </row>
    <row r="58" spans="1:11">
      <c r="A58" s="179"/>
      <c r="B58" s="3" t="s">
        <v>44</v>
      </c>
      <c r="C58" s="95">
        <v>572</v>
      </c>
      <c r="D58" s="95">
        <v>670</v>
      </c>
      <c r="E58" s="95">
        <v>728</v>
      </c>
      <c r="F58" s="95">
        <v>1118</v>
      </c>
      <c r="G58" s="95">
        <v>1096</v>
      </c>
      <c r="H58" s="70">
        <v>27.272727272727266</v>
      </c>
      <c r="I58" s="70">
        <v>8.656716417910431</v>
      </c>
      <c r="J58" s="70">
        <v>50.54945054945054</v>
      </c>
      <c r="K58" s="70">
        <v>-1.9677996422182531</v>
      </c>
    </row>
    <row r="59" spans="1:11">
      <c r="A59" s="179"/>
      <c r="B59" s="3" t="s">
        <v>45</v>
      </c>
      <c r="C59" s="95">
        <v>131</v>
      </c>
      <c r="D59" s="95">
        <v>184</v>
      </c>
      <c r="E59" s="95">
        <v>161</v>
      </c>
      <c r="F59" s="95">
        <v>192</v>
      </c>
      <c r="G59" s="95">
        <v>185</v>
      </c>
      <c r="H59" s="70">
        <v>22.900763358778619</v>
      </c>
      <c r="I59" s="70">
        <v>-12.5</v>
      </c>
      <c r="J59" s="70">
        <v>14.906832298136649</v>
      </c>
      <c r="K59" s="70">
        <v>-3.6458333333333428</v>
      </c>
    </row>
    <row r="60" spans="1:11">
      <c r="A60" s="179"/>
      <c r="B60" s="3" t="s">
        <v>46</v>
      </c>
      <c r="C60" s="95">
        <v>110</v>
      </c>
      <c r="D60" s="95">
        <v>97</v>
      </c>
      <c r="E60" s="95">
        <v>91</v>
      </c>
      <c r="F60" s="95">
        <v>95</v>
      </c>
      <c r="G60" s="95">
        <v>107</v>
      </c>
      <c r="H60" s="70">
        <v>-17.272727272727266</v>
      </c>
      <c r="I60" s="70">
        <v>-6.1855670103092848</v>
      </c>
      <c r="J60" s="70">
        <v>17.582417582417591</v>
      </c>
      <c r="K60" s="70">
        <v>12.631578947368411</v>
      </c>
    </row>
    <row r="61" spans="1:11">
      <c r="A61" s="182"/>
      <c r="B61" s="63" t="s">
        <v>79</v>
      </c>
      <c r="C61" s="69">
        <f>SUM(C62:C65)</f>
        <v>9467</v>
      </c>
      <c r="D61" s="69">
        <f t="shared" ref="D61:G61" si="30">SUM(D62:D65)</f>
        <v>8614</v>
      </c>
      <c r="E61" s="69">
        <f t="shared" si="30"/>
        <v>9897</v>
      </c>
      <c r="F61" s="69">
        <f t="shared" si="30"/>
        <v>11541</v>
      </c>
      <c r="G61" s="69">
        <f t="shared" si="30"/>
        <v>12923</v>
      </c>
      <c r="H61" s="70">
        <f t="shared" si="2"/>
        <v>4.5420935882539197</v>
      </c>
      <c r="I61" s="70">
        <f t="shared" si="6"/>
        <v>14.894358021824928</v>
      </c>
      <c r="J61" s="70">
        <f t="shared" si="3"/>
        <v>30.574921693442434</v>
      </c>
      <c r="K61" s="70">
        <f t="shared" si="4"/>
        <v>11.974698899575429</v>
      </c>
    </row>
    <row r="62" spans="1:11">
      <c r="A62" s="183"/>
      <c r="B62" s="102" t="s">
        <v>43</v>
      </c>
      <c r="C62" s="98">
        <f>C7+C12+C17+C22+C27+C32+C37+C42+C47+C52+C57</f>
        <v>1253</v>
      </c>
      <c r="D62" s="98">
        <f t="shared" ref="D62:G62" si="31">D7+D12+D17+D22+D27+D32+D37+D42+D47+D52+D57</f>
        <v>1187</v>
      </c>
      <c r="E62" s="98">
        <f t="shared" si="31"/>
        <v>1298</v>
      </c>
      <c r="F62" s="98">
        <f t="shared" si="31"/>
        <v>1523</v>
      </c>
      <c r="G62" s="98">
        <f t="shared" si="31"/>
        <v>1786</v>
      </c>
      <c r="H62" s="70">
        <f t="shared" si="2"/>
        <v>3.591380686352764</v>
      </c>
      <c r="I62" s="70">
        <f t="shared" si="6"/>
        <v>9.3513058129738766</v>
      </c>
      <c r="J62" s="70">
        <f t="shared" si="3"/>
        <v>37.596302003081661</v>
      </c>
      <c r="K62" s="70">
        <f t="shared" si="4"/>
        <v>17.268548916611962</v>
      </c>
    </row>
    <row r="63" spans="1:11">
      <c r="A63" s="183"/>
      <c r="B63" s="97" t="s">
        <v>44</v>
      </c>
      <c r="C63" s="98">
        <f>C8+C13+C18+C23+C28+C33+C38+C43+C48+C53+C58</f>
        <v>5465</v>
      </c>
      <c r="D63" s="98">
        <f t="shared" ref="D63:G63" si="32">D8+D13+D18+D23+D28+D33+D38+D43+D48+D53+D58</f>
        <v>5150</v>
      </c>
      <c r="E63" s="98">
        <f t="shared" si="32"/>
        <v>5931</v>
      </c>
      <c r="F63" s="98">
        <f t="shared" si="32"/>
        <v>7462</v>
      </c>
      <c r="G63" s="98">
        <f t="shared" si="32"/>
        <v>8165</v>
      </c>
      <c r="H63" s="70">
        <f t="shared" si="2"/>
        <v>8.526989935956081</v>
      </c>
      <c r="I63" s="70">
        <f t="shared" si="6"/>
        <v>15.165048543689323</v>
      </c>
      <c r="J63" s="70">
        <f t="shared" si="3"/>
        <v>37.666498061035242</v>
      </c>
      <c r="K63" s="70">
        <f t="shared" si="4"/>
        <v>9.4210667381399134</v>
      </c>
    </row>
    <row r="64" spans="1:11">
      <c r="A64" s="183"/>
      <c r="B64" s="97" t="s">
        <v>45</v>
      </c>
      <c r="C64" s="98">
        <f>C9+C14+C19+C24+C29+C34+C39+C44+C49+C54+C59</f>
        <v>1303</v>
      </c>
      <c r="D64" s="98">
        <f t="shared" ref="D64:G64" si="33">D9+D14+D19+D24+D29+D34+D39+D44+D49+D54+D59</f>
        <v>1156</v>
      </c>
      <c r="E64" s="98">
        <f t="shared" si="33"/>
        <v>1294</v>
      </c>
      <c r="F64" s="98">
        <f t="shared" si="33"/>
        <v>1296</v>
      </c>
      <c r="G64" s="98">
        <f t="shared" si="33"/>
        <v>1450</v>
      </c>
      <c r="H64" s="70">
        <f t="shared" si="2"/>
        <v>-0.69071373752878173</v>
      </c>
      <c r="I64" s="70">
        <f t="shared" si="6"/>
        <v>11.937716262975769</v>
      </c>
      <c r="J64" s="70">
        <f t="shared" si="3"/>
        <v>12.055641421947456</v>
      </c>
      <c r="K64" s="70">
        <f t="shared" si="4"/>
        <v>11.882716049382708</v>
      </c>
    </row>
    <row r="65" spans="1:11">
      <c r="A65" s="184"/>
      <c r="B65" s="97" t="s">
        <v>46</v>
      </c>
      <c r="C65" s="98">
        <f>C10+C15+C20+C25+C30+C35+C40+C45+C50+C55+C60</f>
        <v>1446</v>
      </c>
      <c r="D65" s="98">
        <f t="shared" ref="D65:G65" si="34">D10+D15+D20+D25+D30+D35+D40+D45+D50+D55+D60</f>
        <v>1121</v>
      </c>
      <c r="E65" s="98">
        <f t="shared" si="34"/>
        <v>1374</v>
      </c>
      <c r="F65" s="98">
        <f t="shared" si="34"/>
        <v>1260</v>
      </c>
      <c r="G65" s="98">
        <f t="shared" si="34"/>
        <v>1522</v>
      </c>
      <c r="H65" s="70">
        <f t="shared" si="2"/>
        <v>-4.9792531120332058</v>
      </c>
      <c r="I65" s="70">
        <f t="shared" si="6"/>
        <v>22.569134701159683</v>
      </c>
      <c r="J65" s="70">
        <f t="shared" si="3"/>
        <v>10.771470160116465</v>
      </c>
      <c r="K65" s="70">
        <f t="shared" si="4"/>
        <v>20.793650793650784</v>
      </c>
    </row>
    <row r="67" spans="1:11">
      <c r="A67" s="118" t="s">
        <v>103</v>
      </c>
    </row>
  </sheetData>
  <mergeCells count="23">
    <mergeCell ref="A61:A65"/>
    <mergeCell ref="A1:K1"/>
    <mergeCell ref="H2:I2"/>
    <mergeCell ref="J2:K2"/>
    <mergeCell ref="H3:H5"/>
    <mergeCell ref="I3:I5"/>
    <mergeCell ref="J3:J5"/>
    <mergeCell ref="K3:K5"/>
    <mergeCell ref="A21:A25"/>
    <mergeCell ref="A2:A4"/>
    <mergeCell ref="B2:B4"/>
    <mergeCell ref="D2:E2"/>
    <mergeCell ref="F2:G2"/>
    <mergeCell ref="A6:A10"/>
    <mergeCell ref="A11:A15"/>
    <mergeCell ref="A16:A20"/>
    <mergeCell ref="A56:A60"/>
    <mergeCell ref="A26:A30"/>
    <mergeCell ref="A31:A35"/>
    <mergeCell ref="A36:A40"/>
    <mergeCell ref="A41:A45"/>
    <mergeCell ref="A46:A50"/>
    <mergeCell ref="A51:A55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view="pageBreakPreview" zoomScale="70" zoomScaleNormal="70" zoomScaleSheetLayoutView="70" workbookViewId="0">
      <selection activeCell="O34" sqref="O34"/>
    </sheetView>
  </sheetViews>
  <sheetFormatPr defaultRowHeight="15"/>
  <cols>
    <col min="1" max="1" width="22.42578125" customWidth="1"/>
    <col min="2" max="2" width="16.140625" style="29" bestFit="1" customWidth="1"/>
    <col min="3" max="3" width="12" bestFit="1" customWidth="1"/>
    <col min="4" max="4" width="10.85546875" style="29" bestFit="1" customWidth="1"/>
    <col min="5" max="5" width="12" bestFit="1" customWidth="1"/>
    <col min="6" max="6" width="20" style="29" bestFit="1" customWidth="1"/>
    <col min="7" max="7" width="12.5703125" bestFit="1" customWidth="1"/>
    <col min="8" max="8" width="26.42578125" bestFit="1" customWidth="1"/>
    <col min="9" max="9" width="12" bestFit="1" customWidth="1"/>
    <col min="10" max="10" width="24" bestFit="1" customWidth="1"/>
    <col min="11" max="11" width="12" bestFit="1" customWidth="1"/>
    <col min="12" max="17" width="12" style="28" customWidth="1"/>
    <col min="18" max="18" width="23.140625" bestFit="1" customWidth="1"/>
    <col min="19" max="19" width="12" bestFit="1" customWidth="1"/>
    <col min="20" max="20" width="21" bestFit="1" customWidth="1"/>
    <col min="21" max="21" width="12" bestFit="1" customWidth="1"/>
  </cols>
  <sheetData>
    <row r="1" spans="1:21" s="28" customFormat="1" ht="39" customHeight="1">
      <c r="A1" s="138" t="s">
        <v>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s="12" customFormat="1" ht="27.75" customHeight="1">
      <c r="A2" s="189" t="s">
        <v>141</v>
      </c>
      <c r="B2" s="189" t="s">
        <v>109</v>
      </c>
      <c r="C2" s="189" t="s">
        <v>32</v>
      </c>
      <c r="D2" s="189" t="s">
        <v>16</v>
      </c>
      <c r="E2" s="189" t="s">
        <v>32</v>
      </c>
      <c r="F2" s="189" t="s">
        <v>102</v>
      </c>
      <c r="G2" s="189" t="s">
        <v>33</v>
      </c>
      <c r="H2" s="189" t="s">
        <v>115</v>
      </c>
      <c r="I2" s="189" t="s">
        <v>33</v>
      </c>
      <c r="J2" s="189" t="s">
        <v>113</v>
      </c>
      <c r="K2" s="189" t="s">
        <v>33</v>
      </c>
      <c r="L2" s="186" t="s">
        <v>121</v>
      </c>
      <c r="M2" s="187"/>
      <c r="N2" s="187"/>
      <c r="O2" s="187"/>
      <c r="P2" s="187"/>
      <c r="Q2" s="187"/>
      <c r="R2" s="187"/>
      <c r="S2" s="188"/>
      <c r="T2" s="189" t="s">
        <v>112</v>
      </c>
      <c r="U2" s="189" t="s">
        <v>33</v>
      </c>
    </row>
    <row r="3" spans="1:21" s="12" customFormat="1" ht="28.5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36" t="s">
        <v>80</v>
      </c>
      <c r="M3" s="30" t="s">
        <v>33</v>
      </c>
      <c r="N3" s="136" t="s">
        <v>119</v>
      </c>
      <c r="O3" s="30" t="s">
        <v>33</v>
      </c>
      <c r="P3" s="136" t="s">
        <v>120</v>
      </c>
      <c r="Q3" s="136" t="s">
        <v>33</v>
      </c>
      <c r="R3" s="136" t="s">
        <v>81</v>
      </c>
      <c r="S3" s="30" t="s">
        <v>33</v>
      </c>
      <c r="T3" s="190"/>
      <c r="U3" s="190"/>
    </row>
    <row r="4" spans="1:21">
      <c r="A4" s="154" t="s">
        <v>19</v>
      </c>
      <c r="B4" s="24">
        <v>281795</v>
      </c>
      <c r="C4" s="26"/>
      <c r="D4" s="24">
        <v>94343</v>
      </c>
      <c r="E4" s="26"/>
      <c r="F4" s="24">
        <v>62438</v>
      </c>
      <c r="G4" s="26"/>
      <c r="H4" s="35">
        <v>58.423177400172392</v>
      </c>
      <c r="I4" s="26"/>
      <c r="J4" s="35">
        <v>58.656741989373785</v>
      </c>
      <c r="K4" s="26"/>
      <c r="L4" s="35">
        <v>2.5542701800000001</v>
      </c>
      <c r="M4" s="26"/>
      <c r="N4" s="35">
        <v>4.0185498229999999</v>
      </c>
      <c r="O4" s="26"/>
      <c r="P4" s="35">
        <v>2.2966733479999997</v>
      </c>
      <c r="Q4" s="26"/>
      <c r="R4" s="35">
        <v>8.8694933509999991</v>
      </c>
      <c r="S4" s="26"/>
      <c r="T4" s="31">
        <v>581.0969482315719</v>
      </c>
      <c r="U4" s="20"/>
    </row>
    <row r="5" spans="1:21">
      <c r="A5" s="155" t="s">
        <v>20</v>
      </c>
      <c r="B5" s="25">
        <v>279706</v>
      </c>
      <c r="C5" s="14"/>
      <c r="D5" s="25">
        <v>95994</v>
      </c>
      <c r="E5" s="14"/>
      <c r="F5" s="25">
        <v>65757</v>
      </c>
      <c r="G5" s="14"/>
      <c r="H5" s="33">
        <v>62.39462612003755</v>
      </c>
      <c r="I5" s="14"/>
      <c r="J5" s="33">
        <v>62.874147469016002</v>
      </c>
      <c r="K5" s="14"/>
      <c r="L5" s="33">
        <v>2.6023224740000002</v>
      </c>
      <c r="M5" s="14"/>
      <c r="N5" s="33">
        <v>4.5321251399999998</v>
      </c>
      <c r="O5" s="14"/>
      <c r="P5" s="33">
        <v>2.2381770180000009</v>
      </c>
      <c r="Q5" s="14"/>
      <c r="R5" s="33">
        <v>9.3726246320000008</v>
      </c>
      <c r="S5" s="14"/>
      <c r="T5" s="32">
        <v>574.07532237765054</v>
      </c>
      <c r="U5" s="18"/>
    </row>
    <row r="6" spans="1:21">
      <c r="A6" s="155" t="s">
        <v>21</v>
      </c>
      <c r="B6" s="25">
        <v>377848</v>
      </c>
      <c r="C6" s="14"/>
      <c r="D6" s="25">
        <v>130970</v>
      </c>
      <c r="E6" s="14"/>
      <c r="F6" s="25">
        <v>90833</v>
      </c>
      <c r="G6" s="14"/>
      <c r="H6" s="33">
        <v>88.402819877932941</v>
      </c>
      <c r="I6" s="14"/>
      <c r="J6" s="33">
        <v>87.221522526480001</v>
      </c>
      <c r="K6" s="14"/>
      <c r="L6" s="33">
        <v>3.4425521890000002</v>
      </c>
      <c r="M6" s="14"/>
      <c r="N6" s="33">
        <v>5.3373967340000004</v>
      </c>
      <c r="O6" s="14"/>
      <c r="P6" s="33">
        <v>3.0004973819999989</v>
      </c>
      <c r="Q6" s="14"/>
      <c r="R6" s="33">
        <v>11.780446305</v>
      </c>
      <c r="S6" s="14"/>
      <c r="T6" s="32">
        <v>588.11909563403287</v>
      </c>
      <c r="U6" s="18"/>
    </row>
    <row r="7" spans="1:21">
      <c r="A7" s="139" t="s">
        <v>22</v>
      </c>
      <c r="B7" s="27">
        <v>397314</v>
      </c>
      <c r="C7" s="16"/>
      <c r="D7" s="27">
        <v>142015</v>
      </c>
      <c r="E7" s="16"/>
      <c r="F7" s="27">
        <v>98270</v>
      </c>
      <c r="G7" s="16"/>
      <c r="H7" s="34">
        <v>100.2008020815596</v>
      </c>
      <c r="I7" s="16"/>
      <c r="J7" s="34">
        <v>95.478843483369999</v>
      </c>
      <c r="K7" s="16"/>
      <c r="L7" s="34">
        <v>3.9362671069999999</v>
      </c>
      <c r="M7" s="16"/>
      <c r="N7" s="34">
        <v>5.9700206949999997</v>
      </c>
      <c r="O7" s="14"/>
      <c r="P7" s="34">
        <v>1.2287838559999997</v>
      </c>
      <c r="Q7" s="14"/>
      <c r="R7" s="34">
        <v>11.135071657999999</v>
      </c>
      <c r="S7" s="16"/>
      <c r="T7" s="38">
        <v>598.31375241618025</v>
      </c>
      <c r="U7" s="16"/>
    </row>
    <row r="8" spans="1:21">
      <c r="A8" s="154" t="s">
        <v>23</v>
      </c>
      <c r="B8" s="42">
        <v>380295</v>
      </c>
      <c r="C8" s="35">
        <f>B8/B4*100-100</f>
        <v>34.954488191770594</v>
      </c>
      <c r="D8" s="47">
        <v>114830</v>
      </c>
      <c r="E8" s="35">
        <f>D8/D4*100-100</f>
        <v>21.715442587155394</v>
      </c>
      <c r="F8" s="47">
        <v>79113</v>
      </c>
      <c r="G8" s="35">
        <f>F8/F4*100-100</f>
        <v>26.706492840898164</v>
      </c>
      <c r="H8" s="55">
        <v>79.65669074220439</v>
      </c>
      <c r="I8" s="35">
        <f>H8/H4*100-100</f>
        <v>36.34433162816876</v>
      </c>
      <c r="J8" s="55">
        <v>79.182064894959993</v>
      </c>
      <c r="K8" s="35">
        <f>J8/J4*100-100</f>
        <v>34.992265525597304</v>
      </c>
      <c r="L8" s="55">
        <v>3.5755821220000001</v>
      </c>
      <c r="M8" s="35">
        <f t="shared" ref="M8:M18" si="0">L8/L4*100-100</f>
        <v>39.984491460492251</v>
      </c>
      <c r="N8" s="55">
        <v>5.5291221320000004</v>
      </c>
      <c r="O8" s="35">
        <f>N8/N4*100-100</f>
        <v>37.58998582907455</v>
      </c>
      <c r="P8" s="55">
        <v>0.93829918999999951</v>
      </c>
      <c r="Q8" s="35">
        <f>P8/P4*100-100</f>
        <v>-59.145292001707872</v>
      </c>
      <c r="R8" s="55">
        <v>10.043003444</v>
      </c>
      <c r="S8" s="35">
        <f>R8/R4*100-100</f>
        <v>13.230858252660994</v>
      </c>
      <c r="T8" s="55">
        <v>615.8822473419624</v>
      </c>
      <c r="U8" s="33">
        <f>T8/T4*100-100</f>
        <v>5.986143829571148</v>
      </c>
    </row>
    <row r="9" spans="1:21">
      <c r="A9" s="155" t="s">
        <v>24</v>
      </c>
      <c r="B9" s="43">
        <v>341594</v>
      </c>
      <c r="C9" s="33">
        <f>B9/B5*100-100</f>
        <v>22.12608953687085</v>
      </c>
      <c r="D9" s="48">
        <v>113172</v>
      </c>
      <c r="E9" s="33">
        <f t="shared" ref="E9:E18" si="1">D9/D5*100-100</f>
        <v>17.894868429276841</v>
      </c>
      <c r="F9" s="48">
        <v>78031</v>
      </c>
      <c r="G9" s="33">
        <f t="shared" ref="G9:G18" si="2">F9/F5*100-100</f>
        <v>18.665693386255455</v>
      </c>
      <c r="H9" s="45">
        <v>77.55840779061316</v>
      </c>
      <c r="I9" s="33">
        <f t="shared" ref="I9:I18" si="3">H9/H5*100-100</f>
        <v>24.303025137778462</v>
      </c>
      <c r="J9" s="45">
        <v>70.552925664039989</v>
      </c>
      <c r="K9" s="33">
        <f t="shared" ref="K9:K18" si="4">J9/J5*100-100</f>
        <v>12.212934097926407</v>
      </c>
      <c r="L9" s="45">
        <v>2.8363610060000002</v>
      </c>
      <c r="M9" s="33">
        <f t="shared" si="0"/>
        <v>8.9934485190938744</v>
      </c>
      <c r="N9" s="45">
        <v>4.6259320239999999</v>
      </c>
      <c r="O9" s="33">
        <f t="shared" ref="O9:O18" si="5">N9/N5*100-100</f>
        <v>2.0698211347270927</v>
      </c>
      <c r="P9" s="45">
        <v>0.77179908499999872</v>
      </c>
      <c r="Q9" s="33">
        <f t="shared" ref="Q9:Q18" si="6">P9/P5*100-100</f>
        <v>-65.516620053150845</v>
      </c>
      <c r="R9" s="45">
        <v>8.2340921149999993</v>
      </c>
      <c r="S9" s="33">
        <f t="shared" ref="S9:S18" si="7">R9/R5*100-100</f>
        <v>-12.147424672410594</v>
      </c>
      <c r="T9" s="45">
        <v>625.89891762168986</v>
      </c>
      <c r="U9" s="33">
        <f t="shared" ref="U9:U18" si="8">T9/T5*100-100</f>
        <v>9.0273163161588741</v>
      </c>
    </row>
    <row r="10" spans="1:21">
      <c r="A10" s="155" t="s">
        <v>25</v>
      </c>
      <c r="B10" s="43">
        <v>435174</v>
      </c>
      <c r="C10" s="33">
        <f t="shared" ref="C10:C18" si="9">B10/B6*100-100</f>
        <v>15.171709258749559</v>
      </c>
      <c r="D10" s="48">
        <v>152171</v>
      </c>
      <c r="E10" s="33">
        <f t="shared" si="1"/>
        <v>16.187676567152792</v>
      </c>
      <c r="F10" s="48">
        <v>100414</v>
      </c>
      <c r="G10" s="33">
        <f t="shared" si="2"/>
        <v>10.547928616251795</v>
      </c>
      <c r="H10" s="45">
        <v>100.25481247969189</v>
      </c>
      <c r="I10" s="33">
        <f t="shared" si="3"/>
        <v>13.406803785359173</v>
      </c>
      <c r="J10" s="45">
        <v>94.382201586059992</v>
      </c>
      <c r="K10" s="33">
        <f t="shared" si="4"/>
        <v>8.2097615957185752</v>
      </c>
      <c r="L10" s="45">
        <v>3.9538387020000001</v>
      </c>
      <c r="M10" s="33">
        <f t="shared" si="0"/>
        <v>14.851961130283399</v>
      </c>
      <c r="N10" s="45">
        <v>6.053783278</v>
      </c>
      <c r="O10" s="33">
        <f t="shared" si="5"/>
        <v>13.422021627819277</v>
      </c>
      <c r="P10" s="45">
        <v>0.90895214800000002</v>
      </c>
      <c r="Q10" s="33">
        <f t="shared" si="6"/>
        <v>-69.706617527720269</v>
      </c>
      <c r="R10" s="45">
        <v>10.916574128000001</v>
      </c>
      <c r="S10" s="33">
        <f t="shared" si="7"/>
        <v>-7.3331022835131847</v>
      </c>
      <c r="T10" s="45">
        <v>638.95977676369205</v>
      </c>
      <c r="U10" s="33">
        <f t="shared" si="8"/>
        <v>8.6446234286695613</v>
      </c>
    </row>
    <row r="11" spans="1:21">
      <c r="A11" s="139" t="s">
        <v>26</v>
      </c>
      <c r="B11" s="44">
        <v>453495</v>
      </c>
      <c r="C11" s="34">
        <f t="shared" si="9"/>
        <v>14.14020145275525</v>
      </c>
      <c r="D11" s="49">
        <v>157122</v>
      </c>
      <c r="E11" s="34">
        <f t="shared" si="1"/>
        <v>10.637608703305986</v>
      </c>
      <c r="F11" s="49">
        <v>106123</v>
      </c>
      <c r="G11" s="34">
        <f t="shared" si="2"/>
        <v>7.9912486007937247</v>
      </c>
      <c r="H11" s="46">
        <v>107.5280908062132</v>
      </c>
      <c r="I11" s="34">
        <f t="shared" si="3"/>
        <v>7.3126048618747319</v>
      </c>
      <c r="J11" s="46">
        <v>106.358874759914</v>
      </c>
      <c r="K11" s="34">
        <f t="shared" si="4"/>
        <v>11.395227340011743</v>
      </c>
      <c r="L11" s="46">
        <v>4.6926726089999997</v>
      </c>
      <c r="M11" s="34">
        <f t="shared" si="0"/>
        <v>19.216315393202294</v>
      </c>
      <c r="N11" s="46">
        <v>7.1328981599999999</v>
      </c>
      <c r="O11" s="34">
        <f t="shared" si="5"/>
        <v>19.47861698325319</v>
      </c>
      <c r="P11" s="46">
        <v>0.9900406970000013</v>
      </c>
      <c r="Q11" s="34">
        <f t="shared" si="6"/>
        <v>-19.429223279118219</v>
      </c>
      <c r="R11" s="46">
        <v>12.815611466</v>
      </c>
      <c r="S11" s="34">
        <f t="shared" si="7"/>
        <v>15.092312466553508</v>
      </c>
      <c r="T11" s="46">
        <v>655.17365539684351</v>
      </c>
      <c r="U11" s="34">
        <f t="shared" si="8"/>
        <v>9.5033588566274716</v>
      </c>
    </row>
    <row r="12" spans="1:21">
      <c r="A12" s="155" t="s">
        <v>27</v>
      </c>
      <c r="B12" s="43">
        <v>343696</v>
      </c>
      <c r="C12" s="33">
        <f t="shared" si="9"/>
        <v>-9.6238446469188403</v>
      </c>
      <c r="D12" s="48">
        <v>107160</v>
      </c>
      <c r="E12" s="33">
        <f t="shared" si="1"/>
        <v>-6.6794391709483563</v>
      </c>
      <c r="F12" s="48">
        <v>71754</v>
      </c>
      <c r="G12" s="33">
        <f t="shared" si="2"/>
        <v>-9.3018846460126667</v>
      </c>
      <c r="H12" s="45">
        <v>66.152565811393202</v>
      </c>
      <c r="I12" s="33">
        <f t="shared" si="3"/>
        <v>-16.952907288748705</v>
      </c>
      <c r="J12" s="45">
        <v>75.194874937389997</v>
      </c>
      <c r="K12" s="33">
        <f t="shared" si="4"/>
        <v>-5.0354710537787355</v>
      </c>
      <c r="L12" s="45">
        <v>3.5947857480000001</v>
      </c>
      <c r="M12" s="33">
        <f t="shared" si="0"/>
        <v>0.53707691068940733</v>
      </c>
      <c r="N12" s="45">
        <v>5.5280801689999999</v>
      </c>
      <c r="O12" s="33">
        <f t="shared" si="5"/>
        <v>-1.8844998810394031E-2</v>
      </c>
      <c r="P12" s="45">
        <v>0.88371760099999985</v>
      </c>
      <c r="Q12" s="33">
        <f t="shared" si="6"/>
        <v>-5.8170772800091299</v>
      </c>
      <c r="R12" s="45">
        <v>10.006583517999999</v>
      </c>
      <c r="S12" s="33">
        <f t="shared" si="7"/>
        <v>-0.36263978403550823</v>
      </c>
      <c r="T12" s="45">
        <v>664.95016492797356</v>
      </c>
      <c r="U12" s="33">
        <f t="shared" si="8"/>
        <v>7.967094001780282</v>
      </c>
    </row>
    <row r="13" spans="1:21">
      <c r="A13" s="155" t="s">
        <v>28</v>
      </c>
      <c r="B13" s="43">
        <v>366188</v>
      </c>
      <c r="C13" s="33">
        <f t="shared" si="9"/>
        <v>7.1997751716950518</v>
      </c>
      <c r="D13" s="48">
        <v>125049</v>
      </c>
      <c r="E13" s="33">
        <f t="shared" si="1"/>
        <v>10.494645318630049</v>
      </c>
      <c r="F13" s="48">
        <v>83612</v>
      </c>
      <c r="G13" s="33">
        <f t="shared" si="2"/>
        <v>7.1522856300701108</v>
      </c>
      <c r="H13" s="45">
        <v>76.832707889183638</v>
      </c>
      <c r="I13" s="33">
        <f t="shared" si="3"/>
        <v>-0.9356817940212494</v>
      </c>
      <c r="J13" s="45">
        <v>83.276682480239984</v>
      </c>
      <c r="K13" s="33">
        <f t="shared" si="4"/>
        <v>18.034343291145973</v>
      </c>
      <c r="L13" s="45">
        <v>3.8624637060000002</v>
      </c>
      <c r="M13" s="33">
        <f t="shared" si="0"/>
        <v>36.17673130569051</v>
      </c>
      <c r="N13" s="45">
        <v>6.1273247770000001</v>
      </c>
      <c r="O13" s="33">
        <f t="shared" si="5"/>
        <v>32.456005518683781</v>
      </c>
      <c r="P13" s="45">
        <v>0.84130691700000071</v>
      </c>
      <c r="Q13" s="33">
        <f t="shared" si="6"/>
        <v>9.0059490029069025</v>
      </c>
      <c r="R13" s="45">
        <v>10.831095400000001</v>
      </c>
      <c r="S13" s="33">
        <f t="shared" si="7"/>
        <v>31.539643335651476</v>
      </c>
      <c r="T13" s="45">
        <v>675.81687509119365</v>
      </c>
      <c r="U13" s="33">
        <f t="shared" si="8"/>
        <v>7.9754024274692199</v>
      </c>
    </row>
    <row r="14" spans="1:21">
      <c r="A14" s="155" t="s">
        <v>29</v>
      </c>
      <c r="B14" s="43">
        <v>415493</v>
      </c>
      <c r="C14" s="33">
        <f t="shared" si="9"/>
        <v>-4.5225587925749267</v>
      </c>
      <c r="D14" s="48">
        <v>141962</v>
      </c>
      <c r="E14" s="33">
        <f t="shared" si="1"/>
        <v>-6.7088998560829651</v>
      </c>
      <c r="F14" s="48">
        <v>97139</v>
      </c>
      <c r="G14" s="33">
        <f t="shared" si="2"/>
        <v>-3.2614974007608453</v>
      </c>
      <c r="H14" s="45">
        <v>89.382853925337415</v>
      </c>
      <c r="I14" s="33">
        <f t="shared" si="3"/>
        <v>-10.844325858727984</v>
      </c>
      <c r="J14" s="45">
        <v>100.06844976917199</v>
      </c>
      <c r="K14" s="33">
        <f t="shared" si="4"/>
        <v>6.0247039034442764</v>
      </c>
      <c r="L14" s="45">
        <v>4.677953789</v>
      </c>
      <c r="M14" s="33">
        <f t="shared" si="0"/>
        <v>18.314229324370658</v>
      </c>
      <c r="N14" s="45">
        <v>6.7326205510000001</v>
      </c>
      <c r="O14" s="33">
        <f t="shared" si="5"/>
        <v>11.21343863542252</v>
      </c>
      <c r="P14" s="45">
        <v>0.97668802899999996</v>
      </c>
      <c r="Q14" s="33">
        <f t="shared" si="6"/>
        <v>7.4520843752932109</v>
      </c>
      <c r="R14" s="45">
        <v>12.387262369</v>
      </c>
      <c r="S14" s="33">
        <f t="shared" si="7"/>
        <v>13.472067553023081</v>
      </c>
      <c r="T14" s="45">
        <v>686.99927345574145</v>
      </c>
      <c r="U14" s="33">
        <f t="shared" si="8"/>
        <v>7.5183913665689062</v>
      </c>
    </row>
    <row r="15" spans="1:21">
      <c r="A15" s="139" t="s">
        <v>30</v>
      </c>
      <c r="B15" s="44">
        <v>455532</v>
      </c>
      <c r="C15" s="34">
        <f t="shared" si="9"/>
        <v>0.44917805047464299</v>
      </c>
      <c r="D15" s="49">
        <v>163957</v>
      </c>
      <c r="E15" s="34">
        <f t="shared" si="1"/>
        <v>4.3501228344853047</v>
      </c>
      <c r="F15" s="49">
        <v>114769</v>
      </c>
      <c r="G15" s="34">
        <f t="shared" si="2"/>
        <v>8.1471500051826666</v>
      </c>
      <c r="H15" s="46">
        <v>104.322328540302</v>
      </c>
      <c r="I15" s="34">
        <f t="shared" si="3"/>
        <v>-2.981325383790761</v>
      </c>
      <c r="J15" s="46">
        <v>127.607096515367</v>
      </c>
      <c r="K15" s="34">
        <f t="shared" si="4"/>
        <v>19.977854977703586</v>
      </c>
      <c r="L15" s="46">
        <v>6.0994540370000001</v>
      </c>
      <c r="M15" s="34">
        <f t="shared" si="0"/>
        <v>29.978256426880421</v>
      </c>
      <c r="N15" s="46">
        <v>8.4791934970000007</v>
      </c>
      <c r="O15" s="34">
        <f t="shared" si="5"/>
        <v>18.874450564144894</v>
      </c>
      <c r="P15" s="46">
        <v>1.24245655</v>
      </c>
      <c r="Q15" s="34">
        <f t="shared" si="6"/>
        <v>25.495502736893897</v>
      </c>
      <c r="R15" s="46">
        <v>15.821104084</v>
      </c>
      <c r="S15" s="34">
        <f t="shared" si="7"/>
        <v>23.451808179216528</v>
      </c>
      <c r="T15" s="46">
        <v>693.57400000000007</v>
      </c>
      <c r="U15" s="34">
        <f t="shared" si="8"/>
        <v>5.8610941216641521</v>
      </c>
    </row>
    <row r="16" spans="1:21">
      <c r="A16" s="155" t="s">
        <v>31</v>
      </c>
      <c r="B16" s="43">
        <v>286925</v>
      </c>
      <c r="C16" s="33">
        <f t="shared" si="9"/>
        <v>-16.51779479540059</v>
      </c>
      <c r="D16" s="48">
        <v>82468</v>
      </c>
      <c r="E16" s="33">
        <f t="shared" si="1"/>
        <v>-23.042179917879807</v>
      </c>
      <c r="F16" s="48">
        <v>64979</v>
      </c>
      <c r="G16" s="33">
        <f t="shared" si="2"/>
        <v>-9.4419823285113011</v>
      </c>
      <c r="H16" s="45">
        <v>54.68408573741884</v>
      </c>
      <c r="I16" s="33">
        <f t="shared" si="3"/>
        <v>-17.33641005954631</v>
      </c>
      <c r="J16" s="45">
        <v>106.25548222124</v>
      </c>
      <c r="K16" s="33">
        <f t="shared" si="4"/>
        <v>41.306814207367466</v>
      </c>
      <c r="L16" s="45">
        <v>3.4623652300000001</v>
      </c>
      <c r="M16" s="33">
        <f t="shared" si="0"/>
        <v>-3.683683181220843</v>
      </c>
      <c r="N16" s="45">
        <v>4.8805661630000001</v>
      </c>
      <c r="O16" s="33">
        <f t="shared" si="5"/>
        <v>-11.713180456952955</v>
      </c>
      <c r="P16" s="45">
        <v>0.84548111100000067</v>
      </c>
      <c r="Q16" s="33">
        <f t="shared" si="6"/>
        <v>-4.3267770107477048</v>
      </c>
      <c r="R16" s="45">
        <v>9.1884125040000004</v>
      </c>
      <c r="S16" s="33">
        <f t="shared" si="7"/>
        <v>-8.1763272402439924</v>
      </c>
      <c r="T16" s="45">
        <v>715.6173929609788</v>
      </c>
      <c r="U16" s="33">
        <f t="shared" si="8"/>
        <v>7.6197030552648215</v>
      </c>
    </row>
    <row r="17" spans="1:21">
      <c r="A17" s="155" t="s">
        <v>110</v>
      </c>
      <c r="B17" s="43">
        <v>415445</v>
      </c>
      <c r="C17" s="33">
        <f t="shared" si="9"/>
        <v>13.451287316897336</v>
      </c>
      <c r="D17" s="48">
        <v>131903</v>
      </c>
      <c r="E17" s="33">
        <f t="shared" si="1"/>
        <v>5.4810514278402707</v>
      </c>
      <c r="F17" s="48">
        <v>100398</v>
      </c>
      <c r="G17" s="33">
        <f t="shared" si="2"/>
        <v>20.076065636511501</v>
      </c>
      <c r="H17" s="45">
        <v>83.355640149991473</v>
      </c>
      <c r="I17" s="33">
        <f t="shared" si="3"/>
        <v>8.4897857175825493</v>
      </c>
      <c r="J17" s="45">
        <v>154.97339432342028</v>
      </c>
      <c r="K17" s="33">
        <f t="shared" si="4"/>
        <v>86.094582190149794</v>
      </c>
      <c r="L17" s="45">
        <v>4.8186455840000004</v>
      </c>
      <c r="M17" s="33">
        <f t="shared" si="0"/>
        <v>24.755750494552359</v>
      </c>
      <c r="N17" s="45">
        <v>6.90045194</v>
      </c>
      <c r="O17" s="33">
        <f t="shared" si="5"/>
        <v>12.617695179176238</v>
      </c>
      <c r="P17" s="45">
        <v>1.0474437289999994</v>
      </c>
      <c r="Q17" s="33">
        <f t="shared" si="6"/>
        <v>24.501975181073959</v>
      </c>
      <c r="R17" s="45">
        <v>12.766541253</v>
      </c>
      <c r="S17" s="33">
        <f t="shared" si="7"/>
        <v>17.869345449583989</v>
      </c>
      <c r="T17" s="45">
        <v>708.14983825048307</v>
      </c>
      <c r="U17" s="33">
        <f t="shared" si="8"/>
        <v>4.7842787522768475</v>
      </c>
    </row>
    <row r="18" spans="1:21">
      <c r="A18" s="139" t="s">
        <v>111</v>
      </c>
      <c r="B18" s="44">
        <v>442185</v>
      </c>
      <c r="C18" s="34">
        <f t="shared" si="9"/>
        <v>6.4241756178804508</v>
      </c>
      <c r="D18" s="49">
        <v>142839</v>
      </c>
      <c r="E18" s="34">
        <f t="shared" si="1"/>
        <v>0.61777095279018113</v>
      </c>
      <c r="F18" s="49">
        <v>108963</v>
      </c>
      <c r="G18" s="34">
        <f t="shared" si="2"/>
        <v>12.172248015730048</v>
      </c>
      <c r="H18" s="46">
        <v>90.810140906572158</v>
      </c>
      <c r="I18" s="34">
        <f t="shared" si="3"/>
        <v>1.596824131870946</v>
      </c>
      <c r="J18" s="46">
        <v>183.89981913212398</v>
      </c>
      <c r="K18" s="34">
        <f t="shared" si="4"/>
        <v>83.774026235367813</v>
      </c>
      <c r="L18" s="46">
        <v>6.1476873689999998</v>
      </c>
      <c r="M18" s="34">
        <f t="shared" si="0"/>
        <v>31.418300528235505</v>
      </c>
      <c r="N18" s="46">
        <v>8.1340628880000008</v>
      </c>
      <c r="O18" s="34">
        <f t="shared" si="5"/>
        <v>20.815703579074324</v>
      </c>
      <c r="P18" s="46">
        <v>1.0434733279999993</v>
      </c>
      <c r="Q18" s="34">
        <f t="shared" si="6"/>
        <v>6.8379356577533486</v>
      </c>
      <c r="R18" s="46">
        <v>15.325223585</v>
      </c>
      <c r="S18" s="34">
        <f t="shared" si="7"/>
        <v>23.717599001959115</v>
      </c>
      <c r="T18" s="46">
        <v>725.12448769152923</v>
      </c>
      <c r="U18" s="34">
        <f t="shared" si="8"/>
        <v>5.5495275917848375</v>
      </c>
    </row>
    <row r="19" spans="1:21">
      <c r="A19" s="141" t="s">
        <v>122</v>
      </c>
    </row>
  </sheetData>
  <mergeCells count="14">
    <mergeCell ref="D2:D3"/>
    <mergeCell ref="C2:C3"/>
    <mergeCell ref="B2:B3"/>
    <mergeCell ref="A2:A3"/>
    <mergeCell ref="I2:I3"/>
    <mergeCell ref="H2:H3"/>
    <mergeCell ref="G2:G3"/>
    <mergeCell ref="F2:F3"/>
    <mergeCell ref="E2:E3"/>
    <mergeCell ref="L2:S2"/>
    <mergeCell ref="T2:T3"/>
    <mergeCell ref="U2:U3"/>
    <mergeCell ref="K2:K3"/>
    <mergeCell ref="J2:J3"/>
  </mergeCells>
  <pageMargins left="0.7" right="0.7" top="0.75" bottom="0.75" header="0.3" footer="0.3"/>
  <pageSetup scale="72" fitToWidth="2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Content</vt:lpstr>
      <vt:lpstr>1.National Summary</vt:lpstr>
      <vt:lpstr>2.Provincial Summary</vt:lpstr>
      <vt:lpstr>3.Provincial_Summary_Land_Area</vt:lpstr>
      <vt:lpstr>4.Metro Summary</vt:lpstr>
      <vt:lpstr>5.Metro_Summary_Land_Area</vt:lpstr>
      <vt:lpstr>6.Sub-Metro Summary</vt:lpstr>
      <vt:lpstr>7.Sub_Metro_by_Land_Area</vt:lpstr>
      <vt:lpstr>National_Series</vt:lpstr>
      <vt:lpstr>Provincial_Series</vt:lpstr>
      <vt:lpstr>Province_Series_Land_Area</vt:lpstr>
      <vt:lpstr>Metro_Series</vt:lpstr>
      <vt:lpstr>Metro_Series_Land_Area</vt:lpstr>
      <vt:lpstr>Sub_Metro_Series</vt:lpstr>
      <vt:lpstr>SM_Series_by_Land_Area</vt:lpstr>
      <vt:lpstr>Metro_Series_Land_Area!Print_Area</vt:lpstr>
      <vt:lpstr>National_Series!Print_Titles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2026-06-30T09:39:17Z</dcterms:modified>
</cp:coreProperties>
</file>