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Development Bank" sheetId="1" r:id="rId1"/>
  </sheets>
  <externalReferences>
    <externalReference r:id="rId4"/>
  </externalReferences>
  <definedNames>
    <definedName name="PRINT_AREA_MI">'[1]BS'!#REF!</definedName>
    <definedName name="_xlnm.Print_Titles" localSheetId="0">'Development Bank'!$A:$B,'Development Bank'!$1:$2</definedName>
  </definedNames>
  <calcPr fullCalcOnLoad="1"/>
</workbook>
</file>

<file path=xl/sharedStrings.xml><?xml version="1.0" encoding="utf-8"?>
<sst xmlns="http://schemas.openxmlformats.org/spreadsheetml/2006/main" count="125" uniqueCount="124">
  <si>
    <t>S. N.</t>
  </si>
  <si>
    <t>Financial Indicators</t>
  </si>
  <si>
    <t>Udhyam</t>
  </si>
  <si>
    <t>Malika</t>
  </si>
  <si>
    <t>Sidartha</t>
  </si>
  <si>
    <t>United</t>
  </si>
  <si>
    <t>Manakamana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</si>
  <si>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</si>
  <si>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</si>
  <si>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</si>
  <si>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</si>
  <si>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</si>
  <si>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</si>
  <si>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</si>
  <si>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</si>
  <si>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</si>
  <si>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</si>
  <si>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</si>
  <si>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</si>
  <si>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</si>
  <si>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</si>
  <si>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</si>
  <si>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</si>
  <si>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</si>
  <si>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</si>
  <si>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</si>
  <si>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</si>
  <si>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</si>
  <si>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</si>
  <si>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</si>
  <si>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</si>
  <si>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</si>
  <si>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</si>
  <si>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</si>
  <si>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</si>
  <si>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</si>
  <si>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</si>
  <si>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</si>
  <si>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</si>
  <si>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</si>
  <si>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</si>
  <si>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</si>
  <si>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</si>
  <si>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</si>
  <si>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</si>
  <si>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</si>
  <si>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</si>
  <si>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</si>
  <si>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</si>
  <si>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</si>
  <si>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</si>
  <si>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</si>
  <si>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</si>
  <si>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Bishwo</t>
  </si>
  <si>
    <t>Pathivara</t>
  </si>
  <si>
    <t>Professional</t>
  </si>
  <si>
    <t>Kabeli</t>
  </si>
  <si>
    <t>Purnima</t>
  </si>
  <si>
    <t>Jyoti</t>
  </si>
  <si>
    <t>Shine</t>
  </si>
  <si>
    <t>Bagmati</t>
  </si>
  <si>
    <t>Hamro</t>
  </si>
  <si>
    <t>Kankrebihar</t>
  </si>
  <si>
    <t>Pacific</t>
  </si>
  <si>
    <t>International</t>
  </si>
  <si>
    <t>Civic</t>
  </si>
  <si>
    <t>Matribhimi</t>
  </si>
  <si>
    <t>Metro</t>
  </si>
  <si>
    <t>Innovative</t>
  </si>
  <si>
    <t>Gulmi</t>
  </si>
  <si>
    <t>2066 Poush End 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</si>
  <si>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</si>
  <si>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</si>
  <si>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</si>
  <si>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</si>
  <si>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</si>
  <si>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</si>
  <si>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</si>
  <si>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</si>
  <si>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</si>
  <si>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</si>
  <si>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</si>
  <si>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Financial Resource Mobilization to Last Quarter's Core Capital (times)</t>
  </si>
  <si>
    <t>Total Instiutional Deposits</t>
  </si>
  <si>
    <t>Institutional Deposit to Total Deposits (%)</t>
  </si>
  <si>
    <t>Performing Loan</t>
  </si>
  <si>
    <t>Non Performing Loan (NPL)</t>
  </si>
  <si>
    <t>Loan and Advances (Gross)</t>
  </si>
  <si>
    <t>Deprived Sector Loan</t>
  </si>
  <si>
    <t>Maximum Loan in a Single Sector</t>
  </si>
  <si>
    <t>Maximum Loan to a Single Borrower/Single Group of Borrowers</t>
  </si>
  <si>
    <t>Max. Loan in a Single Sector to Core Capital (%)</t>
  </si>
  <si>
    <t>Max. Loan to a Single Borrowerto Last Quarter's Core Capital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</si>
  <si>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</si>
  <si>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</si>
  <si>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</si>
  <si>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</si>
  <si>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</si>
  <si>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Non Performing Loan to Total Loan (%)</t>
  </si>
  <si>
    <t>Total Loan Loss Provision to Total Loan (%)</t>
  </si>
  <si>
    <t>Provision for Performing Loan to Performing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</si>
  <si>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</si>
  <si>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</si>
  <si>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</si>
  <si>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</si>
  <si>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</si>
  <si>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</si>
  <si>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</si>
  <si>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Investment in Land and Building Development</t>
  </si>
  <si>
    <t>Others</t>
  </si>
  <si>
    <t>Total Investment</t>
  </si>
  <si>
    <t>Total Investment to Core Capital (%)</t>
  </si>
  <si>
    <t>Investment in Shares/Debentures to Core Capital (%)</t>
  </si>
  <si>
    <t>Investment in Land and Building Development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</si>
  <si>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</si>
  <si>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</si>
  <si>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</si>
  <si>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</si>
  <si>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</si>
  <si>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</si>
  <si>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</si>
  <si>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</si>
  <si>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Assets (ROA) (%)</t>
  </si>
  <si>
    <t>Return on Equity (ROE) (%)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</si>
</sst>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  <numFmt numFmtId="183" formatCode="0_)"/>
    <numFmt numFmtId="184" formatCode="0.00_)"/>
    <numFmt numFmtId="185" formatCode="0.0_)"/>
    <numFmt numFmtId="186" formatCode="0.000_)"/>
    <numFmt numFmtId="187" formatCode="0.000%"/>
    <numFmt numFmtId="188" formatCode="0.0000%"/>
    <numFmt numFmtId="189" formatCode="0.00000%"/>
    <numFmt numFmtId="190" formatCode="0.00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[$-409]dddd\,\ mmmm\ dd\,\ yyyy"/>
    <numFmt numFmtId="196" formatCode="0.00000000"/>
    <numFmt numFmtId="197" formatCode="_(* #,##0.000_);_(* \(#,##0.000\);_(* &quot;-&quot;???_);_(@_)"/>
    <numFmt numFmtId="198" formatCode="_(* #,##0.0_);_(* \(#,##0.0\);_(* &quot;-&quot;?_);_(@_)"/>
    <numFmt numFmtId="199" formatCode="_(* #,##0.0000_);_(* \(#,##0.0000\);_(* &quot;-&quot;????_);_(@_)"/>
    <numFmt numFmtId="200" formatCode="_(* #,##0.000_);_(* \(#,##0.000\);_(* &quot;-&quot;_);_(@_)"/>
    <numFmt numFmtId="201" formatCode="_(* #,##0.0000_);_(* \(#,##0.0000\);_(* &quot;-&quot;_);_(@_)"/>
    <numFmt numFmtId="202" formatCode="0.0000000000"/>
    <numFmt numFmtId="203" formatCode="0.00000000000"/>
    <numFmt numFmtId="204" formatCode="0.000000000"/>
    <numFmt numFmtId="205" formatCode="0.000000E+00"/>
    <numFmt numFmtId="206" formatCode="0.0000000E+00"/>
    <numFmt numFmtId="207" formatCode="0.00000000E+00"/>
    <numFmt numFmtId="208" formatCode="0.00000E+00"/>
    <numFmt numFmtId="209" formatCode="0.0000E+00"/>
    <numFmt numFmtId="210" formatCode="0.000E+00"/>
    <numFmt numFmtId="211" formatCode="0.0E+00"/>
    <numFmt numFmtId="212" formatCode="0E+00"/>
    <numFmt numFmtId="213" formatCode="General_)"/>
    <numFmt numFmtId="214" formatCode="0.000000000000"/>
    <numFmt numFmtId="215" formatCode="0.0000000000000"/>
  </numFmts>
  <fonts count="10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0" fontId="7" fillId="2" borderId="1" xfId="0" applyNumberFormat="1" applyFont="1" applyFill="1" applyBorder="1" applyAlignment="1" applyProtection="1">
      <alignment horizontal="center"/>
      <protection/>
    </xf>
    <xf numFmtId="1" fontId="7" fillId="2" borderId="1" xfId="0" applyNumberFormat="1" applyFont="1" applyFill="1" applyBorder="1" applyAlignment="1" applyProtection="1">
      <alignment/>
      <protection/>
    </xf>
    <xf numFmtId="41" fontId="7" fillId="4" borderId="1" xfId="0" applyNumberFormat="1" applyFont="1" applyFill="1" applyBorder="1" applyAlignment="1" applyProtection="1">
      <alignment/>
      <protection locked="0"/>
    </xf>
    <xf numFmtId="41" fontId="7" fillId="0" borderId="1" xfId="0" applyNumberFormat="1" applyFont="1" applyFill="1" applyBorder="1" applyAlignment="1" applyProtection="1">
      <alignment/>
      <protection locked="0"/>
    </xf>
    <xf numFmtId="41" fontId="7" fillId="0" borderId="1" xfId="0" applyNumberFormat="1" applyFont="1" applyFill="1" applyBorder="1" applyAlignment="1" applyProtection="1">
      <alignment/>
      <protection locked="0"/>
    </xf>
    <xf numFmtId="41" fontId="7" fillId="4" borderId="1" xfId="0" applyNumberFormat="1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41" fontId="3" fillId="0" borderId="1" xfId="0" applyNumberFormat="1" applyFont="1" applyBorder="1" applyAlignment="1">
      <alignment horizontal="right"/>
    </xf>
    <xf numFmtId="0" fontId="0" fillId="4" borderId="0" xfId="0" applyFill="1" applyAlignment="1">
      <alignment/>
    </xf>
    <xf numFmtId="0" fontId="7" fillId="2" borderId="1" xfId="0" applyNumberFormat="1" applyFont="1" applyFill="1" applyBorder="1" applyAlignment="1" applyProtection="1">
      <alignment horizontal="center"/>
      <protection/>
    </xf>
    <xf numFmtId="0" fontId="4" fillId="2" borderId="1" xfId="0" applyNumberFormat="1" applyFont="1" applyFill="1" applyBorder="1" applyAlignment="1" applyProtection="1">
      <alignment horizontal="center"/>
      <protection/>
    </xf>
    <xf numFmtId="2" fontId="4" fillId="2" borderId="1" xfId="0" applyNumberFormat="1" applyFont="1" applyFill="1" applyBorder="1" applyAlignment="1" applyProtection="1">
      <alignment horizontal="left" wrapText="1"/>
      <protection/>
    </xf>
    <xf numFmtId="43" fontId="4" fillId="4" borderId="1" xfId="0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43" fontId="4" fillId="3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 applyProtection="1">
      <alignment/>
      <protection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/>
    </xf>
    <xf numFmtId="41" fontId="7" fillId="4" borderId="1" xfId="0" applyNumberFormat="1" applyFont="1" applyFill="1" applyBorder="1" applyAlignment="1" applyProtection="1">
      <alignment horizontal="center"/>
      <protection locked="0"/>
    </xf>
    <xf numFmtId="41" fontId="7" fillId="0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wrapText="1"/>
      <protection/>
    </xf>
    <xf numFmtId="2" fontId="4" fillId="2" borderId="1" xfId="0" applyNumberFormat="1" applyFont="1" applyFill="1" applyBorder="1" applyAlignment="1" applyProtection="1">
      <alignment wrapText="1"/>
      <protection/>
    </xf>
    <xf numFmtId="164" fontId="4" fillId="0" borderId="1" xfId="0" applyNumberFormat="1" applyFont="1" applyFill="1" applyBorder="1" applyAlignment="1" applyProtection="1">
      <alignment/>
      <protection/>
    </xf>
    <xf numFmtId="2" fontId="9" fillId="2" borderId="1" xfId="0" applyNumberFormat="1" applyFont="1" applyFill="1" applyBorder="1" applyAlignment="1" applyProtection="1">
      <alignment wrapText="1"/>
      <protection/>
    </xf>
    <xf numFmtId="41" fontId="4" fillId="4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/>
    </xf>
    <xf numFmtId="173" fontId="3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wrapText="1"/>
      <protection/>
    </xf>
    <xf numFmtId="176" fontId="4" fillId="4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1" fontId="7" fillId="4" borderId="1" xfId="0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1" fontId="4" fillId="2" borderId="1" xfId="0" applyNumberFormat="1" applyFont="1" applyFill="1" applyBorder="1" applyAlignment="1" applyProtection="1">
      <alignment wrapText="1"/>
      <protection/>
    </xf>
    <xf numFmtId="41" fontId="4" fillId="4" borderId="1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173" fontId="4" fillId="4" borderId="1" xfId="0" applyNumberFormat="1" applyFont="1" applyFill="1" applyBorder="1" applyAlignment="1" applyProtection="1">
      <alignment/>
      <protection locked="0"/>
    </xf>
    <xf numFmtId="173" fontId="4" fillId="0" borderId="1" xfId="0" applyNumberFormat="1" applyFont="1" applyFill="1" applyBorder="1" applyAlignment="1" applyProtection="1">
      <alignment/>
      <protection locked="0"/>
    </xf>
    <xf numFmtId="1" fontId="7" fillId="2" borderId="1" xfId="0" applyNumberFormat="1" applyFont="1" applyFill="1" applyBorder="1" applyAlignment="1" applyProtection="1">
      <alignment wrapText="1"/>
      <protection/>
    </xf>
    <xf numFmtId="1" fontId="4" fillId="2" borderId="1" xfId="0" applyNumberFormat="1" applyFont="1" applyFill="1" applyBorder="1" applyAlignment="1" applyProtection="1">
      <alignment/>
      <protection/>
    </xf>
    <xf numFmtId="43" fontId="4" fillId="2" borderId="1" xfId="0" applyNumberFormat="1" applyFont="1" applyFill="1" applyBorder="1" applyAlignment="1" applyProtection="1">
      <alignment horizontal="center"/>
      <protection/>
    </xf>
    <xf numFmtId="176" fontId="7" fillId="4" borderId="1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/>
    </xf>
    <xf numFmtId="37" fontId="4" fillId="4" borderId="1" xfId="0" applyNumberFormat="1" applyFont="1" applyFill="1" applyBorder="1" applyAlignment="1">
      <alignment horizontal="right"/>
    </xf>
    <xf numFmtId="37" fontId="4" fillId="0" borderId="1" xfId="0" applyNumberFormat="1" applyFont="1" applyFill="1" applyBorder="1" applyAlignment="1">
      <alignment horizontal="right"/>
    </xf>
    <xf numFmtId="39" fontId="4" fillId="4" borderId="1" xfId="0" applyNumberFormat="1" applyFont="1" applyFill="1" applyBorder="1" applyAlignment="1">
      <alignment horizontal="right"/>
    </xf>
    <xf numFmtId="39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 applyProtection="1">
      <alignment horizontal="right"/>
      <protection/>
    </xf>
    <xf numFmtId="41" fontId="7" fillId="4" borderId="1" xfId="0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41" fontId="7" fillId="2" borderId="1" xfId="0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 horizontal="right"/>
    </xf>
    <xf numFmtId="176" fontId="4" fillId="4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76" fontId="4" fillId="5" borderId="1" xfId="15" applyNumberFormat="1" applyFont="1" applyFill="1" applyBorder="1" applyAlignment="1">
      <alignment/>
    </xf>
    <xf numFmtId="176" fontId="4" fillId="2" borderId="1" xfId="15" applyNumberFormat="1" applyFont="1" applyFill="1" applyBorder="1" applyAlignment="1">
      <alignment/>
    </xf>
    <xf numFmtId="176" fontId="4" fillId="4" borderId="1" xfId="15" applyNumberFormat="1" applyFont="1" applyFill="1" applyBorder="1" applyAlignment="1">
      <alignment horizontal="right"/>
    </xf>
    <xf numFmtId="43" fontId="4" fillId="4" borderId="1" xfId="15" applyFont="1" applyFill="1" applyBorder="1" applyAlignment="1">
      <alignment/>
    </xf>
    <xf numFmtId="43" fontId="4" fillId="0" borderId="1" xfId="15" applyFont="1" applyFill="1" applyBorder="1" applyAlignment="1">
      <alignment/>
    </xf>
    <xf numFmtId="43" fontId="4" fillId="5" borderId="1" xfId="15" applyFont="1" applyFill="1" applyBorder="1" applyAlignment="1">
      <alignment/>
    </xf>
    <xf numFmtId="43" fontId="4" fillId="2" borderId="1" xfId="15" applyFont="1" applyFill="1" applyBorder="1" applyAlignment="1">
      <alignment/>
    </xf>
    <xf numFmtId="43" fontId="4" fillId="4" borderId="1" xfId="15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  <xf numFmtId="1" fontId="7" fillId="4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5" borderId="1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 applyProtection="1">
      <alignment/>
      <protection/>
    </xf>
    <xf numFmtId="3" fontId="7" fillId="2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2">
    <dxf>
      <fill>
        <patternFill>
          <bgColor rgb="FFFF6600"/>
        </patternFill>
      </fill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na\Quarterly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53" sqref="O53"/>
    </sheetView>
  </sheetViews>
  <sheetFormatPr defaultColWidth="9.140625" defaultRowHeight="12.75"/>
  <cols>
    <col min="1" max="1" width="4.00390625" style="86" customWidth="1"/>
    <col min="2" max="2" width="53.8515625" style="0" customWidth="1"/>
    <col min="3" max="3" width="11.28125" style="0" customWidth="1"/>
    <col min="4" max="4" width="11.7109375" style="0" customWidth="1"/>
    <col min="5" max="5" width="11.421875" style="0" customWidth="1"/>
    <col min="7" max="7" width="11.28125" style="0" customWidth="1"/>
    <col min="8" max="8" width="11.140625" style="0" customWidth="1"/>
    <col min="9" max="9" width="11.421875" style="0" customWidth="1"/>
    <col min="11" max="11" width="10.7109375" style="0" customWidth="1"/>
    <col min="14" max="14" width="10.8515625" style="0" customWidth="1"/>
    <col min="16" max="16" width="10.421875" style="0" customWidth="1"/>
    <col min="17" max="17" width="10.8515625" style="0" customWidth="1"/>
    <col min="18" max="18" width="11.421875" style="0" customWidth="1"/>
    <col min="20" max="20" width="11.00390625" style="0" customWidth="1"/>
    <col min="21" max="21" width="10.00390625" style="0" customWidth="1"/>
    <col min="22" max="22" width="10.57421875" style="0" customWidth="1"/>
    <col min="23" max="23" width="9.8515625" style="0" customWidth="1"/>
    <col min="24" max="24" width="10.57421875" style="0" customWidth="1"/>
    <col min="50" max="50" width="10.57421875" style="0" customWidth="1"/>
    <col min="71" max="71" width="14.140625" style="87" customWidth="1"/>
    <col min="72" max="16384" width="9.140625" style="18" customWidth="1"/>
  </cols>
  <sheetData>
    <row r="1" spans="1:71" s="4" customFormat="1" ht="27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3" t="s">
        <v>70</v>
      </c>
    </row>
    <row r="2" spans="1:71" s="8" customFormat="1" ht="13.5" customHeight="1">
      <c r="A2" s="5"/>
      <c r="B2" s="5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6">
        <v>58</v>
      </c>
      <c r="BI2" s="6">
        <v>59</v>
      </c>
      <c r="BJ2" s="6">
        <v>60</v>
      </c>
      <c r="BK2" s="6">
        <v>61</v>
      </c>
      <c r="BL2" s="6">
        <v>62</v>
      </c>
      <c r="BM2" s="6">
        <v>63</v>
      </c>
      <c r="BN2" s="6">
        <v>64</v>
      </c>
      <c r="BO2" s="6">
        <v>65</v>
      </c>
      <c r="BP2" s="6">
        <v>66</v>
      </c>
      <c r="BQ2" s="6">
        <v>67</v>
      </c>
      <c r="BR2" s="6">
        <v>68</v>
      </c>
      <c r="BS2" s="7"/>
    </row>
    <row r="3" spans="1:71" s="8" customFormat="1" ht="18" customHeight="1">
      <c r="A3" s="9">
        <v>1</v>
      </c>
      <c r="B3" s="10" t="s">
        <v>71</v>
      </c>
      <c r="C3" s="11">
        <v>35000</v>
      </c>
      <c r="D3" s="12">
        <v>204243</v>
      </c>
      <c r="E3" s="11">
        <v>645000</v>
      </c>
      <c r="F3" s="13">
        <v>14000</v>
      </c>
      <c r="G3" s="11">
        <v>700000</v>
      </c>
      <c r="H3" s="11">
        <v>35000</v>
      </c>
      <c r="I3" s="11">
        <v>126500</v>
      </c>
      <c r="J3" s="11">
        <v>36000</v>
      </c>
      <c r="K3" s="11">
        <v>200000</v>
      </c>
      <c r="L3" s="11">
        <v>40800</v>
      </c>
      <c r="M3" s="11">
        <v>58453</v>
      </c>
      <c r="N3" s="11">
        <v>210000</v>
      </c>
      <c r="O3" s="11">
        <v>211600</v>
      </c>
      <c r="P3" s="11">
        <v>48000</v>
      </c>
      <c r="Q3" s="11">
        <v>49500</v>
      </c>
      <c r="R3" s="11">
        <v>806400</v>
      </c>
      <c r="S3" s="11">
        <v>140000</v>
      </c>
      <c r="T3" s="11">
        <v>600000</v>
      </c>
      <c r="U3" s="11">
        <v>100000</v>
      </c>
      <c r="V3" s="11">
        <v>320000</v>
      </c>
      <c r="W3" s="11">
        <v>565704</v>
      </c>
      <c r="X3" s="11">
        <v>55000</v>
      </c>
      <c r="Y3" s="11">
        <v>80000</v>
      </c>
      <c r="Z3" s="12">
        <v>27000</v>
      </c>
      <c r="AA3" s="11">
        <v>168347</v>
      </c>
      <c r="AB3" s="14">
        <v>102000</v>
      </c>
      <c r="AC3" s="11">
        <v>480000</v>
      </c>
      <c r="AD3" s="11">
        <v>320000</v>
      </c>
      <c r="AE3" s="11">
        <v>45144</v>
      </c>
      <c r="AF3" s="11">
        <v>62617</v>
      </c>
      <c r="AG3" s="11">
        <v>27500</v>
      </c>
      <c r="AH3" s="11">
        <v>65000</v>
      </c>
      <c r="AI3" s="15">
        <v>60000</v>
      </c>
      <c r="AJ3" s="11">
        <v>28000</v>
      </c>
      <c r="AK3" s="11">
        <v>150000</v>
      </c>
      <c r="AL3" s="11">
        <v>20000</v>
      </c>
      <c r="AM3" s="11">
        <v>750464</v>
      </c>
      <c r="AN3" s="11">
        <v>130000</v>
      </c>
      <c r="AO3" s="11">
        <v>30220</v>
      </c>
      <c r="AP3" s="12">
        <v>680000</v>
      </c>
      <c r="AQ3" s="12">
        <v>21420</v>
      </c>
      <c r="AR3" s="12">
        <v>10050</v>
      </c>
      <c r="AS3" s="12">
        <v>65000</v>
      </c>
      <c r="AT3" s="12">
        <v>51000</v>
      </c>
      <c r="AU3" s="12">
        <v>224000</v>
      </c>
      <c r="AV3" s="12">
        <v>67000</v>
      </c>
      <c r="AW3" s="12">
        <v>35000</v>
      </c>
      <c r="AX3" s="12">
        <v>97300</v>
      </c>
      <c r="AY3" s="16">
        <v>52000</v>
      </c>
      <c r="AZ3" s="16">
        <v>140000</v>
      </c>
      <c r="BA3" s="16">
        <v>106000</v>
      </c>
      <c r="BB3" s="16">
        <v>146400</v>
      </c>
      <c r="BC3" s="16">
        <v>50000</v>
      </c>
      <c r="BD3" s="16">
        <v>35000</v>
      </c>
      <c r="BE3" s="16">
        <v>14000</v>
      </c>
      <c r="BF3" s="16">
        <v>35000</v>
      </c>
      <c r="BG3" s="16">
        <v>448000</v>
      </c>
      <c r="BH3" s="16">
        <v>60000</v>
      </c>
      <c r="BI3" s="16">
        <v>14000</v>
      </c>
      <c r="BJ3" s="16">
        <v>21000</v>
      </c>
      <c r="BK3" s="16">
        <v>12000</v>
      </c>
      <c r="BL3" s="16">
        <v>19500</v>
      </c>
      <c r="BM3" s="16">
        <v>448000</v>
      </c>
      <c r="BN3" s="16">
        <v>14000</v>
      </c>
      <c r="BO3" s="16">
        <v>15400</v>
      </c>
      <c r="BP3" s="16">
        <v>70000</v>
      </c>
      <c r="BQ3" s="16">
        <v>66250</v>
      </c>
      <c r="BR3" s="16">
        <v>14000</v>
      </c>
      <c r="BS3" s="17">
        <f>SUM(C3:BR3)</f>
        <v>10778812</v>
      </c>
    </row>
    <row r="4" spans="1:71" ht="12.75" customHeight="1">
      <c r="A4" s="9">
        <v>2</v>
      </c>
      <c r="B4" s="10" t="s">
        <v>72</v>
      </c>
      <c r="C4" s="11">
        <v>48396.27</v>
      </c>
      <c r="D4" s="12">
        <v>238185</v>
      </c>
      <c r="E4" s="11">
        <v>697681</v>
      </c>
      <c r="F4" s="13">
        <v>16701</v>
      </c>
      <c r="G4" s="11">
        <v>511900</v>
      </c>
      <c r="H4" s="11">
        <v>80300</v>
      </c>
      <c r="I4" s="11">
        <v>157945</v>
      </c>
      <c r="J4" s="11">
        <v>54073</v>
      </c>
      <c r="K4" s="11">
        <v>224811</v>
      </c>
      <c r="L4" s="11">
        <v>49600</v>
      </c>
      <c r="M4" s="11">
        <v>108527</v>
      </c>
      <c r="N4" s="11">
        <v>245200</v>
      </c>
      <c r="O4" s="11">
        <v>267900</v>
      </c>
      <c r="P4" s="11">
        <v>72929</v>
      </c>
      <c r="Q4" s="11">
        <v>70227</v>
      </c>
      <c r="R4" s="11">
        <v>905761</v>
      </c>
      <c r="S4" s="11">
        <v>170611</v>
      </c>
      <c r="T4" s="11">
        <v>653504</v>
      </c>
      <c r="U4" s="11">
        <v>145040</v>
      </c>
      <c r="V4" s="11">
        <v>434200</v>
      </c>
      <c r="W4" s="11">
        <v>659897</v>
      </c>
      <c r="X4" s="11">
        <v>97200</v>
      </c>
      <c r="Y4" s="11">
        <v>115700</v>
      </c>
      <c r="Z4" s="12">
        <v>42129</v>
      </c>
      <c r="AA4" s="11">
        <v>230060</v>
      </c>
      <c r="AB4" s="14">
        <v>119556</v>
      </c>
      <c r="AC4" s="11">
        <v>553324</v>
      </c>
      <c r="AD4" s="11">
        <v>350700</v>
      </c>
      <c r="AE4" s="11">
        <v>48942</v>
      </c>
      <c r="AF4" s="11">
        <v>69458</v>
      </c>
      <c r="AG4" s="11">
        <v>33300</v>
      </c>
      <c r="AH4" s="11">
        <v>107826</v>
      </c>
      <c r="AI4" s="15">
        <v>78201</v>
      </c>
      <c r="AJ4" s="11">
        <v>32800</v>
      </c>
      <c r="AK4" s="11">
        <v>169450</v>
      </c>
      <c r="AL4" s="11">
        <v>22046</v>
      </c>
      <c r="AM4" s="11">
        <v>850517</v>
      </c>
      <c r="AN4" s="11">
        <v>136892</v>
      </c>
      <c r="AO4" s="11">
        <v>19423</v>
      </c>
      <c r="AP4" s="12">
        <v>820500</v>
      </c>
      <c r="AQ4" s="12">
        <v>30116</v>
      </c>
      <c r="AR4" s="12">
        <v>16109</v>
      </c>
      <c r="AS4" s="12">
        <v>72411</v>
      </c>
      <c r="AT4" s="12">
        <v>147704</v>
      </c>
      <c r="AU4" s="12">
        <v>236184</v>
      </c>
      <c r="AV4" s="12">
        <v>71369</v>
      </c>
      <c r="AW4" s="12">
        <v>43900</v>
      </c>
      <c r="AX4" s="12">
        <v>121605</v>
      </c>
      <c r="AY4" s="16">
        <v>105645</v>
      </c>
      <c r="AZ4" s="16">
        <v>162225</v>
      </c>
      <c r="BA4" s="16">
        <v>127429</v>
      </c>
      <c r="BB4" s="16">
        <v>155010</v>
      </c>
      <c r="BC4" s="16">
        <v>55300</v>
      </c>
      <c r="BD4" s="16">
        <v>52901</v>
      </c>
      <c r="BE4" s="16">
        <v>8911</v>
      </c>
      <c r="BF4" s="16">
        <v>36205</v>
      </c>
      <c r="BG4" s="16">
        <v>452849</v>
      </c>
      <c r="BH4" s="16">
        <v>67225</v>
      </c>
      <c r="BI4" s="16">
        <v>12826</v>
      </c>
      <c r="BJ4" s="16">
        <v>18600</v>
      </c>
      <c r="BK4" s="16">
        <v>11501</v>
      </c>
      <c r="BL4" s="16">
        <v>18506</v>
      </c>
      <c r="BM4" s="16">
        <v>461257</v>
      </c>
      <c r="BN4" s="16">
        <v>13923</v>
      </c>
      <c r="BO4" s="16">
        <v>15093</v>
      </c>
      <c r="BP4" s="16">
        <v>69940</v>
      </c>
      <c r="BQ4" s="16">
        <v>65403</v>
      </c>
      <c r="BR4" s="16">
        <v>13758</v>
      </c>
      <c r="BS4" s="17">
        <f>SUM(C4:BR4)</f>
        <v>12375317.27</v>
      </c>
    </row>
    <row r="5" spans="1:71" ht="12.75" customHeight="1">
      <c r="A5" s="9">
        <v>3</v>
      </c>
      <c r="B5" s="10" t="s">
        <v>73</v>
      </c>
      <c r="C5" s="11">
        <v>50399.88982499999</v>
      </c>
      <c r="D5" s="12">
        <v>244058.5</v>
      </c>
      <c r="E5" s="11">
        <v>721014.75</v>
      </c>
      <c r="F5" s="13">
        <v>17391</v>
      </c>
      <c r="G5" s="11">
        <v>524195.31</v>
      </c>
      <c r="H5" s="11">
        <v>85551.25</v>
      </c>
      <c r="I5" s="11">
        <v>170244.25</v>
      </c>
      <c r="J5" s="11">
        <v>58072</v>
      </c>
      <c r="K5" s="11">
        <v>231383.25</v>
      </c>
      <c r="L5" s="11">
        <v>53018.75</v>
      </c>
      <c r="M5" s="11">
        <v>116769</v>
      </c>
      <c r="N5" s="11">
        <v>254988.5</v>
      </c>
      <c r="O5" s="11">
        <v>280725.25</v>
      </c>
      <c r="P5" s="11">
        <v>79942.25</v>
      </c>
      <c r="Q5" s="11">
        <v>76022.5</v>
      </c>
      <c r="R5" s="11">
        <v>957955.25</v>
      </c>
      <c r="S5" s="11">
        <v>174909</v>
      </c>
      <c r="T5" s="11">
        <v>695121</v>
      </c>
      <c r="U5" s="11">
        <v>155567.5</v>
      </c>
      <c r="V5" s="11">
        <v>450856.25</v>
      </c>
      <c r="W5" s="11">
        <v>676636.25</v>
      </c>
      <c r="X5" s="11">
        <v>104272.5</v>
      </c>
      <c r="Y5" s="11">
        <v>123975</v>
      </c>
      <c r="Z5" s="12">
        <v>44988</v>
      </c>
      <c r="AA5" s="11">
        <v>249252.5</v>
      </c>
      <c r="AB5" s="14">
        <v>122969</v>
      </c>
      <c r="AC5" s="11">
        <v>578039.25</v>
      </c>
      <c r="AD5" s="11">
        <v>383319</v>
      </c>
      <c r="AE5" s="11">
        <v>51284.5</v>
      </c>
      <c r="AF5" s="11">
        <v>74079.5</v>
      </c>
      <c r="AG5" s="11">
        <v>37235.5</v>
      </c>
      <c r="AH5" s="11">
        <v>116871</v>
      </c>
      <c r="AI5" s="15">
        <v>85187.5</v>
      </c>
      <c r="AJ5" s="11">
        <v>34900</v>
      </c>
      <c r="AK5" s="11">
        <v>175194.75</v>
      </c>
      <c r="AL5" s="11">
        <v>22955.75</v>
      </c>
      <c r="AM5" s="11">
        <v>879541.75</v>
      </c>
      <c r="AN5" s="11">
        <v>148790</v>
      </c>
      <c r="AO5" s="11">
        <v>21251.26</v>
      </c>
      <c r="AP5" s="12">
        <v>839000</v>
      </c>
      <c r="AQ5" s="12">
        <v>32387</v>
      </c>
      <c r="AR5" s="12">
        <v>17497</v>
      </c>
      <c r="AS5" s="12">
        <v>75061</v>
      </c>
      <c r="AT5" s="12">
        <v>154647</v>
      </c>
      <c r="AU5" s="12">
        <v>253444</v>
      </c>
      <c r="AV5" s="12">
        <v>74311</v>
      </c>
      <c r="AW5" s="12">
        <v>45638.5</v>
      </c>
      <c r="AX5" s="12">
        <v>128876.75</v>
      </c>
      <c r="AY5" s="16">
        <v>112019</v>
      </c>
      <c r="AZ5" s="16">
        <v>173807</v>
      </c>
      <c r="BA5" s="16">
        <v>136254</v>
      </c>
      <c r="BB5" s="16">
        <v>162535.25</v>
      </c>
      <c r="BC5" s="16">
        <v>57756.25</v>
      </c>
      <c r="BD5" s="16">
        <v>53946.5</v>
      </c>
      <c r="BE5" s="16">
        <v>9437</v>
      </c>
      <c r="BF5" s="16">
        <v>38383.5</v>
      </c>
      <c r="BG5" s="16">
        <v>464024</v>
      </c>
      <c r="BH5" s="16">
        <v>70760</v>
      </c>
      <c r="BI5" s="16">
        <v>13185</v>
      </c>
      <c r="BJ5" s="16">
        <v>19100</v>
      </c>
      <c r="BK5" s="16">
        <v>11943</v>
      </c>
      <c r="BL5" s="16">
        <v>19073</v>
      </c>
      <c r="BM5" s="16">
        <v>477457</v>
      </c>
      <c r="BN5" s="16">
        <v>14061</v>
      </c>
      <c r="BO5" s="16">
        <v>15429</v>
      </c>
      <c r="BP5" s="16">
        <v>69940</v>
      </c>
      <c r="BQ5" s="16">
        <v>65865</v>
      </c>
      <c r="BR5" s="16">
        <v>14090</v>
      </c>
      <c r="BS5" s="17">
        <f>SUM(C5:BR5)</f>
        <v>12948856.209825</v>
      </c>
    </row>
    <row r="6" spans="1:71" ht="12.75" customHeight="1">
      <c r="A6" s="19">
        <v>4</v>
      </c>
      <c r="B6" s="10" t="s">
        <v>74</v>
      </c>
      <c r="C6" s="11">
        <v>160289.586</v>
      </c>
      <c r="D6" s="12">
        <v>909312</v>
      </c>
      <c r="E6" s="11">
        <v>2744195.2</v>
      </c>
      <c r="F6" s="13">
        <v>153826.2</v>
      </c>
      <c r="G6" s="11">
        <v>1457060</v>
      </c>
      <c r="H6" s="11">
        <v>592750</v>
      </c>
      <c r="I6" s="11">
        <v>1348005.5</v>
      </c>
      <c r="J6" s="11">
        <v>410973.5</v>
      </c>
      <c r="K6" s="11">
        <v>746913.4</v>
      </c>
      <c r="L6" s="11">
        <v>393780</v>
      </c>
      <c r="M6" s="11">
        <v>934652.2</v>
      </c>
      <c r="N6" s="11">
        <v>1025241.5</v>
      </c>
      <c r="O6" s="11">
        <v>1453800</v>
      </c>
      <c r="P6" s="11">
        <v>602437.5</v>
      </c>
      <c r="Q6" s="11">
        <v>669046.6</v>
      </c>
      <c r="R6" s="11">
        <v>5616011.2</v>
      </c>
      <c r="S6" s="11">
        <v>514241.7</v>
      </c>
      <c r="T6" s="11">
        <v>4424236.8</v>
      </c>
      <c r="U6" s="11">
        <v>1122566.2</v>
      </c>
      <c r="V6" s="11">
        <v>1795841.4</v>
      </c>
      <c r="W6" s="11">
        <v>1706354.8</v>
      </c>
      <c r="X6" s="11">
        <v>821130</v>
      </c>
      <c r="Y6" s="11">
        <v>955570</v>
      </c>
      <c r="Z6" s="12">
        <v>341916.3</v>
      </c>
      <c r="AA6" s="11">
        <v>2046591.8</v>
      </c>
      <c r="AB6" s="14">
        <v>384986</v>
      </c>
      <c r="AC6" s="11">
        <v>2510018.6</v>
      </c>
      <c r="AD6" s="11">
        <v>3320622.6</v>
      </c>
      <c r="AE6" s="11">
        <v>253040.6</v>
      </c>
      <c r="AF6" s="11">
        <v>473246</v>
      </c>
      <c r="AG6" s="11">
        <v>442240</v>
      </c>
      <c r="AH6" s="11">
        <v>995840.9</v>
      </c>
      <c r="AI6" s="15">
        <v>773521.9</v>
      </c>
      <c r="AJ6" s="11">
        <v>232920</v>
      </c>
      <c r="AK6" s="11">
        <v>685645</v>
      </c>
      <c r="AL6" s="11">
        <v>108180.2</v>
      </c>
      <c r="AM6" s="11">
        <v>3897547.3</v>
      </c>
      <c r="AN6" s="11">
        <v>1287458.6</v>
      </c>
      <c r="AO6" s="11">
        <v>146260.8</v>
      </c>
      <c r="AP6" s="12">
        <v>3047470</v>
      </c>
      <c r="AQ6" s="12">
        <v>289792.4</v>
      </c>
      <c r="AR6" s="12">
        <v>156869</v>
      </c>
      <c r="AS6" s="12">
        <v>278555.4</v>
      </c>
      <c r="AT6" s="12">
        <v>742048.8</v>
      </c>
      <c r="AU6" s="12">
        <v>2040898.6</v>
      </c>
      <c r="AV6" s="12">
        <v>357886.3</v>
      </c>
      <c r="AW6" s="12">
        <v>194528</v>
      </c>
      <c r="AX6" s="12">
        <v>764052</v>
      </c>
      <c r="AY6" s="16">
        <v>695497</v>
      </c>
      <c r="AZ6" s="16">
        <v>1221114.5</v>
      </c>
      <c r="BA6" s="16">
        <v>949815.2</v>
      </c>
      <c r="BB6" s="16">
        <v>863550</v>
      </c>
      <c r="BC6" s="16">
        <v>284960</v>
      </c>
      <c r="BD6" s="16">
        <v>120871.6</v>
      </c>
      <c r="BE6" s="16">
        <v>82161.8</v>
      </c>
      <c r="BF6" s="16">
        <v>233813</v>
      </c>
      <c r="BG6" s="16">
        <v>1371092.9</v>
      </c>
      <c r="BH6" s="16">
        <v>419909.8</v>
      </c>
      <c r="BI6" s="16">
        <v>41873.2</v>
      </c>
      <c r="BJ6" s="16">
        <v>58500</v>
      </c>
      <c r="BK6" s="16">
        <v>45831</v>
      </c>
      <c r="BL6" s="16">
        <v>67537.4</v>
      </c>
      <c r="BM6" s="16">
        <v>1800263</v>
      </c>
      <c r="BN6" s="16">
        <v>22364.4</v>
      </c>
      <c r="BO6" s="16">
        <v>40898.8</v>
      </c>
      <c r="BP6" s="16">
        <v>48191</v>
      </c>
      <c r="BQ6" s="16">
        <v>62055</v>
      </c>
      <c r="BR6" s="16">
        <v>39362</v>
      </c>
      <c r="BS6" s="17">
        <f>SUM(C6:BR6)</f>
        <v>64800033.98599999</v>
      </c>
    </row>
    <row r="7" spans="1:71" ht="12.75" customHeight="1">
      <c r="A7" s="19">
        <v>5</v>
      </c>
      <c r="B7" s="10" t="s">
        <v>75</v>
      </c>
      <c r="C7" s="11">
        <v>182597.91</v>
      </c>
      <c r="D7" s="12">
        <v>1442844</v>
      </c>
      <c r="E7" s="11">
        <v>3309407</v>
      </c>
      <c r="F7" s="13">
        <v>216514</v>
      </c>
      <c r="G7" s="11">
        <v>1715200</v>
      </c>
      <c r="H7" s="11">
        <v>759800</v>
      </c>
      <c r="I7" s="11">
        <v>1515034</v>
      </c>
      <c r="J7" s="11">
        <v>519333</v>
      </c>
      <c r="K7" s="11">
        <v>887589</v>
      </c>
      <c r="L7" s="11">
        <v>588400</v>
      </c>
      <c r="M7" s="11">
        <v>1172266</v>
      </c>
      <c r="N7" s="11">
        <v>1249500</v>
      </c>
      <c r="O7" s="11">
        <v>1719600</v>
      </c>
      <c r="P7" s="11">
        <v>834687</v>
      </c>
      <c r="Q7" s="11">
        <v>818401</v>
      </c>
      <c r="R7" s="11">
        <v>7323268</v>
      </c>
      <c r="S7" s="11">
        <v>621971</v>
      </c>
      <c r="T7" s="11">
        <v>5298812</v>
      </c>
      <c r="U7" s="11">
        <v>1348267</v>
      </c>
      <c r="V7" s="11">
        <v>2176261</v>
      </c>
      <c r="W7" s="11">
        <v>2187902</v>
      </c>
      <c r="X7" s="11">
        <v>978200</v>
      </c>
      <c r="Y7" s="11">
        <v>1167100</v>
      </c>
      <c r="Z7" s="12">
        <v>421740</v>
      </c>
      <c r="AA7" s="11">
        <v>2451669</v>
      </c>
      <c r="AB7" s="14">
        <v>487050</v>
      </c>
      <c r="AC7" s="11">
        <v>2974052</v>
      </c>
      <c r="AD7" s="11">
        <v>4094100</v>
      </c>
      <c r="AE7" s="11">
        <v>312742</v>
      </c>
      <c r="AF7" s="11">
        <v>559495</v>
      </c>
      <c r="AG7" s="11">
        <v>576500</v>
      </c>
      <c r="AH7" s="11">
        <v>1126959</v>
      </c>
      <c r="AI7" s="15">
        <v>1053899</v>
      </c>
      <c r="AJ7" s="11">
        <v>261900</v>
      </c>
      <c r="AK7" s="11">
        <v>867944</v>
      </c>
      <c r="AL7" s="11">
        <v>163655</v>
      </c>
      <c r="AM7" s="11">
        <v>4546122</v>
      </c>
      <c r="AN7" s="11">
        <v>1561267</v>
      </c>
      <c r="AO7" s="11">
        <v>223927</v>
      </c>
      <c r="AP7" s="12">
        <v>3586400</v>
      </c>
      <c r="AQ7" s="12">
        <v>326208</v>
      </c>
      <c r="AR7" s="12">
        <v>195992</v>
      </c>
      <c r="AS7" s="12">
        <v>343334</v>
      </c>
      <c r="AT7" s="12">
        <v>816150</v>
      </c>
      <c r="AU7" s="12">
        <v>2572892</v>
      </c>
      <c r="AV7" s="12">
        <v>430233</v>
      </c>
      <c r="AW7" s="12">
        <v>238300</v>
      </c>
      <c r="AX7" s="12">
        <v>885970</v>
      </c>
      <c r="AY7" s="16">
        <v>882884</v>
      </c>
      <c r="AZ7" s="16">
        <v>1570026</v>
      </c>
      <c r="BA7" s="16">
        <v>1156854</v>
      </c>
      <c r="BB7" s="16">
        <v>1336354</v>
      </c>
      <c r="BC7" s="16">
        <v>386700</v>
      </c>
      <c r="BD7" s="16">
        <v>166760</v>
      </c>
      <c r="BE7" s="16">
        <v>136594</v>
      </c>
      <c r="BF7" s="16">
        <v>288234</v>
      </c>
      <c r="BG7" s="16">
        <v>1515852</v>
      </c>
      <c r="BH7" s="16">
        <v>560970</v>
      </c>
      <c r="BI7" s="16">
        <v>48106</v>
      </c>
      <c r="BJ7" s="16">
        <v>65800</v>
      </c>
      <c r="BK7" s="16">
        <v>59655</v>
      </c>
      <c r="BL7" s="16">
        <v>85528</v>
      </c>
      <c r="BM7" s="16">
        <v>2111862</v>
      </c>
      <c r="BN7" s="16">
        <v>37405</v>
      </c>
      <c r="BO7" s="16">
        <v>54320</v>
      </c>
      <c r="BP7" s="16">
        <v>186141</v>
      </c>
      <c r="BQ7" s="16">
        <v>111838</v>
      </c>
      <c r="BR7" s="16">
        <v>45655</v>
      </c>
      <c r="BS7" s="17">
        <f>SUM(C7:BR7)</f>
        <v>79918991.91</v>
      </c>
    </row>
    <row r="8" spans="1:71" ht="12.75" customHeight="1">
      <c r="A8" s="20"/>
      <c r="B8" s="21" t="s">
        <v>76</v>
      </c>
      <c r="C8" s="22">
        <v>30.19302202202955</v>
      </c>
      <c r="D8" s="22">
        <v>26.193979624155407</v>
      </c>
      <c r="E8" s="22">
        <v>25.42388384033322</v>
      </c>
      <c r="F8" s="23">
        <v>10.857058160443408</v>
      </c>
      <c r="G8" s="22">
        <v>35.13238988099323</v>
      </c>
      <c r="H8" s="22">
        <v>13.547026571067061</v>
      </c>
      <c r="I8" s="22">
        <v>11.71694032405654</v>
      </c>
      <c r="J8" s="22">
        <v>13.157296030036001</v>
      </c>
      <c r="K8" s="22">
        <v>30.098670073398065</v>
      </c>
      <c r="L8" s="22">
        <v>12.595865711818782</v>
      </c>
      <c r="M8" s="22">
        <v>11.611484999446855</v>
      </c>
      <c r="N8" s="23">
        <v>23.916316302061514</v>
      </c>
      <c r="O8" s="22">
        <v>18.427569129178703</v>
      </c>
      <c r="P8" s="23">
        <v>12.10565411349725</v>
      </c>
      <c r="Q8" s="22">
        <v>10.496578265250882</v>
      </c>
      <c r="R8" s="22">
        <v>16.128190769989917</v>
      </c>
      <c r="S8" s="22">
        <v>33.17720052652284</v>
      </c>
      <c r="T8" s="22">
        <v>14.77099959929812</v>
      </c>
      <c r="U8" s="22">
        <v>12.920396142338866</v>
      </c>
      <c r="V8" s="22">
        <v>24.178081650194724</v>
      </c>
      <c r="W8" s="22">
        <v>38.672906713187665</v>
      </c>
      <c r="X8" s="22">
        <v>11.83734609623324</v>
      </c>
      <c r="Y8" s="22">
        <v>12.107956507634187</v>
      </c>
      <c r="Z8" s="22">
        <v>12.321436562105989</v>
      </c>
      <c r="AA8" s="22">
        <v>11.241127810636199</v>
      </c>
      <c r="AB8" s="22">
        <v>31.054635752988418</v>
      </c>
      <c r="AC8" s="22">
        <v>22.04461751797377</v>
      </c>
      <c r="AD8" s="22">
        <v>10.561272455352197</v>
      </c>
      <c r="AE8" s="22">
        <v>19.341560208124704</v>
      </c>
      <c r="AF8" s="22">
        <v>14.676933349674377</v>
      </c>
      <c r="AG8" s="24">
        <v>7.529848046309697</v>
      </c>
      <c r="AH8" s="22">
        <v>10.82763320928072</v>
      </c>
      <c r="AI8" s="25">
        <v>10.10973315687636</v>
      </c>
      <c r="AJ8" s="22">
        <v>14.082088270650866</v>
      </c>
      <c r="AK8" s="22">
        <v>24.71395547258421</v>
      </c>
      <c r="AL8" s="22">
        <v>20.378960290330394</v>
      </c>
      <c r="AM8" s="22">
        <v>21.821851911842096</v>
      </c>
      <c r="AN8" s="22">
        <v>10.632730248568768</v>
      </c>
      <c r="AO8" s="22">
        <v>13.27970310568519</v>
      </c>
      <c r="AP8" s="22">
        <v>26.923973000554557</v>
      </c>
      <c r="AQ8" s="22">
        <v>10.392267015974193</v>
      </c>
      <c r="AR8" s="22">
        <v>10.269078020513932</v>
      </c>
      <c r="AS8" s="22">
        <v>25.995188030819</v>
      </c>
      <c r="AT8" s="22">
        <v>19.904890352224815</v>
      </c>
      <c r="AU8" s="22">
        <v>11.572549464240899</v>
      </c>
      <c r="AV8" s="22">
        <v>19.941808334099406</v>
      </c>
      <c r="AW8" s="22">
        <v>22.567445303503867</v>
      </c>
      <c r="AX8" s="22">
        <v>15.915801542303404</v>
      </c>
      <c r="AY8" s="26">
        <v>15.189857037485424</v>
      </c>
      <c r="AZ8" s="26">
        <v>13.284994977948422</v>
      </c>
      <c r="BA8" s="26">
        <v>13.416188749137728</v>
      </c>
      <c r="BB8" s="26">
        <v>17.950321347924266</v>
      </c>
      <c r="BC8" s="26">
        <v>19.40623245367771</v>
      </c>
      <c r="BD8" s="26">
        <v>43.766277603671995</v>
      </c>
      <c r="BE8" s="26">
        <v>10.84567280658408</v>
      </c>
      <c r="BF8" s="26">
        <v>15.484596664856104</v>
      </c>
      <c r="BG8" s="26">
        <v>33.02832360958182</v>
      </c>
      <c r="BH8" s="26">
        <v>16.009390588169172</v>
      </c>
      <c r="BI8" s="26">
        <v>30.630570388697308</v>
      </c>
      <c r="BJ8" s="26">
        <v>31.794871794871792</v>
      </c>
      <c r="BK8" s="26">
        <v>25.094368440575153</v>
      </c>
      <c r="BL8" s="26">
        <v>27.401114049400775</v>
      </c>
      <c r="BM8" s="26">
        <v>25.621645281828265</v>
      </c>
      <c r="BN8" s="26">
        <v>62.2551912861512</v>
      </c>
      <c r="BO8" s="26">
        <v>36.90328322591371</v>
      </c>
      <c r="BP8" s="26">
        <v>145.13083355813325</v>
      </c>
      <c r="BQ8" s="26">
        <v>105.39521392313272</v>
      </c>
      <c r="BR8" s="26">
        <v>34.952492251409986</v>
      </c>
      <c r="BS8" s="27">
        <f>BS4/BS6%</f>
        <v>19.0977018201467</v>
      </c>
    </row>
    <row r="9" spans="1:71" ht="12.75" customHeight="1">
      <c r="A9" s="28"/>
      <c r="B9" s="21" t="s">
        <v>77</v>
      </c>
      <c r="C9" s="22">
        <v>31.44302202202954</v>
      </c>
      <c r="D9" s="22">
        <v>26.83990753448761</v>
      </c>
      <c r="E9" s="22">
        <v>26.274178673587066</v>
      </c>
      <c r="F9" s="23">
        <v>11.305616338439094</v>
      </c>
      <c r="G9" s="22">
        <v>35.97623364858002</v>
      </c>
      <c r="H9" s="22">
        <v>14.432939687895402</v>
      </c>
      <c r="I9" s="22">
        <v>12.629343871371447</v>
      </c>
      <c r="J9" s="22">
        <v>14.130351470350277</v>
      </c>
      <c r="K9" s="22">
        <v>30.97859136012287</v>
      </c>
      <c r="L9" s="22">
        <v>13.464053532429276</v>
      </c>
      <c r="M9" s="22">
        <v>12.493310345816337</v>
      </c>
      <c r="N9" s="23">
        <v>24.871066963247195</v>
      </c>
      <c r="O9" s="22">
        <v>19.309757188058878</v>
      </c>
      <c r="P9" s="23">
        <v>13.269799771760557</v>
      </c>
      <c r="Q9" s="22">
        <v>11.362810901363224</v>
      </c>
      <c r="R9" s="22">
        <v>17.05757370996696</v>
      </c>
      <c r="S9" s="22">
        <v>34.01299427876035</v>
      </c>
      <c r="T9" s="22">
        <v>15.711659014273376</v>
      </c>
      <c r="U9" s="22">
        <v>13.858202750091712</v>
      </c>
      <c r="V9" s="22">
        <v>25.105571683557358</v>
      </c>
      <c r="W9" s="22">
        <v>39.65390140432693</v>
      </c>
      <c r="X9" s="22">
        <v>12.69865916480947</v>
      </c>
      <c r="Y9" s="22">
        <v>12.973931789403185</v>
      </c>
      <c r="Z9" s="22">
        <v>13.157606115882746</v>
      </c>
      <c r="AA9" s="22">
        <v>12.1789064140685</v>
      </c>
      <c r="AB9" s="22">
        <v>31.9411614967817</v>
      </c>
      <c r="AC9" s="22">
        <v>23.029281536001367</v>
      </c>
      <c r="AD9" s="22">
        <v>11.54358824155446</v>
      </c>
      <c r="AE9" s="22">
        <v>20.26730097857814</v>
      </c>
      <c r="AF9" s="22">
        <v>15.653486770094199</v>
      </c>
      <c r="AG9" s="24">
        <v>8.41974945730825</v>
      </c>
      <c r="AH9" s="22">
        <v>11.735910826719408</v>
      </c>
      <c r="AI9" s="25">
        <v>11.0129396465698</v>
      </c>
      <c r="AJ9" s="22">
        <v>14.983685385540099</v>
      </c>
      <c r="AK9" s="22">
        <v>25.55181617309249</v>
      </c>
      <c r="AL9" s="22">
        <v>21.219918247516645</v>
      </c>
      <c r="AM9" s="22">
        <v>22.566544606142433</v>
      </c>
      <c r="AN9" s="22">
        <v>11.556876469658906</v>
      </c>
      <c r="AO9" s="22">
        <v>14.529703105685188</v>
      </c>
      <c r="AP9" s="22">
        <v>27.531033939628607</v>
      </c>
      <c r="AQ9" s="22">
        <v>11.175931459900259</v>
      </c>
      <c r="AR9" s="22">
        <v>11.15389273852705</v>
      </c>
      <c r="AS9" s="22">
        <v>26.946524820556338</v>
      </c>
      <c r="AT9" s="22">
        <v>20.840543101747485</v>
      </c>
      <c r="AU9" s="22">
        <v>12.418255370452995</v>
      </c>
      <c r="AV9" s="22">
        <v>20.76385712445545</v>
      </c>
      <c r="AW9" s="22">
        <v>23.461146981411414</v>
      </c>
      <c r="AX9" s="22">
        <v>16.867536502751122</v>
      </c>
      <c r="AY9" s="26">
        <v>16.106323966889864</v>
      </c>
      <c r="AZ9" s="26">
        <v>14.233472782445872</v>
      </c>
      <c r="BA9" s="26">
        <v>14.345316857426582</v>
      </c>
      <c r="BB9" s="26">
        <v>18.821753227954375</v>
      </c>
      <c r="BC9" s="26">
        <v>20.268195536215607</v>
      </c>
      <c r="BD9" s="26">
        <v>44.63124505673789</v>
      </c>
      <c r="BE9" s="26">
        <v>11.485872996940182</v>
      </c>
      <c r="BF9" s="26">
        <v>16.416324156484027</v>
      </c>
      <c r="BG9" s="26">
        <v>33.843366849904925</v>
      </c>
      <c r="BH9" s="26">
        <v>16.851238051600607</v>
      </c>
      <c r="BI9" s="26">
        <v>31.48792067479916</v>
      </c>
      <c r="BJ9" s="26">
        <v>32.64957264957265</v>
      </c>
      <c r="BK9" s="26">
        <v>26.058781174314326</v>
      </c>
      <c r="BL9" s="26">
        <v>28.240648884914137</v>
      </c>
      <c r="BM9" s="26">
        <v>26.52151380103907</v>
      </c>
      <c r="BN9" s="26">
        <v>62.87224338681118</v>
      </c>
      <c r="BO9" s="26">
        <v>37.72482322219722</v>
      </c>
      <c r="BP9" s="26">
        <v>145.13083355813325</v>
      </c>
      <c r="BQ9" s="26">
        <v>106.1397147691564</v>
      </c>
      <c r="BR9" s="26">
        <v>35.79594532798131</v>
      </c>
      <c r="BS9" s="27">
        <f>BS5/BS6%</f>
        <v>19.982792312458653</v>
      </c>
    </row>
    <row r="10" spans="1:71" ht="12.75" customHeight="1">
      <c r="A10" s="28"/>
      <c r="B10" s="21" t="s">
        <v>78</v>
      </c>
      <c r="C10" s="22">
        <v>87.78281525785265</v>
      </c>
      <c r="D10" s="23">
        <v>63.02219782596039</v>
      </c>
      <c r="E10" s="22">
        <v>82.92105504097864</v>
      </c>
      <c r="F10" s="23">
        <v>71.04676833830608</v>
      </c>
      <c r="G10" s="22">
        <v>84.94986007462687</v>
      </c>
      <c r="H10" s="22">
        <v>78.0139510397473</v>
      </c>
      <c r="I10" s="22">
        <v>88.97526392146975</v>
      </c>
      <c r="J10" s="22">
        <v>79.13487107501352</v>
      </c>
      <c r="K10" s="22">
        <v>84.15081755181734</v>
      </c>
      <c r="L10" s="22">
        <v>66.92386131883072</v>
      </c>
      <c r="M10" s="22">
        <v>79.73038542446851</v>
      </c>
      <c r="N10" s="22">
        <v>82.05214085634253</v>
      </c>
      <c r="O10" s="22">
        <v>84.54291695743196</v>
      </c>
      <c r="P10" s="22">
        <v>72.17525851007623</v>
      </c>
      <c r="Q10" s="22">
        <v>81.7504621817422</v>
      </c>
      <c r="R10" s="22">
        <v>76.68722761477527</v>
      </c>
      <c r="S10" s="22">
        <v>82.679369295353</v>
      </c>
      <c r="T10" s="22">
        <v>83.49488149419152</v>
      </c>
      <c r="U10" s="22">
        <v>83.25993293613209</v>
      </c>
      <c r="V10" s="22">
        <v>82.5195783042567</v>
      </c>
      <c r="W10" s="22">
        <v>77.99045843918056</v>
      </c>
      <c r="X10" s="22">
        <v>83.9429564506236</v>
      </c>
      <c r="Y10" s="22">
        <v>81.875589066918</v>
      </c>
      <c r="Z10" s="23">
        <v>81.07276995305163</v>
      </c>
      <c r="AA10" s="22">
        <v>83.47749227159132</v>
      </c>
      <c r="AB10" s="22">
        <v>79.04445128836876</v>
      </c>
      <c r="AC10" s="22">
        <v>84.39726675929002</v>
      </c>
      <c r="AD10" s="22">
        <v>81.10751080823626</v>
      </c>
      <c r="AE10" s="22">
        <v>80.91033503654769</v>
      </c>
      <c r="AF10" s="22">
        <v>84.58449137168338</v>
      </c>
      <c r="AG10" s="22">
        <v>76.71118820468344</v>
      </c>
      <c r="AH10" s="22">
        <v>88.36531763799748</v>
      </c>
      <c r="AI10" s="25">
        <v>73.39620779600322</v>
      </c>
      <c r="AJ10" s="22">
        <v>88.93470790378007</v>
      </c>
      <c r="AK10" s="22">
        <v>78.99645599255251</v>
      </c>
      <c r="AL10" s="22">
        <v>66.10259387125355</v>
      </c>
      <c r="AM10" s="22">
        <v>85.73345149998174</v>
      </c>
      <c r="AN10" s="22">
        <v>82.46242314735404</v>
      </c>
      <c r="AO10" s="22">
        <v>65.31628611109869</v>
      </c>
      <c r="AP10" s="23">
        <v>84.97295337943342</v>
      </c>
      <c r="AQ10" s="23">
        <v>88.83669315283501</v>
      </c>
      <c r="AR10" s="23">
        <v>80.03847095799829</v>
      </c>
      <c r="AS10" s="23">
        <v>81.13248323789664</v>
      </c>
      <c r="AT10" s="23">
        <v>90.92063958831098</v>
      </c>
      <c r="AU10" s="23">
        <v>79.32313521127199</v>
      </c>
      <c r="AV10" s="23">
        <v>83.18429781072116</v>
      </c>
      <c r="AW10" s="23">
        <v>81.63155686109945</v>
      </c>
      <c r="AX10" s="23">
        <v>86.23903743919095</v>
      </c>
      <c r="AY10" s="26">
        <v>78.77558093702004</v>
      </c>
      <c r="AZ10" s="26">
        <v>77.77670560869693</v>
      </c>
      <c r="BA10" s="26">
        <v>82.10329047572122</v>
      </c>
      <c r="BB10" s="26">
        <v>64.61985372139418</v>
      </c>
      <c r="BC10" s="26">
        <v>73.69019912076546</v>
      </c>
      <c r="BD10" s="26">
        <v>72.4823698728712</v>
      </c>
      <c r="BE10" s="26">
        <v>60.1503726371583</v>
      </c>
      <c r="BF10" s="26">
        <v>81.11916012684138</v>
      </c>
      <c r="BG10" s="26">
        <v>90.45031441064167</v>
      </c>
      <c r="BH10" s="26">
        <v>74.85423462930282</v>
      </c>
      <c r="BI10" s="26">
        <v>87.04361202344822</v>
      </c>
      <c r="BJ10" s="26">
        <v>88.90577507598785</v>
      </c>
      <c r="BK10" s="26">
        <v>76.82675383454865</v>
      </c>
      <c r="BL10" s="26">
        <v>78.96525114582357</v>
      </c>
      <c r="BM10" s="26">
        <v>85.24529538388398</v>
      </c>
      <c r="BN10" s="26">
        <v>59.78986766475071</v>
      </c>
      <c r="BO10" s="26">
        <v>75.29234167893962</v>
      </c>
      <c r="BP10" s="26">
        <v>25.889513863146757</v>
      </c>
      <c r="BQ10" s="26">
        <v>55.486507269443294</v>
      </c>
      <c r="BR10" s="26">
        <v>86.21618661701895</v>
      </c>
      <c r="BS10" s="27">
        <f>BS6/BS7%</f>
        <v>81.08214635511659</v>
      </c>
    </row>
    <row r="11" spans="1:71" ht="12.75" customHeight="1">
      <c r="A11" s="19">
        <v>6</v>
      </c>
      <c r="B11" s="10" t="s">
        <v>79</v>
      </c>
      <c r="C11" s="29">
        <v>79117.8</v>
      </c>
      <c r="D11" s="30">
        <v>1017854</v>
      </c>
      <c r="E11" s="29">
        <v>2207975</v>
      </c>
      <c r="F11" s="30">
        <v>69467</v>
      </c>
      <c r="G11" s="29">
        <v>787800</v>
      </c>
      <c r="H11" s="29">
        <v>622600</v>
      </c>
      <c r="I11" s="29">
        <v>1128171</v>
      </c>
      <c r="J11" s="29">
        <v>438008</v>
      </c>
      <c r="K11" s="29">
        <v>591316</v>
      </c>
      <c r="L11" s="29">
        <v>519400</v>
      </c>
      <c r="M11" s="29">
        <v>1006416</v>
      </c>
      <c r="N11" s="29">
        <v>799300</v>
      </c>
      <c r="O11" s="29">
        <v>1259900</v>
      </c>
      <c r="P11" s="29">
        <v>620027</v>
      </c>
      <c r="Q11" s="29">
        <v>707848</v>
      </c>
      <c r="R11" s="29">
        <v>5490837</v>
      </c>
      <c r="S11" s="29">
        <v>398687</v>
      </c>
      <c r="T11" s="29">
        <v>4323984</v>
      </c>
      <c r="U11" s="29">
        <v>1154898</v>
      </c>
      <c r="V11" s="29">
        <v>1494715</v>
      </c>
      <c r="W11" s="29">
        <v>1446344</v>
      </c>
      <c r="X11" s="29">
        <v>827800</v>
      </c>
      <c r="Y11" s="29">
        <v>1049600</v>
      </c>
      <c r="Z11" s="30">
        <v>366718</v>
      </c>
      <c r="AA11" s="29">
        <v>2025903</v>
      </c>
      <c r="AB11" s="29">
        <v>355846</v>
      </c>
      <c r="AC11" s="29">
        <v>2054657</v>
      </c>
      <c r="AD11" s="29">
        <v>3245100</v>
      </c>
      <c r="AE11" s="29">
        <v>249741</v>
      </c>
      <c r="AF11" s="29">
        <v>411640</v>
      </c>
      <c r="AG11" s="29">
        <v>428700</v>
      </c>
      <c r="AH11" s="29">
        <v>858626</v>
      </c>
      <c r="AI11" s="15">
        <v>894336</v>
      </c>
      <c r="AJ11" s="29">
        <v>208600</v>
      </c>
      <c r="AK11" s="29">
        <v>675354</v>
      </c>
      <c r="AL11" s="29">
        <v>137325</v>
      </c>
      <c r="AM11" s="29">
        <v>3323456</v>
      </c>
      <c r="AN11" s="29">
        <v>1398294</v>
      </c>
      <c r="AO11" s="29">
        <v>162441</v>
      </c>
      <c r="AP11" s="30">
        <v>2307600</v>
      </c>
      <c r="AQ11" s="30">
        <v>290653</v>
      </c>
      <c r="AR11" s="30">
        <v>179472</v>
      </c>
      <c r="AS11" s="30">
        <v>210834</v>
      </c>
      <c r="AT11" s="30">
        <v>461416</v>
      </c>
      <c r="AU11" s="30">
        <v>1866506</v>
      </c>
      <c r="AV11" s="30">
        <v>334582</v>
      </c>
      <c r="AW11" s="30">
        <v>188000</v>
      </c>
      <c r="AX11" s="30">
        <v>557231</v>
      </c>
      <c r="AY11" s="16">
        <v>727905</v>
      </c>
      <c r="AZ11" s="16">
        <v>1325832</v>
      </c>
      <c r="BA11" s="16">
        <v>993424</v>
      </c>
      <c r="BB11" s="16">
        <v>1123029</v>
      </c>
      <c r="BC11" s="16">
        <v>315300</v>
      </c>
      <c r="BD11" s="16">
        <v>109663</v>
      </c>
      <c r="BE11" s="16">
        <v>121898</v>
      </c>
      <c r="BF11" s="16">
        <v>228935</v>
      </c>
      <c r="BG11" s="16">
        <v>966732</v>
      </c>
      <c r="BH11" s="16">
        <v>441655</v>
      </c>
      <c r="BI11" s="16">
        <v>31384</v>
      </c>
      <c r="BJ11" s="16">
        <v>46100</v>
      </c>
      <c r="BK11" s="16">
        <v>47048</v>
      </c>
      <c r="BL11" s="16">
        <v>67211</v>
      </c>
      <c r="BM11" s="16">
        <v>1325468</v>
      </c>
      <c r="BN11" s="16">
        <v>22421</v>
      </c>
      <c r="BO11" s="16">
        <v>35547</v>
      </c>
      <c r="BP11" s="16">
        <v>114450</v>
      </c>
      <c r="BQ11" s="16">
        <v>44267</v>
      </c>
      <c r="BR11" s="16">
        <v>28535</v>
      </c>
      <c r="BS11" s="17">
        <f>SUM(C11:BR11)</f>
        <v>59351899.8</v>
      </c>
    </row>
    <row r="12" spans="1:71" ht="12.75" customHeight="1">
      <c r="A12" s="9">
        <v>7</v>
      </c>
      <c r="B12" s="31" t="s">
        <v>80</v>
      </c>
      <c r="C12" s="29">
        <v>41500</v>
      </c>
      <c r="D12" s="30">
        <v>0</v>
      </c>
      <c r="E12" s="29">
        <v>317160</v>
      </c>
      <c r="F12" s="30">
        <v>60015</v>
      </c>
      <c r="G12" s="29">
        <v>263000</v>
      </c>
      <c r="H12" s="29">
        <v>20000</v>
      </c>
      <c r="I12" s="29">
        <v>174434</v>
      </c>
      <c r="J12" s="29">
        <v>6000</v>
      </c>
      <c r="K12" s="29">
        <v>45500</v>
      </c>
      <c r="L12" s="29">
        <v>0</v>
      </c>
      <c r="M12" s="29">
        <v>2360</v>
      </c>
      <c r="N12" s="29">
        <v>99500</v>
      </c>
      <c r="O12" s="29">
        <v>115000</v>
      </c>
      <c r="P12" s="29">
        <v>65000</v>
      </c>
      <c r="Q12" s="29">
        <v>0</v>
      </c>
      <c r="R12" s="29">
        <v>786000</v>
      </c>
      <c r="S12" s="29">
        <v>40000</v>
      </c>
      <c r="T12" s="29">
        <v>225000</v>
      </c>
      <c r="U12" s="29">
        <v>20000</v>
      </c>
      <c r="V12" s="29">
        <v>180000</v>
      </c>
      <c r="W12" s="29">
        <v>51500</v>
      </c>
      <c r="X12" s="29">
        <v>13700</v>
      </c>
      <c r="Y12" s="29">
        <v>23000</v>
      </c>
      <c r="Z12" s="30">
        <v>0</v>
      </c>
      <c r="AA12" s="29">
        <v>151180</v>
      </c>
      <c r="AB12" s="29">
        <v>0</v>
      </c>
      <c r="AC12" s="29">
        <v>275000</v>
      </c>
      <c r="AD12" s="29">
        <v>382900</v>
      </c>
      <c r="AE12" s="29">
        <v>0</v>
      </c>
      <c r="AF12" s="29">
        <v>50000</v>
      </c>
      <c r="AG12" s="29">
        <v>0</v>
      </c>
      <c r="AH12" s="29">
        <v>143523</v>
      </c>
      <c r="AI12" s="15">
        <v>50837</v>
      </c>
      <c r="AJ12" s="29">
        <v>15000</v>
      </c>
      <c r="AK12" s="29">
        <v>0</v>
      </c>
      <c r="AL12" s="29">
        <v>0</v>
      </c>
      <c r="AM12" s="29">
        <v>120000</v>
      </c>
      <c r="AN12" s="29">
        <v>0</v>
      </c>
      <c r="AO12" s="29">
        <v>13500</v>
      </c>
      <c r="AP12" s="30">
        <v>275500</v>
      </c>
      <c r="AQ12" s="30">
        <v>0</v>
      </c>
      <c r="AR12" s="30">
        <v>0</v>
      </c>
      <c r="AS12" s="30">
        <v>55000</v>
      </c>
      <c r="AT12" s="30">
        <v>90000</v>
      </c>
      <c r="AU12" s="30">
        <v>300000</v>
      </c>
      <c r="AV12" s="30">
        <v>0</v>
      </c>
      <c r="AW12" s="30">
        <v>0</v>
      </c>
      <c r="AX12" s="30">
        <v>165000</v>
      </c>
      <c r="AY12" s="16">
        <v>38000</v>
      </c>
      <c r="AZ12" s="16">
        <v>40000</v>
      </c>
      <c r="BA12" s="16">
        <v>20000</v>
      </c>
      <c r="BB12" s="16">
        <v>20000</v>
      </c>
      <c r="BC12" s="16">
        <v>0</v>
      </c>
      <c r="BD12" s="16">
        <v>0</v>
      </c>
      <c r="BE12" s="16">
        <v>0</v>
      </c>
      <c r="BF12" s="16">
        <v>15000</v>
      </c>
      <c r="BG12" s="16">
        <v>60000</v>
      </c>
      <c r="BH12" s="16">
        <v>47000</v>
      </c>
      <c r="BI12" s="16">
        <v>1500</v>
      </c>
      <c r="BJ12" s="16">
        <v>0</v>
      </c>
      <c r="BK12" s="16">
        <v>0</v>
      </c>
      <c r="BL12" s="16">
        <v>0</v>
      </c>
      <c r="BM12" s="16">
        <v>210000</v>
      </c>
      <c r="BN12" s="16">
        <v>0</v>
      </c>
      <c r="BO12" s="16">
        <v>0</v>
      </c>
      <c r="BP12" s="16">
        <v>0</v>
      </c>
      <c r="BQ12" s="16">
        <v>0</v>
      </c>
      <c r="BR12" s="16">
        <v>2500</v>
      </c>
      <c r="BS12" s="17">
        <f>SUM(C12:BR12)</f>
        <v>5090109</v>
      </c>
    </row>
    <row r="13" spans="1:71" ht="12.75" customHeight="1">
      <c r="A13" s="9">
        <v>8</v>
      </c>
      <c r="B13" s="32" t="s">
        <v>81</v>
      </c>
      <c r="C13" s="29">
        <v>120617.8</v>
      </c>
      <c r="D13" s="30">
        <v>1017854</v>
      </c>
      <c r="E13" s="29">
        <v>2525135</v>
      </c>
      <c r="F13" s="30">
        <v>129482</v>
      </c>
      <c r="G13" s="29">
        <v>1050800</v>
      </c>
      <c r="H13" s="29">
        <v>642600</v>
      </c>
      <c r="I13" s="29">
        <v>1302605</v>
      </c>
      <c r="J13" s="29">
        <v>444008</v>
      </c>
      <c r="K13" s="29">
        <v>636816</v>
      </c>
      <c r="L13" s="29">
        <v>519400</v>
      </c>
      <c r="M13" s="29">
        <v>1008776</v>
      </c>
      <c r="N13" s="29">
        <v>898800</v>
      </c>
      <c r="O13" s="29">
        <v>1374900</v>
      </c>
      <c r="P13" s="29">
        <v>685027</v>
      </c>
      <c r="Q13" s="29">
        <v>707848</v>
      </c>
      <c r="R13" s="29">
        <v>6276837</v>
      </c>
      <c r="S13" s="29">
        <v>438687</v>
      </c>
      <c r="T13" s="29">
        <v>4548984</v>
      </c>
      <c r="U13" s="29">
        <v>1174898</v>
      </c>
      <c r="V13" s="29">
        <v>1674715</v>
      </c>
      <c r="W13" s="29">
        <v>1497844</v>
      </c>
      <c r="X13" s="29">
        <v>841500</v>
      </c>
      <c r="Y13" s="29">
        <v>1072600</v>
      </c>
      <c r="Z13" s="30">
        <v>366718</v>
      </c>
      <c r="AA13" s="29">
        <v>2177083</v>
      </c>
      <c r="AB13" s="29">
        <v>355846</v>
      </c>
      <c r="AC13" s="29">
        <v>2329657</v>
      </c>
      <c r="AD13" s="29">
        <v>3628000</v>
      </c>
      <c r="AE13" s="29">
        <v>249741</v>
      </c>
      <c r="AF13" s="29">
        <v>461640</v>
      </c>
      <c r="AG13" s="29">
        <v>428700</v>
      </c>
      <c r="AH13" s="29">
        <v>1002149</v>
      </c>
      <c r="AI13" s="33">
        <v>945173</v>
      </c>
      <c r="AJ13" s="29">
        <v>223600</v>
      </c>
      <c r="AK13" s="29">
        <v>675354</v>
      </c>
      <c r="AL13" s="29">
        <v>137325</v>
      </c>
      <c r="AM13" s="29">
        <v>3443456</v>
      </c>
      <c r="AN13" s="29">
        <v>1398294</v>
      </c>
      <c r="AO13" s="29">
        <v>175941</v>
      </c>
      <c r="AP13" s="30">
        <v>2583100</v>
      </c>
      <c r="AQ13" s="30">
        <v>290653</v>
      </c>
      <c r="AR13" s="30">
        <v>179472</v>
      </c>
      <c r="AS13" s="30">
        <v>265834</v>
      </c>
      <c r="AT13" s="30">
        <v>551416</v>
      </c>
      <c r="AU13" s="30">
        <v>2166506</v>
      </c>
      <c r="AV13" s="30">
        <v>334582</v>
      </c>
      <c r="AW13" s="30">
        <v>188000</v>
      </c>
      <c r="AX13" s="30">
        <v>722231</v>
      </c>
      <c r="AY13" s="16">
        <v>765905</v>
      </c>
      <c r="AZ13" s="16">
        <v>1365832</v>
      </c>
      <c r="BA13" s="16">
        <v>1013424</v>
      </c>
      <c r="BB13" s="16">
        <v>1143029</v>
      </c>
      <c r="BC13" s="16">
        <v>315300</v>
      </c>
      <c r="BD13" s="16">
        <v>109663</v>
      </c>
      <c r="BE13" s="16">
        <v>121898</v>
      </c>
      <c r="BF13" s="16">
        <v>243935</v>
      </c>
      <c r="BG13" s="16">
        <v>1026732</v>
      </c>
      <c r="BH13" s="16">
        <v>488655</v>
      </c>
      <c r="BI13" s="16">
        <v>32884</v>
      </c>
      <c r="BJ13" s="16">
        <v>46100</v>
      </c>
      <c r="BK13" s="16">
        <v>47048</v>
      </c>
      <c r="BL13" s="16">
        <v>67211</v>
      </c>
      <c r="BM13" s="16">
        <v>1535468</v>
      </c>
      <c r="BN13" s="16">
        <v>22421</v>
      </c>
      <c r="BO13" s="16">
        <v>35547</v>
      </c>
      <c r="BP13" s="16">
        <v>114450</v>
      </c>
      <c r="BQ13" s="16">
        <v>44267</v>
      </c>
      <c r="BR13" s="16">
        <v>31035</v>
      </c>
      <c r="BS13" s="17">
        <f>+BS11+BS12</f>
        <v>64442008.8</v>
      </c>
    </row>
    <row r="14" spans="1:71" ht="12.75" customHeight="1">
      <c r="A14" s="20"/>
      <c r="B14" s="34" t="s">
        <v>82</v>
      </c>
      <c r="C14" s="35">
        <v>2.9446986157564514</v>
      </c>
      <c r="D14" s="36">
        <v>6.060674986900396</v>
      </c>
      <c r="E14" s="35">
        <v>3.6966629336026995</v>
      </c>
      <c r="F14" s="36">
        <v>9</v>
      </c>
      <c r="G14" s="35">
        <v>2.4167433302667893</v>
      </c>
      <c r="H14" s="35">
        <v>9.153846153846153</v>
      </c>
      <c r="I14" s="35">
        <v>9.342090164522283</v>
      </c>
      <c r="J14" s="35">
        <v>7.1015146426115185</v>
      </c>
      <c r="K14" s="35">
        <v>2.973274815575684</v>
      </c>
      <c r="L14" s="35">
        <v>12.51566265060241</v>
      </c>
      <c r="M14" s="35">
        <v>10.35757482416962</v>
      </c>
      <c r="N14" s="35">
        <v>3.912929908576404</v>
      </c>
      <c r="O14" s="35">
        <v>5.012395187750638</v>
      </c>
      <c r="P14" s="35">
        <v>10.440097538672559</v>
      </c>
      <c r="Q14" s="35">
        <v>8.916422084220338</v>
      </c>
      <c r="R14" s="35">
        <v>7.044955548397307</v>
      </c>
      <c r="S14" s="35">
        <v>2.721518437639585</v>
      </c>
      <c r="T14" s="35">
        <v>6.316226190839843</v>
      </c>
      <c r="U14" s="35">
        <v>8.6134322558888</v>
      </c>
      <c r="V14" s="35">
        <v>3.9983932080210676</v>
      </c>
      <c r="W14" s="35">
        <v>5.401373202359831</v>
      </c>
      <c r="X14" s="35">
        <v>9.465691788526435</v>
      </c>
      <c r="Y14" s="35">
        <v>11.508583690987125</v>
      </c>
      <c r="Z14" s="36">
        <v>9.697429659403427</v>
      </c>
      <c r="AA14" s="35">
        <v>13.312398341669827</v>
      </c>
      <c r="AB14" s="35">
        <v>3.1851878373419025</v>
      </c>
      <c r="AC14" s="35">
        <v>4.12360785618703</v>
      </c>
      <c r="AD14" s="35">
        <v>10.67372756693145</v>
      </c>
      <c r="AE14" s="35">
        <v>7.316487959219547</v>
      </c>
      <c r="AF14" s="35">
        <v>6.886346346047705</v>
      </c>
      <c r="AG14" s="35">
        <v>3.8072824156305507</v>
      </c>
      <c r="AH14" s="35">
        <v>10.126399498807647</v>
      </c>
      <c r="AI14" s="25">
        <v>13.21569093527594</v>
      </c>
      <c r="AJ14" s="35">
        <v>7.166666666666667</v>
      </c>
      <c r="AK14" s="35">
        <v>4.157943666307527</v>
      </c>
      <c r="AL14" s="35">
        <v>10.532673722963645</v>
      </c>
      <c r="AM14" s="35">
        <v>4.1892721145540595</v>
      </c>
      <c r="AN14" s="35">
        <v>16.640414137807927</v>
      </c>
      <c r="AO14" s="35">
        <v>9.74958439543389</v>
      </c>
      <c r="AP14" s="36">
        <v>3.7193664506839452</v>
      </c>
      <c r="AQ14" s="36">
        <v>10.744233328404555</v>
      </c>
      <c r="AR14" s="36">
        <v>12.766538625693554</v>
      </c>
      <c r="AS14" s="36">
        <v>3.816383369702538</v>
      </c>
      <c r="AT14" s="36">
        <v>3.8755692999718865</v>
      </c>
      <c r="AU14" s="36">
        <v>9.321111732564644</v>
      </c>
      <c r="AV14" s="36">
        <v>4.816277764182585</v>
      </c>
      <c r="AW14" s="36">
        <v>4.530120481927711</v>
      </c>
      <c r="AX14" s="37">
        <v>6.969323554955129</v>
      </c>
      <c r="AY14" s="26">
        <v>9.805215587873823</v>
      </c>
      <c r="AZ14" s="26">
        <v>9.232961535861556</v>
      </c>
      <c r="BA14" s="26">
        <v>8.888670590195854</v>
      </c>
      <c r="BB14" s="26">
        <v>7.31009893644916</v>
      </c>
      <c r="BC14" s="26">
        <v>11.341726618705035</v>
      </c>
      <c r="BD14" s="26">
        <v>3.084320067501055</v>
      </c>
      <c r="BE14" s="26">
        <v>14.157723577235773</v>
      </c>
      <c r="BF14" s="26">
        <v>7.020520347665919</v>
      </c>
      <c r="BG14" s="26">
        <v>2.3476960506338376</v>
      </c>
      <c r="BH14" s="26">
        <v>7.783237500597296</v>
      </c>
      <c r="BI14" s="26">
        <v>2.5658551810237205</v>
      </c>
      <c r="BJ14" s="26">
        <v>2.505434782608696</v>
      </c>
      <c r="BK14" s="26">
        <v>4.005448663374766</v>
      </c>
      <c r="BL14" s="26">
        <v>3.6389279913373036</v>
      </c>
      <c r="BM14" s="26">
        <v>3.4171021123939576</v>
      </c>
      <c r="BN14" s="26">
        <v>1.6365693430656933</v>
      </c>
      <c r="BO14" s="26">
        <v>0</v>
      </c>
      <c r="BP14" s="26">
        <v>0</v>
      </c>
      <c r="BQ14" s="26">
        <v>0</v>
      </c>
      <c r="BR14" s="26">
        <v>0</v>
      </c>
      <c r="BS14" s="38">
        <f>SUM(C14:BR14)/69</f>
        <v>6.56516389528395</v>
      </c>
    </row>
    <row r="15" spans="1:71" ht="12.75" customHeight="1">
      <c r="A15" s="28"/>
      <c r="B15" s="39" t="s">
        <v>83</v>
      </c>
      <c r="C15" s="40">
        <v>22996.33</v>
      </c>
      <c r="D15" s="40">
        <v>149704</v>
      </c>
      <c r="E15" s="22">
        <v>471787</v>
      </c>
      <c r="F15" s="23">
        <v>64439</v>
      </c>
      <c r="G15" s="22">
        <v>332100</v>
      </c>
      <c r="H15" s="22">
        <v>268500</v>
      </c>
      <c r="I15" s="22">
        <v>283279</v>
      </c>
      <c r="J15" s="22">
        <v>31061</v>
      </c>
      <c r="K15" s="22">
        <v>436129</v>
      </c>
      <c r="L15" s="22">
        <v>94200</v>
      </c>
      <c r="M15" s="22">
        <v>51109</v>
      </c>
      <c r="N15" s="22">
        <v>367300</v>
      </c>
      <c r="O15" s="22">
        <v>17200</v>
      </c>
      <c r="P15" s="22">
        <v>278001</v>
      </c>
      <c r="Q15" s="22">
        <v>166503</v>
      </c>
      <c r="R15" s="22">
        <v>2520096</v>
      </c>
      <c r="S15" s="22">
        <v>66907</v>
      </c>
      <c r="T15" s="22">
        <v>2234845</v>
      </c>
      <c r="U15" s="22">
        <v>339584</v>
      </c>
      <c r="V15" s="22">
        <v>887377</v>
      </c>
      <c r="W15" s="22">
        <v>682461</v>
      </c>
      <c r="X15" s="22">
        <v>110400</v>
      </c>
      <c r="Y15" s="22">
        <v>59000</v>
      </c>
      <c r="Z15" s="40">
        <v>58416</v>
      </c>
      <c r="AA15" s="40">
        <v>613374</v>
      </c>
      <c r="AB15" s="40">
        <v>69271</v>
      </c>
      <c r="AC15" s="40">
        <v>1073238</v>
      </c>
      <c r="AD15" s="40">
        <v>1396900</v>
      </c>
      <c r="AE15" s="40">
        <v>0</v>
      </c>
      <c r="AF15" s="40">
        <v>134356</v>
      </c>
      <c r="AG15" s="40">
        <v>45900</v>
      </c>
      <c r="AH15" s="40">
        <v>72626</v>
      </c>
      <c r="AI15" s="15">
        <v>139457</v>
      </c>
      <c r="AJ15" s="40">
        <v>48300</v>
      </c>
      <c r="AK15" s="40">
        <v>149925</v>
      </c>
      <c r="AL15" s="40">
        <v>2976</v>
      </c>
      <c r="AM15" s="40">
        <v>1072319</v>
      </c>
      <c r="AN15" s="40">
        <v>104237</v>
      </c>
      <c r="AO15" s="40">
        <v>58573</v>
      </c>
      <c r="AP15" s="40">
        <v>914900</v>
      </c>
      <c r="AQ15" s="40">
        <v>30040</v>
      </c>
      <c r="AR15" s="40">
        <v>83575</v>
      </c>
      <c r="AS15" s="40">
        <v>0</v>
      </c>
      <c r="AT15" s="40">
        <v>251276</v>
      </c>
      <c r="AU15" s="40">
        <v>976989</v>
      </c>
      <c r="AV15" s="40">
        <v>26119</v>
      </c>
      <c r="AW15" s="40">
        <v>38200</v>
      </c>
      <c r="AX15" s="22">
        <v>555380</v>
      </c>
      <c r="AY15" s="41">
        <v>149497</v>
      </c>
      <c r="AZ15" s="41">
        <v>187205</v>
      </c>
      <c r="BA15" s="41">
        <v>129091</v>
      </c>
      <c r="BB15" s="41">
        <v>258625</v>
      </c>
      <c r="BC15" s="41">
        <v>73800</v>
      </c>
      <c r="BD15" s="41">
        <v>0</v>
      </c>
      <c r="BE15" s="41">
        <v>3823</v>
      </c>
      <c r="BF15" s="41">
        <v>0</v>
      </c>
      <c r="BG15" s="41">
        <v>0</v>
      </c>
      <c r="BH15" s="41">
        <v>0</v>
      </c>
      <c r="BI15" s="41">
        <v>910</v>
      </c>
      <c r="BJ15" s="41">
        <v>0</v>
      </c>
      <c r="BK15" s="41">
        <v>0</v>
      </c>
      <c r="BL15" s="41">
        <v>15689</v>
      </c>
      <c r="BM15" s="41">
        <v>738104</v>
      </c>
      <c r="BN15" s="41">
        <v>6017</v>
      </c>
      <c r="BO15" s="41">
        <v>697</v>
      </c>
      <c r="BP15" s="41">
        <v>46004</v>
      </c>
      <c r="BQ15" s="41">
        <v>2161</v>
      </c>
      <c r="BR15" s="41">
        <v>13443</v>
      </c>
      <c r="BS15" s="17">
        <f>SUM(C15:BR15)</f>
        <v>19476391.33</v>
      </c>
    </row>
    <row r="16" spans="1:71" ht="12.75" customHeight="1">
      <c r="A16" s="28"/>
      <c r="B16" s="32" t="s">
        <v>84</v>
      </c>
      <c r="C16" s="22">
        <v>19.06545302600446</v>
      </c>
      <c r="D16" s="22">
        <v>14.707806817087715</v>
      </c>
      <c r="E16" s="22">
        <v>18.68363473636063</v>
      </c>
      <c r="F16" s="23">
        <v>49.76676294774563</v>
      </c>
      <c r="G16" s="22">
        <v>31.604491815759424</v>
      </c>
      <c r="H16" s="22">
        <v>41.78338001867414</v>
      </c>
      <c r="I16" s="22">
        <v>21.74711443607233</v>
      </c>
      <c r="J16" s="22">
        <v>6.995594673969838</v>
      </c>
      <c r="K16" s="22">
        <v>68.48587347051581</v>
      </c>
      <c r="L16" s="22">
        <v>18.136311128224875</v>
      </c>
      <c r="M16" s="22">
        <v>5.066436949332656</v>
      </c>
      <c r="N16" s="22">
        <v>40.86559857587895</v>
      </c>
      <c r="O16" s="22">
        <v>1.2510000727325623</v>
      </c>
      <c r="P16" s="22">
        <v>40.5824879895245</v>
      </c>
      <c r="Q16" s="22">
        <v>23.522422893050486</v>
      </c>
      <c r="R16" s="22">
        <v>40.14913880988147</v>
      </c>
      <c r="S16" s="22">
        <v>15.251648669780504</v>
      </c>
      <c r="T16" s="22">
        <v>49.12844274677599</v>
      </c>
      <c r="U16" s="22">
        <v>28.903275007702796</v>
      </c>
      <c r="V16" s="22">
        <v>52.98674699874307</v>
      </c>
      <c r="W16" s="22">
        <v>45.56288905920777</v>
      </c>
      <c r="X16" s="22">
        <v>13.119429590017825</v>
      </c>
      <c r="Y16" s="22">
        <v>5.5006526198023495</v>
      </c>
      <c r="Z16" s="22">
        <v>15.929406246761818</v>
      </c>
      <c r="AA16" s="22">
        <v>28.17412106015251</v>
      </c>
      <c r="AB16" s="22">
        <v>19.46656699808344</v>
      </c>
      <c r="AC16" s="22">
        <v>46.0684984957013</v>
      </c>
      <c r="AD16" s="22">
        <v>38.50330760749724</v>
      </c>
      <c r="AE16" s="22">
        <v>0</v>
      </c>
      <c r="AF16" s="22">
        <v>29.104063772636685</v>
      </c>
      <c r="AG16" s="22">
        <v>10.706787963610918</v>
      </c>
      <c r="AH16" s="22">
        <v>7.247026140823371</v>
      </c>
      <c r="AI16" s="25">
        <v>14.75465338091545</v>
      </c>
      <c r="AJ16" s="22">
        <v>21.60107334525939</v>
      </c>
      <c r="AK16" s="22">
        <v>22.19946872306968</v>
      </c>
      <c r="AL16" s="22">
        <v>2.1671217913708354</v>
      </c>
      <c r="AM16" s="22">
        <v>31.140778334324587</v>
      </c>
      <c r="AN16" s="22">
        <v>7.454583943004833</v>
      </c>
      <c r="AO16" s="22">
        <v>33.29</v>
      </c>
      <c r="AP16" s="22">
        <v>35.41868297781735</v>
      </c>
      <c r="AQ16" s="22">
        <v>10.335348336332327</v>
      </c>
      <c r="AR16" s="22">
        <v>46.567152536328784</v>
      </c>
      <c r="AS16" s="22">
        <v>0</v>
      </c>
      <c r="AT16" s="22">
        <v>45.569225412392825</v>
      </c>
      <c r="AU16" s="22">
        <v>45.09514397836886</v>
      </c>
      <c r="AV16" s="22">
        <v>7.806457012032925</v>
      </c>
      <c r="AW16" s="22">
        <v>20.319148936170212</v>
      </c>
      <c r="AX16" s="22">
        <v>76.89783462631762</v>
      </c>
      <c r="AY16" s="26">
        <v>19.51900039822171</v>
      </c>
      <c r="AZ16" s="26">
        <v>13.706297699863526</v>
      </c>
      <c r="BA16" s="26">
        <v>12.738103695985096</v>
      </c>
      <c r="BB16" s="26">
        <v>22.62628507238224</v>
      </c>
      <c r="BC16" s="26">
        <v>23.40627973358706</v>
      </c>
      <c r="BD16" s="26">
        <v>0</v>
      </c>
      <c r="BE16" s="26">
        <v>3.13622865018294</v>
      </c>
      <c r="BF16" s="26">
        <v>0</v>
      </c>
      <c r="BG16" s="26">
        <v>0</v>
      </c>
      <c r="BH16" s="26">
        <v>0</v>
      </c>
      <c r="BI16" s="26">
        <v>2.767303247780075</v>
      </c>
      <c r="BJ16" s="26">
        <v>0</v>
      </c>
      <c r="BK16" s="26">
        <v>0</v>
      </c>
      <c r="BL16" s="26">
        <v>23.342905179211737</v>
      </c>
      <c r="BM16" s="26">
        <v>48.07029518036195</v>
      </c>
      <c r="BN16" s="26">
        <v>26.836447972882567</v>
      </c>
      <c r="BO16" s="26">
        <v>1.9607843137254901</v>
      </c>
      <c r="BP16" s="26">
        <v>40.195718654434245</v>
      </c>
      <c r="BQ16" s="26">
        <v>4.881740348340751</v>
      </c>
      <c r="BR16" s="26">
        <v>43.315611406476556</v>
      </c>
      <c r="BS16" s="38">
        <f>BS15/BS11%</f>
        <v>32.81511020814872</v>
      </c>
    </row>
    <row r="17" spans="1:71" s="44" customFormat="1" ht="12.75" customHeight="1">
      <c r="A17" s="9">
        <v>9</v>
      </c>
      <c r="B17" s="39" t="s">
        <v>85</v>
      </c>
      <c r="C17" s="42">
        <v>136945.72</v>
      </c>
      <c r="D17" s="43">
        <v>476113</v>
      </c>
      <c r="E17" s="42">
        <v>2327489</v>
      </c>
      <c r="F17" s="43">
        <v>71151</v>
      </c>
      <c r="G17" s="42">
        <v>1220095.31</v>
      </c>
      <c r="H17" s="42">
        <v>532662</v>
      </c>
      <c r="I17" s="42">
        <v>1229862</v>
      </c>
      <c r="J17" s="42">
        <v>392362</v>
      </c>
      <c r="K17" s="42">
        <v>649758</v>
      </c>
      <c r="L17" s="42">
        <v>338282</v>
      </c>
      <c r="M17" s="42">
        <v>824137</v>
      </c>
      <c r="N17" s="42">
        <v>910625</v>
      </c>
      <c r="O17" s="42">
        <v>1289239</v>
      </c>
      <c r="P17" s="42">
        <v>690116</v>
      </c>
      <c r="Q17" s="42">
        <v>574971</v>
      </c>
      <c r="R17" s="42">
        <v>5060068</v>
      </c>
      <c r="S17" s="42">
        <v>428979</v>
      </c>
      <c r="T17" s="42">
        <v>4153734</v>
      </c>
      <c r="U17" s="42">
        <v>1052047</v>
      </c>
      <c r="V17" s="42">
        <v>1622300</v>
      </c>
      <c r="W17" s="42">
        <v>1612611</v>
      </c>
      <c r="X17" s="42">
        <v>706540</v>
      </c>
      <c r="Y17" s="42">
        <v>831500</v>
      </c>
      <c r="Z17" s="43">
        <v>277262</v>
      </c>
      <c r="AA17" s="42">
        <v>1860822</v>
      </c>
      <c r="AB17" s="42">
        <v>341129</v>
      </c>
      <c r="AC17" s="42">
        <v>2280860</v>
      </c>
      <c r="AD17" s="42">
        <v>2985838</v>
      </c>
      <c r="AE17" s="42">
        <v>234237</v>
      </c>
      <c r="AF17" s="42">
        <v>454295</v>
      </c>
      <c r="AG17" s="42">
        <v>391852</v>
      </c>
      <c r="AH17" s="42">
        <v>893155</v>
      </c>
      <c r="AI17" s="15">
        <v>698614</v>
      </c>
      <c r="AJ17" s="42">
        <v>213300</v>
      </c>
      <c r="AK17" s="42">
        <v>574500</v>
      </c>
      <c r="AL17" s="42">
        <v>90987</v>
      </c>
      <c r="AM17" s="42">
        <v>2881820</v>
      </c>
      <c r="AN17" s="42">
        <v>1189822</v>
      </c>
      <c r="AO17" s="42">
        <v>122438</v>
      </c>
      <c r="AP17" s="43">
        <v>1845800</v>
      </c>
      <c r="AQ17" s="43">
        <v>232474</v>
      </c>
      <c r="AR17" s="43">
        <v>138862</v>
      </c>
      <c r="AS17" s="43">
        <v>263470</v>
      </c>
      <c r="AT17" s="43">
        <v>694326</v>
      </c>
      <c r="AU17" s="43">
        <v>1444376</v>
      </c>
      <c r="AV17" s="43">
        <v>294256</v>
      </c>
      <c r="AW17" s="43">
        <v>179212</v>
      </c>
      <c r="AX17" s="43">
        <v>726402</v>
      </c>
      <c r="AY17" s="16">
        <v>644234</v>
      </c>
      <c r="AZ17" s="16">
        <v>1139762</v>
      </c>
      <c r="BA17" s="16">
        <v>882645</v>
      </c>
      <c r="BB17" s="16">
        <v>752540</v>
      </c>
      <c r="BC17" s="16">
        <v>246498</v>
      </c>
      <c r="BD17" s="16">
        <v>104577</v>
      </c>
      <c r="BE17" s="16">
        <v>52643</v>
      </c>
      <c r="BF17" s="16">
        <v>216652</v>
      </c>
      <c r="BG17" s="16">
        <v>1117534</v>
      </c>
      <c r="BH17" s="16">
        <v>353603</v>
      </c>
      <c r="BI17" s="16">
        <v>35474</v>
      </c>
      <c r="BJ17" s="16">
        <v>50400</v>
      </c>
      <c r="BK17" s="16">
        <v>44181</v>
      </c>
      <c r="BL17" s="16">
        <v>56666</v>
      </c>
      <c r="BM17" s="16">
        <v>1619986</v>
      </c>
      <c r="BN17" s="16">
        <v>13829</v>
      </c>
      <c r="BO17" s="16">
        <v>33562</v>
      </c>
      <c r="BP17" s="16">
        <v>13510</v>
      </c>
      <c r="BQ17" s="16">
        <v>46238</v>
      </c>
      <c r="BR17" s="16">
        <v>33222</v>
      </c>
      <c r="BS17" s="17">
        <f>SUM(C17:BR17)</f>
        <v>55899452.03</v>
      </c>
    </row>
    <row r="18" spans="1:71" ht="12.75" customHeight="1">
      <c r="A18" s="9">
        <v>10</v>
      </c>
      <c r="B18" s="31" t="s">
        <v>86</v>
      </c>
      <c r="C18" s="11">
        <v>5823</v>
      </c>
      <c r="D18" s="12">
        <v>22004</v>
      </c>
      <c r="E18" s="11">
        <v>10999</v>
      </c>
      <c r="F18" s="13">
        <v>49713</v>
      </c>
      <c r="G18" s="11">
        <v>116804.69</v>
      </c>
      <c r="H18" s="11">
        <v>14438</v>
      </c>
      <c r="I18" s="11">
        <v>23232</v>
      </c>
      <c r="J18" s="11">
        <v>5936</v>
      </c>
      <c r="K18" s="11">
        <v>33965</v>
      </c>
      <c r="L18" s="11">
        <v>10718</v>
      </c>
      <c r="M18" s="11">
        <v>7541</v>
      </c>
      <c r="N18" s="11">
        <v>8875</v>
      </c>
      <c r="O18" s="11">
        <v>10561</v>
      </c>
      <c r="P18" s="11">
        <v>14646</v>
      </c>
      <c r="Q18" s="11">
        <v>17330</v>
      </c>
      <c r="R18" s="11">
        <v>6020</v>
      </c>
      <c r="S18" s="11">
        <v>6824</v>
      </c>
      <c r="T18" s="11">
        <v>28012</v>
      </c>
      <c r="U18" s="11">
        <v>8294</v>
      </c>
      <c r="V18" s="11">
        <v>30612</v>
      </c>
      <c r="W18" s="11">
        <v>4049</v>
      </c>
      <c r="X18" s="11">
        <v>10860</v>
      </c>
      <c r="Y18" s="11">
        <v>6400</v>
      </c>
      <c r="Z18" s="12">
        <v>9364</v>
      </c>
      <c r="AA18" s="11">
        <v>4384</v>
      </c>
      <c r="AB18" s="14">
        <v>4647</v>
      </c>
      <c r="AC18" s="11">
        <v>13302</v>
      </c>
      <c r="AD18" s="11">
        <v>562</v>
      </c>
      <c r="AE18" s="11">
        <v>1593</v>
      </c>
      <c r="AF18" s="11">
        <v>7500</v>
      </c>
      <c r="AG18" s="11">
        <v>14448</v>
      </c>
      <c r="AH18" s="11">
        <v>0</v>
      </c>
      <c r="AI18" s="15">
        <v>12976</v>
      </c>
      <c r="AJ18" s="11">
        <v>800</v>
      </c>
      <c r="AK18" s="11">
        <v>1853</v>
      </c>
      <c r="AL18" s="11">
        <v>940</v>
      </c>
      <c r="AM18" s="11">
        <v>882</v>
      </c>
      <c r="AN18" s="11">
        <v>0</v>
      </c>
      <c r="AO18" s="11">
        <v>11076</v>
      </c>
      <c r="AP18" s="12">
        <v>0</v>
      </c>
      <c r="AQ18" s="12">
        <v>3551</v>
      </c>
      <c r="AR18" s="12">
        <v>247</v>
      </c>
      <c r="AS18" s="12">
        <v>0</v>
      </c>
      <c r="AT18" s="12">
        <v>0</v>
      </c>
      <c r="AU18" s="12">
        <v>8440</v>
      </c>
      <c r="AV18" s="12">
        <v>1979</v>
      </c>
      <c r="AW18" s="12">
        <v>1088</v>
      </c>
      <c r="AX18" s="12">
        <v>3225</v>
      </c>
      <c r="AY18" s="16">
        <v>1098</v>
      </c>
      <c r="AZ18" s="16">
        <v>0</v>
      </c>
      <c r="BA18" s="16">
        <v>0</v>
      </c>
      <c r="BB18" s="16">
        <v>3287</v>
      </c>
      <c r="BC18" s="16">
        <v>802</v>
      </c>
      <c r="BD18" s="16">
        <v>2569</v>
      </c>
      <c r="BE18" s="16">
        <v>6330</v>
      </c>
      <c r="BF18" s="16">
        <v>1074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7">
        <f>SUM(C18:BR18)</f>
        <v>571673.69</v>
      </c>
    </row>
    <row r="19" spans="1:71" ht="12.75" customHeight="1">
      <c r="A19" s="20"/>
      <c r="B19" s="45" t="s">
        <v>87</v>
      </c>
      <c r="C19" s="46">
        <v>142768.72</v>
      </c>
      <c r="D19" s="46">
        <v>498117</v>
      </c>
      <c r="E19" s="46">
        <v>2338488</v>
      </c>
      <c r="F19" s="47">
        <v>120864</v>
      </c>
      <c r="G19" s="46">
        <v>1336900</v>
      </c>
      <c r="H19" s="46">
        <v>547100</v>
      </c>
      <c r="I19" s="46">
        <v>1253094</v>
      </c>
      <c r="J19" s="46">
        <v>398298</v>
      </c>
      <c r="K19" s="46">
        <v>683723</v>
      </c>
      <c r="L19" s="46">
        <v>349000</v>
      </c>
      <c r="M19" s="46">
        <v>831678</v>
      </c>
      <c r="N19" s="46">
        <v>919500</v>
      </c>
      <c r="O19" s="46">
        <v>1299800</v>
      </c>
      <c r="P19" s="46">
        <v>704762</v>
      </c>
      <c r="Q19" s="46">
        <v>592301</v>
      </c>
      <c r="R19" s="46">
        <v>5066088</v>
      </c>
      <c r="S19" s="46">
        <v>435803</v>
      </c>
      <c r="T19" s="46">
        <v>4181746</v>
      </c>
      <c r="U19" s="46">
        <v>1060341</v>
      </c>
      <c r="V19" s="46">
        <v>1652912</v>
      </c>
      <c r="W19" s="46">
        <v>1616660</v>
      </c>
      <c r="X19" s="46">
        <v>717400</v>
      </c>
      <c r="Y19" s="46">
        <v>837900</v>
      </c>
      <c r="Z19" s="46">
        <v>286626</v>
      </c>
      <c r="AA19" s="46">
        <v>1865206</v>
      </c>
      <c r="AB19" s="46">
        <v>345776</v>
      </c>
      <c r="AC19" s="46">
        <v>2294162</v>
      </c>
      <c r="AD19" s="46">
        <v>2986400</v>
      </c>
      <c r="AE19" s="46">
        <v>235830</v>
      </c>
      <c r="AF19" s="46">
        <v>461795</v>
      </c>
      <c r="AG19" s="46">
        <v>406300</v>
      </c>
      <c r="AH19" s="46">
        <v>893155</v>
      </c>
      <c r="AI19" s="33">
        <v>711590</v>
      </c>
      <c r="AJ19" s="46">
        <v>214100</v>
      </c>
      <c r="AK19" s="46">
        <v>576353</v>
      </c>
      <c r="AL19" s="46">
        <v>91927</v>
      </c>
      <c r="AM19" s="46">
        <v>2882702</v>
      </c>
      <c r="AN19" s="46">
        <v>1189822</v>
      </c>
      <c r="AO19" s="46">
        <v>133514</v>
      </c>
      <c r="AP19" s="46">
        <v>1845800</v>
      </c>
      <c r="AQ19" s="46">
        <v>236025</v>
      </c>
      <c r="AR19" s="46">
        <v>139109</v>
      </c>
      <c r="AS19" s="46">
        <v>263470</v>
      </c>
      <c r="AT19" s="46">
        <v>694326</v>
      </c>
      <c r="AU19" s="46">
        <v>1452816</v>
      </c>
      <c r="AV19" s="46">
        <v>296235</v>
      </c>
      <c r="AW19" s="46">
        <v>180300</v>
      </c>
      <c r="AX19" s="46">
        <v>729627</v>
      </c>
      <c r="AY19" s="41">
        <v>645332</v>
      </c>
      <c r="AZ19" s="41">
        <v>1139762</v>
      </c>
      <c r="BA19" s="41">
        <v>882645</v>
      </c>
      <c r="BB19" s="41">
        <v>755827</v>
      </c>
      <c r="BC19" s="41">
        <v>247300</v>
      </c>
      <c r="BD19" s="41">
        <v>107146</v>
      </c>
      <c r="BE19" s="41">
        <v>58973</v>
      </c>
      <c r="BF19" s="41">
        <v>217726</v>
      </c>
      <c r="BG19" s="41">
        <v>1117534</v>
      </c>
      <c r="BH19" s="41">
        <v>353603</v>
      </c>
      <c r="BI19" s="41">
        <v>35474</v>
      </c>
      <c r="BJ19" s="41">
        <v>50400</v>
      </c>
      <c r="BK19" s="41">
        <v>44181</v>
      </c>
      <c r="BL19" s="41">
        <v>56666</v>
      </c>
      <c r="BM19" s="41">
        <v>1619986</v>
      </c>
      <c r="BN19" s="41">
        <v>13829</v>
      </c>
      <c r="BO19" s="41">
        <v>33562</v>
      </c>
      <c r="BP19" s="41">
        <v>13510</v>
      </c>
      <c r="BQ19" s="41">
        <v>46238</v>
      </c>
      <c r="BR19" s="41">
        <v>33222</v>
      </c>
      <c r="BS19" s="17">
        <f>SUM(C19:BR19)</f>
        <v>56471125.72</v>
      </c>
    </row>
    <row r="20" spans="1:71" s="44" customFormat="1" ht="12.75" customHeight="1">
      <c r="A20" s="19">
        <v>11</v>
      </c>
      <c r="B20" s="31" t="s">
        <v>88</v>
      </c>
      <c r="C20" s="42">
        <v>1159</v>
      </c>
      <c r="D20" s="43">
        <v>517740</v>
      </c>
      <c r="E20" s="42">
        <v>32102</v>
      </c>
      <c r="F20" s="43">
        <v>0</v>
      </c>
      <c r="G20" s="42">
        <v>8500</v>
      </c>
      <c r="H20" s="42">
        <v>8000</v>
      </c>
      <c r="I20" s="42">
        <v>28207</v>
      </c>
      <c r="J20" s="42">
        <v>5457</v>
      </c>
      <c r="K20" s="42">
        <v>11078</v>
      </c>
      <c r="L20" s="42">
        <v>7600</v>
      </c>
      <c r="M20" s="42">
        <v>18870</v>
      </c>
      <c r="N20" s="42">
        <v>19900</v>
      </c>
      <c r="O20" s="42">
        <v>40200</v>
      </c>
      <c r="P20" s="42">
        <v>9660</v>
      </c>
      <c r="Q20" s="42">
        <v>12588</v>
      </c>
      <c r="R20" s="42">
        <v>84364</v>
      </c>
      <c r="S20" s="42">
        <v>51897</v>
      </c>
      <c r="T20" s="42">
        <v>84546</v>
      </c>
      <c r="U20" s="42">
        <v>19229</v>
      </c>
      <c r="V20" s="42">
        <v>22500</v>
      </c>
      <c r="W20" s="42">
        <v>30043</v>
      </c>
      <c r="X20" s="42">
        <v>9500</v>
      </c>
      <c r="Y20" s="42">
        <v>12600</v>
      </c>
      <c r="Z20" s="43">
        <v>7067</v>
      </c>
      <c r="AA20" s="42">
        <v>30489</v>
      </c>
      <c r="AB20" s="42">
        <v>5738</v>
      </c>
      <c r="AC20" s="42">
        <v>25537</v>
      </c>
      <c r="AD20" s="42">
        <v>53936</v>
      </c>
      <c r="AE20" s="42">
        <v>4000</v>
      </c>
      <c r="AF20" s="42">
        <v>5939</v>
      </c>
      <c r="AG20" s="42">
        <v>12500</v>
      </c>
      <c r="AH20" s="42">
        <v>152227</v>
      </c>
      <c r="AI20" s="15">
        <v>19444</v>
      </c>
      <c r="AJ20" s="42">
        <v>3300</v>
      </c>
      <c r="AK20" s="42">
        <v>8700</v>
      </c>
      <c r="AL20" s="42">
        <v>1465</v>
      </c>
      <c r="AM20" s="42">
        <v>50264</v>
      </c>
      <c r="AN20" s="42">
        <v>18761</v>
      </c>
      <c r="AO20" s="42">
        <v>2675</v>
      </c>
      <c r="AP20" s="43">
        <v>17500</v>
      </c>
      <c r="AQ20" s="43">
        <v>3357</v>
      </c>
      <c r="AR20" s="43">
        <v>3810</v>
      </c>
      <c r="AS20" s="43">
        <v>4030</v>
      </c>
      <c r="AT20" s="43">
        <v>1339</v>
      </c>
      <c r="AU20" s="43">
        <v>0</v>
      </c>
      <c r="AV20" s="43">
        <v>9622</v>
      </c>
      <c r="AW20" s="43">
        <v>4100</v>
      </c>
      <c r="AX20" s="43">
        <v>20646</v>
      </c>
      <c r="AY20" s="16">
        <v>7485</v>
      </c>
      <c r="AZ20" s="16">
        <v>22901</v>
      </c>
      <c r="BA20" s="16">
        <v>0</v>
      </c>
      <c r="BB20" s="16">
        <v>21800</v>
      </c>
      <c r="BC20" s="16">
        <v>3900</v>
      </c>
      <c r="BD20" s="16">
        <v>2864</v>
      </c>
      <c r="BE20" s="16">
        <v>1738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2129</v>
      </c>
      <c r="BL20" s="16">
        <v>0</v>
      </c>
      <c r="BM20" s="16">
        <v>2450</v>
      </c>
      <c r="BN20" s="16">
        <v>0</v>
      </c>
      <c r="BO20" s="16">
        <v>150</v>
      </c>
      <c r="BP20" s="16">
        <v>0</v>
      </c>
      <c r="BQ20" s="16">
        <v>3</v>
      </c>
      <c r="BR20" s="16">
        <v>0</v>
      </c>
      <c r="BS20" s="17">
        <f>SUM(C20:BR20)</f>
        <v>1567606</v>
      </c>
    </row>
    <row r="21" spans="1:71" ht="12.75" customHeight="1">
      <c r="A21" s="19">
        <v>12</v>
      </c>
      <c r="B21" s="31" t="s">
        <v>89</v>
      </c>
      <c r="C21" s="42">
        <v>67153</v>
      </c>
      <c r="D21" s="43">
        <v>302989</v>
      </c>
      <c r="E21" s="42">
        <v>978544</v>
      </c>
      <c r="F21" s="43">
        <v>49332</v>
      </c>
      <c r="G21" s="42">
        <v>706734</v>
      </c>
      <c r="H21" s="42">
        <v>237700</v>
      </c>
      <c r="I21" s="42">
        <v>370878</v>
      </c>
      <c r="J21" s="42">
        <v>143693</v>
      </c>
      <c r="K21" s="42">
        <v>218356</v>
      </c>
      <c r="L21" s="42">
        <v>101100</v>
      </c>
      <c r="M21" s="42">
        <v>497269</v>
      </c>
      <c r="N21" s="42">
        <v>657400</v>
      </c>
      <c r="O21" s="42">
        <v>347800</v>
      </c>
      <c r="P21" s="42">
        <v>410943</v>
      </c>
      <c r="Q21" s="42">
        <v>220280</v>
      </c>
      <c r="R21" s="42">
        <v>1076732</v>
      </c>
      <c r="S21" s="42">
        <v>214797</v>
      </c>
      <c r="T21" s="42">
        <v>1800268</v>
      </c>
      <c r="U21" s="42">
        <v>393141</v>
      </c>
      <c r="V21" s="42">
        <v>547171</v>
      </c>
      <c r="W21" s="42">
        <v>684377</v>
      </c>
      <c r="X21" s="42">
        <v>272000</v>
      </c>
      <c r="Y21" s="42">
        <v>239800</v>
      </c>
      <c r="Z21" s="43">
        <v>83842</v>
      </c>
      <c r="AA21" s="42">
        <v>647044</v>
      </c>
      <c r="AB21" s="42">
        <v>88210</v>
      </c>
      <c r="AC21" s="42">
        <v>773933</v>
      </c>
      <c r="AD21" s="42">
        <v>1305026</v>
      </c>
      <c r="AE21" s="42">
        <v>101145</v>
      </c>
      <c r="AF21" s="42">
        <v>159619</v>
      </c>
      <c r="AG21" s="42">
        <v>280700</v>
      </c>
      <c r="AH21" s="42">
        <v>257840</v>
      </c>
      <c r="AI21" s="15">
        <v>203112</v>
      </c>
      <c r="AJ21" s="42">
        <v>66200</v>
      </c>
      <c r="AK21" s="42">
        <v>182261</v>
      </c>
      <c r="AL21" s="42">
        <v>32857</v>
      </c>
      <c r="AM21" s="42">
        <v>769502</v>
      </c>
      <c r="AN21" s="42">
        <v>367098</v>
      </c>
      <c r="AO21" s="42">
        <v>64483</v>
      </c>
      <c r="AP21" s="43">
        <v>881600</v>
      </c>
      <c r="AQ21" s="43">
        <v>106994</v>
      </c>
      <c r="AR21" s="43">
        <v>77672</v>
      </c>
      <c r="AS21" s="43">
        <v>78986</v>
      </c>
      <c r="AT21" s="43">
        <v>255796</v>
      </c>
      <c r="AU21" s="43">
        <v>650798</v>
      </c>
      <c r="AV21" s="43">
        <v>111143</v>
      </c>
      <c r="AW21" s="43">
        <v>94000</v>
      </c>
      <c r="AX21" s="43">
        <v>291095</v>
      </c>
      <c r="AY21" s="16">
        <v>168037</v>
      </c>
      <c r="AZ21" s="16">
        <v>372397</v>
      </c>
      <c r="BA21" s="16">
        <v>404031</v>
      </c>
      <c r="BB21" s="16">
        <v>471980</v>
      </c>
      <c r="BC21" s="16">
        <v>128300</v>
      </c>
      <c r="BD21" s="16">
        <v>38568</v>
      </c>
      <c r="BE21" s="16">
        <v>18431</v>
      </c>
      <c r="BF21" s="16">
        <v>100898</v>
      </c>
      <c r="BG21" s="16">
        <v>412739</v>
      </c>
      <c r="BH21" s="16">
        <v>124105</v>
      </c>
      <c r="BI21" s="16">
        <v>14131</v>
      </c>
      <c r="BJ21" s="16">
        <v>18400</v>
      </c>
      <c r="BK21" s="16">
        <v>12106</v>
      </c>
      <c r="BL21" s="16">
        <v>11902</v>
      </c>
      <c r="BM21" s="16">
        <v>487874</v>
      </c>
      <c r="BN21" s="16">
        <v>5751</v>
      </c>
      <c r="BO21" s="16">
        <v>10926</v>
      </c>
      <c r="BP21" s="16">
        <v>6884</v>
      </c>
      <c r="BQ21" s="16">
        <v>18800</v>
      </c>
      <c r="BR21" s="16">
        <v>0</v>
      </c>
      <c r="BS21" s="17">
        <f>SUM(C21:BR21)/69</f>
        <v>308632.94202898553</v>
      </c>
    </row>
    <row r="22" spans="1:71" ht="12.75" customHeight="1">
      <c r="A22" s="19">
        <v>13</v>
      </c>
      <c r="B22" s="31" t="s">
        <v>90</v>
      </c>
      <c r="C22" s="42">
        <v>5000</v>
      </c>
      <c r="D22" s="43">
        <v>0</v>
      </c>
      <c r="E22" s="42">
        <v>115000</v>
      </c>
      <c r="F22" s="43">
        <v>0</v>
      </c>
      <c r="G22" s="42">
        <v>89941</v>
      </c>
      <c r="H22" s="42">
        <v>13500</v>
      </c>
      <c r="I22" s="42">
        <v>15550</v>
      </c>
      <c r="J22" s="42">
        <v>4600</v>
      </c>
      <c r="K22" s="42">
        <v>27500</v>
      </c>
      <c r="L22" s="42">
        <v>101100</v>
      </c>
      <c r="M22" s="42">
        <v>18300</v>
      </c>
      <c r="N22" s="42">
        <v>24000</v>
      </c>
      <c r="O22" s="42">
        <v>31825</v>
      </c>
      <c r="P22" s="42">
        <v>10320</v>
      </c>
      <c r="Q22" s="42">
        <v>6789</v>
      </c>
      <c r="R22" s="42">
        <v>110000</v>
      </c>
      <c r="S22" s="42">
        <v>12500</v>
      </c>
      <c r="T22" s="42">
        <v>93000</v>
      </c>
      <c r="U22" s="42">
        <v>18800</v>
      </c>
      <c r="V22" s="42">
        <v>50000</v>
      </c>
      <c r="W22" s="42">
        <v>29992</v>
      </c>
      <c r="X22" s="42">
        <v>9766</v>
      </c>
      <c r="Y22" s="42">
        <v>10000</v>
      </c>
      <c r="Z22" s="43">
        <v>6000</v>
      </c>
      <c r="AA22" s="42">
        <v>38495</v>
      </c>
      <c r="AB22" s="42">
        <v>15000</v>
      </c>
      <c r="AC22" s="42">
        <v>100000</v>
      </c>
      <c r="AD22" s="42">
        <v>74881</v>
      </c>
      <c r="AE22" s="42">
        <v>10641</v>
      </c>
      <c r="AF22" s="42">
        <v>11403</v>
      </c>
      <c r="AG22" s="42">
        <v>7500</v>
      </c>
      <c r="AH22" s="42">
        <v>15000</v>
      </c>
      <c r="AI22" s="15">
        <v>9979</v>
      </c>
      <c r="AJ22" s="42">
        <v>5988</v>
      </c>
      <c r="AK22" s="42">
        <v>21758</v>
      </c>
      <c r="AL22" s="42">
        <v>46219</v>
      </c>
      <c r="AM22" s="42">
        <v>90368</v>
      </c>
      <c r="AN22" s="42">
        <v>19882</v>
      </c>
      <c r="AO22" s="42">
        <v>2450</v>
      </c>
      <c r="AP22" s="43">
        <v>142600</v>
      </c>
      <c r="AQ22" s="43">
        <v>5824</v>
      </c>
      <c r="AR22" s="43">
        <v>0</v>
      </c>
      <c r="AS22" s="43">
        <v>11200</v>
      </c>
      <c r="AT22" s="43">
        <v>12741</v>
      </c>
      <c r="AU22" s="43">
        <v>0</v>
      </c>
      <c r="AV22" s="43">
        <v>0</v>
      </c>
      <c r="AW22" s="43">
        <v>0</v>
      </c>
      <c r="AX22" s="43">
        <v>22986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7">
        <f>SUM(C22:BR22)/69</f>
        <v>21281.130434782608</v>
      </c>
    </row>
    <row r="23" spans="1:71" ht="12.75" customHeight="1">
      <c r="A23" s="19"/>
      <c r="B23" s="45" t="s">
        <v>91</v>
      </c>
      <c r="C23" s="48">
        <v>138.75656119779484</v>
      </c>
      <c r="D23" s="48">
        <v>127.2074228016038</v>
      </c>
      <c r="E23" s="48">
        <v>140.25665024559936</v>
      </c>
      <c r="F23" s="49">
        <v>295.3835099694629</v>
      </c>
      <c r="G23" s="48">
        <v>138.0609494041805</v>
      </c>
      <c r="H23" s="48">
        <v>296.0149439601494</v>
      </c>
      <c r="I23" s="48">
        <v>234.81465066953686</v>
      </c>
      <c r="J23" s="48">
        <v>265.73890851256635</v>
      </c>
      <c r="K23" s="48">
        <v>97.12869921845461</v>
      </c>
      <c r="L23" s="48">
        <v>203.8306451612903</v>
      </c>
      <c r="M23" s="48">
        <v>458.1984206695108</v>
      </c>
      <c r="N23" s="48">
        <v>268.10766721044047</v>
      </c>
      <c r="O23" s="48">
        <v>129.82456140350877</v>
      </c>
      <c r="P23" s="48">
        <v>563.4836621919949</v>
      </c>
      <c r="Q23" s="48">
        <v>313.6685320460792</v>
      </c>
      <c r="R23" s="48">
        <v>118.8759507198919</v>
      </c>
      <c r="S23" s="48">
        <v>125.89868179660162</v>
      </c>
      <c r="T23" s="48">
        <v>275.4792625599843</v>
      </c>
      <c r="U23" s="48">
        <v>271.05694980694983</v>
      </c>
      <c r="V23" s="48">
        <v>126.01819438046984</v>
      </c>
      <c r="W23" s="48">
        <v>103.70966984241481</v>
      </c>
      <c r="X23" s="48">
        <v>279.83539094650206</v>
      </c>
      <c r="Y23" s="48">
        <v>207.2601555747623</v>
      </c>
      <c r="Z23" s="48">
        <v>199.01255667117664</v>
      </c>
      <c r="AA23" s="48">
        <v>281.2501086673042</v>
      </c>
      <c r="AB23" s="48">
        <v>73.78132423299542</v>
      </c>
      <c r="AC23" s="48">
        <v>139.869768887668</v>
      </c>
      <c r="AD23" s="48">
        <v>372.1203307670374</v>
      </c>
      <c r="AE23" s="48">
        <v>206.6629888439377</v>
      </c>
      <c r="AF23" s="48">
        <v>229.80650177085434</v>
      </c>
      <c r="AG23" s="48">
        <v>842.942942942943</v>
      </c>
      <c r="AH23" s="48">
        <v>239.12599929516074</v>
      </c>
      <c r="AI23" s="25">
        <v>259.7306939808954</v>
      </c>
      <c r="AJ23" s="48">
        <v>201.8292682926829</v>
      </c>
      <c r="AK23" s="48">
        <v>107.56034228385955</v>
      </c>
      <c r="AL23" s="48">
        <v>149.03837430826454</v>
      </c>
      <c r="AM23" s="48">
        <v>90.47461720341863</v>
      </c>
      <c r="AN23" s="48">
        <v>268.16614557461355</v>
      </c>
      <c r="AO23" s="48">
        <v>331.99299799207125</v>
      </c>
      <c r="AP23" s="48">
        <v>107.4466788543571</v>
      </c>
      <c r="AQ23" s="48">
        <v>355.2729446141586</v>
      </c>
      <c r="AR23" s="48">
        <v>482.1652492395556</v>
      </c>
      <c r="AS23" s="48">
        <v>109.08011213765865</v>
      </c>
      <c r="AT23" s="48">
        <v>173.18149813139794</v>
      </c>
      <c r="AU23" s="48">
        <v>275.54703112827286</v>
      </c>
      <c r="AV23" s="48">
        <v>155.73007888579076</v>
      </c>
      <c r="AW23" s="48">
        <v>214.123006833713</v>
      </c>
      <c r="AX23" s="48">
        <v>239.37749270178034</v>
      </c>
      <c r="AY23" s="26">
        <v>159.05816650101755</v>
      </c>
      <c r="AZ23" s="26">
        <v>229.555863769456</v>
      </c>
      <c r="BA23" s="26">
        <v>317.0636197411892</v>
      </c>
      <c r="BB23" s="26">
        <v>304.48358170440616</v>
      </c>
      <c r="BC23" s="26">
        <v>232.00723327305604</v>
      </c>
      <c r="BD23" s="26">
        <v>72.90599421561029</v>
      </c>
      <c r="BE23" s="26">
        <v>206.8342498036135</v>
      </c>
      <c r="BF23" s="26">
        <v>278.68526446623395</v>
      </c>
      <c r="BG23" s="26">
        <v>91.14274294522015</v>
      </c>
      <c r="BH23" s="26">
        <v>184.61137969505393</v>
      </c>
      <c r="BI23" s="26">
        <v>110.17464525183223</v>
      </c>
      <c r="BJ23" s="26">
        <v>98.9247311827957</v>
      </c>
      <c r="BK23" s="26">
        <v>105.26041213807495</v>
      </c>
      <c r="BL23" s="26">
        <v>64.3142764508808</v>
      </c>
      <c r="BM23" s="26">
        <v>105.77053573170704</v>
      </c>
      <c r="BN23" s="26">
        <v>41.30575307045895</v>
      </c>
      <c r="BO23" s="26">
        <v>72.39117471675611</v>
      </c>
      <c r="BP23" s="26">
        <v>9.842722333428654</v>
      </c>
      <c r="BQ23" s="26">
        <v>28.744858798526064</v>
      </c>
      <c r="BR23" s="26">
        <v>0</v>
      </c>
      <c r="BS23" s="38">
        <f>SUM(C23:BR23)/69</f>
        <v>202.85472899015417</v>
      </c>
    </row>
    <row r="24" spans="1:71" ht="12.75" customHeight="1">
      <c r="A24" s="19"/>
      <c r="B24" s="45" t="s">
        <v>92</v>
      </c>
      <c r="C24" s="48">
        <v>12.206733234051903</v>
      </c>
      <c r="D24" s="48">
        <v>0</v>
      </c>
      <c r="E24" s="48">
        <v>16.84</v>
      </c>
      <c r="F24" s="49">
        <v>0</v>
      </c>
      <c r="G24" s="48">
        <v>20.685602575896965</v>
      </c>
      <c r="H24" s="48">
        <v>19.230769230769234</v>
      </c>
      <c r="I24" s="48">
        <v>11.152229728760561</v>
      </c>
      <c r="J24" s="48">
        <v>7.357292516353982</v>
      </c>
      <c r="K24" s="48">
        <v>12.839667569334203</v>
      </c>
      <c r="L24" s="48">
        <v>0</v>
      </c>
      <c r="M24" s="48">
        <v>18.78946557831511</v>
      </c>
      <c r="N24" s="48">
        <v>10.44841097083152</v>
      </c>
      <c r="O24" s="48">
        <v>11.602260298942763</v>
      </c>
      <c r="P24" s="48">
        <v>15.728110950240037</v>
      </c>
      <c r="Q24" s="48">
        <v>8.551777998916698</v>
      </c>
      <c r="R24" s="48">
        <v>12.346108562699712</v>
      </c>
      <c r="S24" s="48">
        <v>7.754727281750956</v>
      </c>
      <c r="T24" s="48">
        <v>12.912972121865133</v>
      </c>
      <c r="U24" s="48">
        <v>13.782688064045512</v>
      </c>
      <c r="V24" s="48">
        <v>11.937533275874006</v>
      </c>
      <c r="W24" s="48">
        <v>10.815411023122303</v>
      </c>
      <c r="X24" s="48">
        <v>10.985376827896513</v>
      </c>
      <c r="Y24" s="48">
        <v>10.72961373390558</v>
      </c>
      <c r="Z24" s="48">
        <v>15.866299978844934</v>
      </c>
      <c r="AA24" s="48">
        <v>23.538871699543837</v>
      </c>
      <c r="AB24" s="48">
        <v>13.426543381161665</v>
      </c>
      <c r="AC24" s="48">
        <v>17.700493489758497</v>
      </c>
      <c r="AD24" s="48">
        <v>22.03030303030303</v>
      </c>
      <c r="AE24" s="48">
        <v>31.17419581648796</v>
      </c>
      <c r="AF24" s="48">
        <v>17.010009397795248</v>
      </c>
      <c r="AG24" s="48">
        <v>6.660746003552398</v>
      </c>
      <c r="AH24" s="48">
        <v>15.157026797623377</v>
      </c>
      <c r="AI24" s="25">
        <v>13.952935583551223</v>
      </c>
      <c r="AJ24" s="48">
        <v>19.192307692307693</v>
      </c>
      <c r="AK24" s="48">
        <v>13.395721102047098</v>
      </c>
      <c r="AL24" s="48">
        <v>354.4945543795061</v>
      </c>
      <c r="AM24" s="48">
        <v>10.994075209557526</v>
      </c>
      <c r="AN24" s="48">
        <v>23.660597405688442</v>
      </c>
      <c r="AO24" s="48">
        <v>13.576415826221877</v>
      </c>
      <c r="AP24" s="48">
        <v>20.532757379409645</v>
      </c>
      <c r="AQ24" s="48">
        <v>21.52890728966435</v>
      </c>
      <c r="AR24" s="48">
        <v>0</v>
      </c>
      <c r="AS24" s="48">
        <v>16.07901688296773</v>
      </c>
      <c r="AT24" s="48">
        <v>8.954877705931965</v>
      </c>
      <c r="AU24" s="48">
        <v>0</v>
      </c>
      <c r="AV24" s="48">
        <v>0</v>
      </c>
      <c r="AW24" s="48">
        <v>0</v>
      </c>
      <c r="AX24" s="48">
        <v>22.18083566534787</v>
      </c>
      <c r="AY24" s="41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38">
        <f>SUM(C24:BR24)/69</f>
        <v>13.881220916823843</v>
      </c>
    </row>
    <row r="25" spans="1:71" ht="12.75" customHeight="1">
      <c r="A25" s="19">
        <v>14</v>
      </c>
      <c r="B25" s="50" t="s">
        <v>93</v>
      </c>
      <c r="C25" s="11">
        <v>1817</v>
      </c>
      <c r="D25" s="12">
        <v>4982</v>
      </c>
      <c r="E25" s="11">
        <v>23333</v>
      </c>
      <c r="F25" s="13">
        <v>690</v>
      </c>
      <c r="G25" s="11">
        <v>12200</v>
      </c>
      <c r="H25" s="11">
        <v>5200</v>
      </c>
      <c r="I25" s="11">
        <v>12299</v>
      </c>
      <c r="J25" s="11">
        <v>3999</v>
      </c>
      <c r="K25" s="11">
        <v>6572</v>
      </c>
      <c r="L25" s="11">
        <v>3383</v>
      </c>
      <c r="M25" s="11">
        <v>8085</v>
      </c>
      <c r="N25" s="11">
        <v>9700</v>
      </c>
      <c r="O25" s="11">
        <v>12900</v>
      </c>
      <c r="P25" s="11">
        <v>7014</v>
      </c>
      <c r="Q25" s="11">
        <v>5748</v>
      </c>
      <c r="R25" s="11">
        <v>50600</v>
      </c>
      <c r="S25" s="11">
        <v>4299</v>
      </c>
      <c r="T25" s="11">
        <v>41616</v>
      </c>
      <c r="U25" s="11">
        <v>10527</v>
      </c>
      <c r="V25" s="11">
        <v>16194</v>
      </c>
      <c r="W25" s="11">
        <v>16126</v>
      </c>
      <c r="X25" s="11">
        <v>7100</v>
      </c>
      <c r="Y25" s="11">
        <v>8300</v>
      </c>
      <c r="Z25" s="12">
        <v>2765</v>
      </c>
      <c r="AA25" s="11">
        <v>19193</v>
      </c>
      <c r="AB25" s="14">
        <v>3411</v>
      </c>
      <c r="AC25" s="11">
        <v>24648</v>
      </c>
      <c r="AD25" s="11">
        <v>29900</v>
      </c>
      <c r="AE25" s="11">
        <v>2342</v>
      </c>
      <c r="AF25" s="11">
        <v>4622</v>
      </c>
      <c r="AG25" s="11">
        <v>3900</v>
      </c>
      <c r="AH25" s="11">
        <v>9045</v>
      </c>
      <c r="AI25" s="15">
        <v>6986</v>
      </c>
      <c r="AJ25" s="11">
        <v>2100</v>
      </c>
      <c r="AK25" s="11">
        <v>5745</v>
      </c>
      <c r="AL25" s="11">
        <v>910</v>
      </c>
      <c r="AM25" s="11">
        <v>28818</v>
      </c>
      <c r="AN25" s="11">
        <v>11898</v>
      </c>
      <c r="AO25" s="11">
        <v>1255</v>
      </c>
      <c r="AP25" s="12">
        <v>18500</v>
      </c>
      <c r="AQ25" s="12">
        <v>2271</v>
      </c>
      <c r="AR25" s="12">
        <v>1388</v>
      </c>
      <c r="AS25" s="12">
        <v>2635</v>
      </c>
      <c r="AT25" s="12">
        <v>6943</v>
      </c>
      <c r="AU25" s="12">
        <v>14445</v>
      </c>
      <c r="AV25" s="12">
        <v>2943</v>
      </c>
      <c r="AW25" s="12">
        <v>1800</v>
      </c>
      <c r="AX25" s="12">
        <v>7264</v>
      </c>
      <c r="AY25" s="16">
        <v>6374</v>
      </c>
      <c r="AZ25" s="16">
        <v>11582</v>
      </c>
      <c r="BA25" s="16">
        <v>8825</v>
      </c>
      <c r="BB25" s="16">
        <v>7525</v>
      </c>
      <c r="BC25" s="16">
        <v>2500</v>
      </c>
      <c r="BD25" s="16">
        <v>1046</v>
      </c>
      <c r="BE25" s="16">
        <v>526</v>
      </c>
      <c r="BF25" s="16">
        <v>2179</v>
      </c>
      <c r="BG25" s="16">
        <v>11175</v>
      </c>
      <c r="BH25" s="16">
        <v>3535</v>
      </c>
      <c r="BI25" s="16">
        <v>359</v>
      </c>
      <c r="BJ25" s="16">
        <v>500</v>
      </c>
      <c r="BK25" s="16">
        <v>442</v>
      </c>
      <c r="BL25" s="16">
        <v>567</v>
      </c>
      <c r="BM25" s="16">
        <v>16200</v>
      </c>
      <c r="BN25" s="16">
        <v>138</v>
      </c>
      <c r="BO25" s="16">
        <v>336</v>
      </c>
      <c r="BP25" s="16">
        <v>0</v>
      </c>
      <c r="BQ25" s="16">
        <v>462</v>
      </c>
      <c r="BR25" s="16">
        <v>332</v>
      </c>
      <c r="BS25" s="17">
        <f>SUM(C25:BR25)</f>
        <v>563014</v>
      </c>
    </row>
    <row r="26" spans="1:71" ht="12.75" customHeight="1">
      <c r="A26" s="19">
        <v>15</v>
      </c>
      <c r="B26" s="50" t="s">
        <v>94</v>
      </c>
      <c r="C26" s="11">
        <v>4696</v>
      </c>
      <c r="D26" s="12">
        <v>15121</v>
      </c>
      <c r="E26" s="11">
        <v>5569</v>
      </c>
      <c r="F26" s="13">
        <v>48984</v>
      </c>
      <c r="G26" s="11">
        <v>106600</v>
      </c>
      <c r="H26" s="11">
        <v>9300</v>
      </c>
      <c r="I26" s="11">
        <v>10068</v>
      </c>
      <c r="J26" s="11">
        <v>3750</v>
      </c>
      <c r="K26" s="11">
        <v>11877</v>
      </c>
      <c r="L26" s="11">
        <v>3681</v>
      </c>
      <c r="M26" s="11">
        <v>2367</v>
      </c>
      <c r="N26" s="11">
        <v>3700</v>
      </c>
      <c r="O26" s="11">
        <v>4400</v>
      </c>
      <c r="P26" s="11">
        <v>6525</v>
      </c>
      <c r="Q26" s="11">
        <v>10544</v>
      </c>
      <c r="R26" s="11">
        <v>5249</v>
      </c>
      <c r="S26" s="11">
        <v>4657</v>
      </c>
      <c r="T26" s="11">
        <v>15503</v>
      </c>
      <c r="U26" s="11">
        <v>2476</v>
      </c>
      <c r="V26" s="11">
        <v>14599</v>
      </c>
      <c r="W26" s="11">
        <v>1268</v>
      </c>
      <c r="X26" s="11">
        <v>5700</v>
      </c>
      <c r="Y26" s="11">
        <v>2800</v>
      </c>
      <c r="Z26" s="12">
        <v>5325</v>
      </c>
      <c r="AA26" s="11">
        <v>1122</v>
      </c>
      <c r="AB26" s="14">
        <v>2091</v>
      </c>
      <c r="AC26" s="11">
        <v>3896</v>
      </c>
      <c r="AD26" s="11">
        <v>600</v>
      </c>
      <c r="AE26" s="11">
        <v>819</v>
      </c>
      <c r="AF26" s="11">
        <v>5533</v>
      </c>
      <c r="AG26" s="11">
        <v>5300</v>
      </c>
      <c r="AH26" s="11">
        <v>0</v>
      </c>
      <c r="AI26" s="15">
        <v>3861</v>
      </c>
      <c r="AJ26" s="11">
        <v>400</v>
      </c>
      <c r="AK26" s="11">
        <v>484</v>
      </c>
      <c r="AL26" s="11">
        <v>479</v>
      </c>
      <c r="AM26" s="11">
        <v>611</v>
      </c>
      <c r="AN26" s="11">
        <v>0</v>
      </c>
      <c r="AO26" s="11">
        <v>11315</v>
      </c>
      <c r="AP26" s="12">
        <v>0</v>
      </c>
      <c r="AQ26" s="12">
        <v>1533</v>
      </c>
      <c r="AR26" s="12">
        <v>162</v>
      </c>
      <c r="AS26" s="12">
        <v>0</v>
      </c>
      <c r="AT26" s="12">
        <v>0</v>
      </c>
      <c r="AU26" s="12">
        <v>2815</v>
      </c>
      <c r="AV26" s="12">
        <v>874</v>
      </c>
      <c r="AW26" s="12">
        <v>400</v>
      </c>
      <c r="AX26" s="12">
        <v>887</v>
      </c>
      <c r="AY26" s="16">
        <v>380</v>
      </c>
      <c r="AZ26" s="16">
        <v>0</v>
      </c>
      <c r="BA26" s="16">
        <v>0</v>
      </c>
      <c r="BB26" s="16">
        <v>1425</v>
      </c>
      <c r="BC26" s="16">
        <v>200</v>
      </c>
      <c r="BD26" s="16">
        <v>799</v>
      </c>
      <c r="BE26" s="16">
        <v>2211</v>
      </c>
      <c r="BF26" s="16">
        <v>289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7">
        <f>SUM(C26:BR26)</f>
        <v>353245</v>
      </c>
    </row>
    <row r="27" spans="1:71" s="44" customFormat="1" ht="12.75" customHeight="1">
      <c r="A27" s="20"/>
      <c r="B27" s="51" t="s">
        <v>95</v>
      </c>
      <c r="C27" s="35">
        <v>6513</v>
      </c>
      <c r="D27" s="35">
        <v>20103</v>
      </c>
      <c r="E27" s="35">
        <v>28902</v>
      </c>
      <c r="F27" s="36">
        <v>49674</v>
      </c>
      <c r="G27" s="35">
        <v>118800</v>
      </c>
      <c r="H27" s="35">
        <v>14500</v>
      </c>
      <c r="I27" s="35">
        <v>22367</v>
      </c>
      <c r="J27" s="35">
        <v>7749</v>
      </c>
      <c r="K27" s="35">
        <v>18449</v>
      </c>
      <c r="L27" s="35">
        <v>7064</v>
      </c>
      <c r="M27" s="35">
        <v>10452</v>
      </c>
      <c r="N27" s="35">
        <v>13400</v>
      </c>
      <c r="O27" s="35">
        <v>17300</v>
      </c>
      <c r="P27" s="35">
        <v>13539</v>
      </c>
      <c r="Q27" s="35">
        <v>16292</v>
      </c>
      <c r="R27" s="35">
        <v>55849</v>
      </c>
      <c r="S27" s="35">
        <v>8956</v>
      </c>
      <c r="T27" s="35">
        <v>57119</v>
      </c>
      <c r="U27" s="35">
        <v>13003</v>
      </c>
      <c r="V27" s="35">
        <v>30793</v>
      </c>
      <c r="W27" s="35">
        <v>17394</v>
      </c>
      <c r="X27" s="35">
        <v>12800</v>
      </c>
      <c r="Y27" s="35">
        <v>11100</v>
      </c>
      <c r="Z27" s="35">
        <v>8090</v>
      </c>
      <c r="AA27" s="35">
        <v>20315</v>
      </c>
      <c r="AB27" s="35">
        <v>5502</v>
      </c>
      <c r="AC27" s="35">
        <v>28544</v>
      </c>
      <c r="AD27" s="35">
        <v>30500</v>
      </c>
      <c r="AE27" s="35">
        <v>3161</v>
      </c>
      <c r="AF27" s="35">
        <v>10155</v>
      </c>
      <c r="AG27" s="35">
        <v>9200</v>
      </c>
      <c r="AH27" s="35">
        <v>9045</v>
      </c>
      <c r="AI27" s="33">
        <v>10847</v>
      </c>
      <c r="AJ27" s="35">
        <v>2500</v>
      </c>
      <c r="AK27" s="35">
        <v>6229</v>
      </c>
      <c r="AL27" s="35">
        <v>1389</v>
      </c>
      <c r="AM27" s="35">
        <v>29429</v>
      </c>
      <c r="AN27" s="35">
        <v>11898</v>
      </c>
      <c r="AO27" s="35">
        <v>12570</v>
      </c>
      <c r="AP27" s="35">
        <v>18500</v>
      </c>
      <c r="AQ27" s="35">
        <v>3804</v>
      </c>
      <c r="AR27" s="35">
        <v>1550</v>
      </c>
      <c r="AS27" s="35">
        <v>2635</v>
      </c>
      <c r="AT27" s="35">
        <v>6943</v>
      </c>
      <c r="AU27" s="35">
        <v>17260</v>
      </c>
      <c r="AV27" s="35">
        <v>3817</v>
      </c>
      <c r="AW27" s="35">
        <v>2200</v>
      </c>
      <c r="AX27" s="35">
        <v>8151</v>
      </c>
      <c r="AY27" s="41">
        <v>6754</v>
      </c>
      <c r="AZ27" s="41">
        <v>11582</v>
      </c>
      <c r="BA27" s="41">
        <v>8825</v>
      </c>
      <c r="BB27" s="41">
        <v>8950</v>
      </c>
      <c r="BC27" s="41">
        <v>2700</v>
      </c>
      <c r="BD27" s="41">
        <v>1845</v>
      </c>
      <c r="BE27" s="41">
        <v>2737</v>
      </c>
      <c r="BF27" s="41">
        <v>2468</v>
      </c>
      <c r="BG27" s="41">
        <v>11175</v>
      </c>
      <c r="BH27" s="41">
        <v>3535</v>
      </c>
      <c r="BI27" s="41">
        <v>359</v>
      </c>
      <c r="BJ27" s="41">
        <v>500</v>
      </c>
      <c r="BK27" s="41">
        <v>442</v>
      </c>
      <c r="BL27" s="41">
        <v>567</v>
      </c>
      <c r="BM27" s="41">
        <v>16200</v>
      </c>
      <c r="BN27" s="41">
        <v>138</v>
      </c>
      <c r="BO27" s="41">
        <v>336</v>
      </c>
      <c r="BP27" s="41">
        <v>0</v>
      </c>
      <c r="BQ27" s="41">
        <v>462</v>
      </c>
      <c r="BR27" s="41">
        <v>332</v>
      </c>
      <c r="BS27" s="17">
        <f>SUM(C27:BR27)</f>
        <v>916259</v>
      </c>
    </row>
    <row r="28" spans="1:71" ht="12.75" customHeight="1">
      <c r="A28" s="28"/>
      <c r="B28" s="32" t="s">
        <v>96</v>
      </c>
      <c r="C28" s="22">
        <v>180.45082143335634</v>
      </c>
      <c r="D28" s="22">
        <v>48.93796163300434</v>
      </c>
      <c r="E28" s="22">
        <v>105.91098178194953</v>
      </c>
      <c r="F28" s="23">
        <v>173.98764881166596</v>
      </c>
      <c r="G28" s="22">
        <v>169.70043158161968</v>
      </c>
      <c r="H28" s="22">
        <v>87.87343398650819</v>
      </c>
      <c r="I28" s="22">
        <v>111.07305541447174</v>
      </c>
      <c r="J28" s="22">
        <v>90.93395554419097</v>
      </c>
      <c r="K28" s="22">
        <v>115.62734646111386</v>
      </c>
      <c r="L28" s="22">
        <v>67.19291490180979</v>
      </c>
      <c r="M28" s="22">
        <v>82.63759717651547</v>
      </c>
      <c r="N28" s="22">
        <v>115.03815838859002</v>
      </c>
      <c r="O28" s="22">
        <v>103.16691800936582</v>
      </c>
      <c r="P28" s="22">
        <v>113.66634033679179</v>
      </c>
      <c r="Q28" s="22">
        <v>83.67629773623716</v>
      </c>
      <c r="R28" s="22">
        <v>92.2644034051639</v>
      </c>
      <c r="S28" s="22">
        <v>109.30955862619047</v>
      </c>
      <c r="T28" s="22">
        <v>96.71048736535566</v>
      </c>
      <c r="U28" s="22">
        <v>91.81252370339199</v>
      </c>
      <c r="V28" s="22">
        <v>110.5837567696852</v>
      </c>
      <c r="W28" s="22">
        <v>111.77562184376609</v>
      </c>
      <c r="X28" s="22">
        <v>86.66344527663686</v>
      </c>
      <c r="Y28" s="22">
        <v>79.83041158536585</v>
      </c>
      <c r="Z28" s="22">
        <v>78.15978490284088</v>
      </c>
      <c r="AA28" s="22">
        <v>92.0678828157123</v>
      </c>
      <c r="AB28" s="22">
        <v>97.17012415483103</v>
      </c>
      <c r="AC28" s="22">
        <v>111.65669014341566</v>
      </c>
      <c r="AD28" s="22">
        <v>92.02798064774584</v>
      </c>
      <c r="AE28" s="22">
        <v>94.42982930315807</v>
      </c>
      <c r="AF28" s="22">
        <v>112.18419006899232</v>
      </c>
      <c r="AG28" s="22">
        <v>94.77490086307441</v>
      </c>
      <c r="AH28" s="22">
        <v>104.02142492773339</v>
      </c>
      <c r="AI28" s="25">
        <v>79.56629275797911</v>
      </c>
      <c r="AJ28" s="22">
        <v>102.6366251198466</v>
      </c>
      <c r="AK28" s="22">
        <v>85.34087308285729</v>
      </c>
      <c r="AL28" s="22">
        <v>66.94119788822137</v>
      </c>
      <c r="AM28" s="22">
        <v>86.73808228542819</v>
      </c>
      <c r="AN28" s="22">
        <v>85.09097514542722</v>
      </c>
      <c r="AO28" s="22">
        <v>82.19230366717763</v>
      </c>
      <c r="AP28" s="22">
        <v>79.98786618131392</v>
      </c>
      <c r="AQ28" s="22">
        <v>81.20507959663242</v>
      </c>
      <c r="AR28" s="22">
        <v>77.51014085762682</v>
      </c>
      <c r="AS28" s="22">
        <v>124.96561275695571</v>
      </c>
      <c r="AT28" s="22">
        <v>150.47722662413094</v>
      </c>
      <c r="AU28" s="22">
        <v>77.83612803816328</v>
      </c>
      <c r="AV28" s="22">
        <v>88.53883352959812</v>
      </c>
      <c r="AW28" s="22">
        <v>95.90425531914893</v>
      </c>
      <c r="AX28" s="22">
        <v>130.93797724821482</v>
      </c>
      <c r="AY28" s="26">
        <v>88.65607462512278</v>
      </c>
      <c r="AZ28" s="26">
        <v>85.96579355453783</v>
      </c>
      <c r="BA28" s="26">
        <v>88.8487695082865</v>
      </c>
      <c r="BB28" s="26">
        <v>67.30253626575984</v>
      </c>
      <c r="BC28" s="26">
        <v>78.43323818585473</v>
      </c>
      <c r="BD28" s="26">
        <v>97.7047864822228</v>
      </c>
      <c r="BE28" s="26">
        <v>48.3789725836355</v>
      </c>
      <c r="BF28" s="26">
        <v>95.10385043789722</v>
      </c>
      <c r="BG28" s="26">
        <v>115.59915260899609</v>
      </c>
      <c r="BH28" s="26">
        <v>80.06317148000136</v>
      </c>
      <c r="BI28" s="26">
        <v>113.03211827682895</v>
      </c>
      <c r="BJ28" s="26">
        <v>109.32754880694142</v>
      </c>
      <c r="BK28" s="26">
        <v>93.90622343138922</v>
      </c>
      <c r="BL28" s="26">
        <v>84.31060391900135</v>
      </c>
      <c r="BM28" s="26">
        <v>122.21992533957817</v>
      </c>
      <c r="BN28" s="26">
        <v>61.67878328352884</v>
      </c>
      <c r="BO28" s="26">
        <v>94.41584381241736</v>
      </c>
      <c r="BP28" s="26">
        <v>11.80428134556575</v>
      </c>
      <c r="BQ28" s="26">
        <v>104.45252671290126</v>
      </c>
      <c r="BR28" s="26">
        <v>116.42544243910986</v>
      </c>
      <c r="BS28" s="38">
        <f>BS19/BS11*100</f>
        <v>95.14628160226137</v>
      </c>
    </row>
    <row r="29" spans="1:71" ht="12.75" customHeight="1">
      <c r="A29" s="28"/>
      <c r="B29" s="32" t="s">
        <v>97</v>
      </c>
      <c r="C29" s="22">
        <v>118.36455315882066</v>
      </c>
      <c r="D29" s="22">
        <v>48.93796163300434</v>
      </c>
      <c r="E29" s="22">
        <v>92.60843479655543</v>
      </c>
      <c r="F29" s="23">
        <v>93.34424862143</v>
      </c>
      <c r="G29" s="22">
        <v>127.22687476208603</v>
      </c>
      <c r="H29" s="22">
        <v>85.1384998443822</v>
      </c>
      <c r="I29" s="22">
        <v>96.19907800138952</v>
      </c>
      <c r="J29" s="22">
        <v>89.70514044791986</v>
      </c>
      <c r="K29" s="22">
        <v>107.36586392301702</v>
      </c>
      <c r="L29" s="22">
        <v>67.19291490180979</v>
      </c>
      <c r="M29" s="22">
        <v>82.4442690944273</v>
      </c>
      <c r="N29" s="22">
        <v>102.30307076101468</v>
      </c>
      <c r="O29" s="22">
        <v>94.53778456615026</v>
      </c>
      <c r="P29" s="22">
        <v>102.88090834375872</v>
      </c>
      <c r="Q29" s="22">
        <v>83.67629773623716</v>
      </c>
      <c r="R29" s="22">
        <v>80.71084210088615</v>
      </c>
      <c r="S29" s="22">
        <v>99.342583664435</v>
      </c>
      <c r="T29" s="22">
        <v>91.92703249780611</v>
      </c>
      <c r="U29" s="22">
        <v>90.24962166928533</v>
      </c>
      <c r="V29" s="22">
        <v>98.6981068420597</v>
      </c>
      <c r="W29" s="22">
        <v>107.93246826772346</v>
      </c>
      <c r="X29" s="22">
        <v>85.25252525252526</v>
      </c>
      <c r="Y29" s="22">
        <v>78.11859034122692</v>
      </c>
      <c r="Z29" s="22">
        <v>78.15978490284088</v>
      </c>
      <c r="AA29" s="22">
        <v>85.67454708892586</v>
      </c>
      <c r="AB29" s="22">
        <v>97.17012415483103</v>
      </c>
      <c r="AC29" s="22">
        <v>98.47638515026031</v>
      </c>
      <c r="AD29" s="22">
        <v>82.31532524807056</v>
      </c>
      <c r="AE29" s="22">
        <v>94.42982930315807</v>
      </c>
      <c r="AF29" s="22">
        <v>100.03357594662508</v>
      </c>
      <c r="AG29" s="22">
        <v>94.77490086307441</v>
      </c>
      <c r="AH29" s="22">
        <v>89.12397258291931</v>
      </c>
      <c r="AI29" s="25">
        <v>75.28674644747575</v>
      </c>
      <c r="AJ29" s="22">
        <v>95.75134168157425</v>
      </c>
      <c r="AK29" s="22">
        <v>85.34087308285729</v>
      </c>
      <c r="AL29" s="22">
        <v>66.94119788822137</v>
      </c>
      <c r="AM29" s="22">
        <v>83.71537199836443</v>
      </c>
      <c r="AN29" s="22">
        <v>85.09097514542722</v>
      </c>
      <c r="AO29" s="22">
        <v>75.8856662176525</v>
      </c>
      <c r="AP29" s="22">
        <v>71.45677674112501</v>
      </c>
      <c r="AQ29" s="22">
        <v>81.20507959663242</v>
      </c>
      <c r="AR29" s="22">
        <v>77.51014085762682</v>
      </c>
      <c r="AS29" s="22">
        <v>99.11072323329597</v>
      </c>
      <c r="AT29" s="22">
        <v>125.91691209540528</v>
      </c>
      <c r="AU29" s="22">
        <v>67.05801876385296</v>
      </c>
      <c r="AV29" s="22">
        <v>88.53883352959812</v>
      </c>
      <c r="AW29" s="22">
        <v>95.90425531914893</v>
      </c>
      <c r="AX29" s="22">
        <v>101.02404909232641</v>
      </c>
      <c r="AY29" s="26">
        <v>84.2574470724176</v>
      </c>
      <c r="AZ29" s="26">
        <v>83.44818396406</v>
      </c>
      <c r="BA29" s="26">
        <v>87.09533225974518</v>
      </c>
      <c r="BB29" s="26">
        <v>66.12491896531058</v>
      </c>
      <c r="BC29" s="26">
        <v>78.43323818585473</v>
      </c>
      <c r="BD29" s="26">
        <v>97.7047864822228</v>
      </c>
      <c r="BE29" s="26">
        <v>48.3789725836355</v>
      </c>
      <c r="BF29" s="26">
        <v>89.25574435812818</v>
      </c>
      <c r="BG29" s="26">
        <v>108.84378786285029</v>
      </c>
      <c r="BH29" s="26">
        <v>72.36250524398604</v>
      </c>
      <c r="BI29" s="26">
        <v>107.87617078214329</v>
      </c>
      <c r="BJ29" s="26">
        <v>109.32754880694142</v>
      </c>
      <c r="BK29" s="26">
        <v>93.90622343138922</v>
      </c>
      <c r="BL29" s="26">
        <v>84.31060391900135</v>
      </c>
      <c r="BM29" s="26">
        <v>105.50438042342792</v>
      </c>
      <c r="BN29" s="26">
        <v>61.67878328352884</v>
      </c>
      <c r="BO29" s="26">
        <v>94.41584381241736</v>
      </c>
      <c r="BP29" s="26">
        <v>11.80428134556575</v>
      </c>
      <c r="BQ29" s="26">
        <v>104.45252671290126</v>
      </c>
      <c r="BR29" s="26">
        <v>107.04688255195747</v>
      </c>
      <c r="BS29" s="38">
        <f>BS19/BS13%</f>
        <v>87.63092084118892</v>
      </c>
    </row>
    <row r="30" spans="1:71" ht="12.75" customHeight="1">
      <c r="A30" s="52"/>
      <c r="B30" s="32" t="s">
        <v>98</v>
      </c>
      <c r="C30" s="22">
        <v>4.0786245054238774</v>
      </c>
      <c r="D30" s="22">
        <v>4.417436064217845</v>
      </c>
      <c r="E30" s="22">
        <v>0.4703466513405243</v>
      </c>
      <c r="F30" s="23">
        <v>41.13135424940429</v>
      </c>
      <c r="G30" s="22">
        <v>8.736980327623604</v>
      </c>
      <c r="H30" s="22">
        <v>2.6390056662401755</v>
      </c>
      <c r="I30" s="22">
        <v>1.8539710508549239</v>
      </c>
      <c r="J30" s="22">
        <v>1.490341402668354</v>
      </c>
      <c r="K30" s="22">
        <v>4.967655029887834</v>
      </c>
      <c r="L30" s="22">
        <v>3.071060171919771</v>
      </c>
      <c r="M30" s="22">
        <v>0.9067211108145219</v>
      </c>
      <c r="N30" s="22">
        <v>0.9651984774333877</v>
      </c>
      <c r="O30" s="22">
        <v>0.812509616864133</v>
      </c>
      <c r="P30" s="22">
        <v>2.0781483678177883</v>
      </c>
      <c r="Q30" s="22">
        <v>2.925877214456839</v>
      </c>
      <c r="R30" s="22">
        <v>0.11882936103755008</v>
      </c>
      <c r="S30" s="22">
        <v>1.5658451180923492</v>
      </c>
      <c r="T30" s="22">
        <v>0.669863736343623</v>
      </c>
      <c r="U30" s="22">
        <v>0.7822011975392822</v>
      </c>
      <c r="V30" s="22">
        <v>1.852004220430368</v>
      </c>
      <c r="W30" s="22">
        <v>0.2504546410500662</v>
      </c>
      <c r="X30" s="22">
        <v>1.5137998327293003</v>
      </c>
      <c r="Y30" s="22">
        <v>0.7638142976488841</v>
      </c>
      <c r="Z30" s="22">
        <v>3.266975082511705</v>
      </c>
      <c r="AA30" s="22">
        <v>0.23504106248854015</v>
      </c>
      <c r="AB30" s="22">
        <v>1.3439336449030588</v>
      </c>
      <c r="AC30" s="22">
        <v>0.5798195593859545</v>
      </c>
      <c r="AD30" s="22">
        <v>0.018818644521832305</v>
      </c>
      <c r="AE30" s="22">
        <v>0.6754865793156087</v>
      </c>
      <c r="AF30" s="22">
        <v>1.6240972725993137</v>
      </c>
      <c r="AG30" s="22">
        <v>3.5559931085404872</v>
      </c>
      <c r="AH30" s="22">
        <v>0</v>
      </c>
      <c r="AI30" s="25">
        <v>1.8235219719220337</v>
      </c>
      <c r="AJ30" s="22">
        <v>0.37365716954694067</v>
      </c>
      <c r="AK30" s="22">
        <v>0.32150435583748155</v>
      </c>
      <c r="AL30" s="22">
        <v>1.0225505020287837</v>
      </c>
      <c r="AM30" s="22">
        <v>0.030596294726267233</v>
      </c>
      <c r="AN30" s="22">
        <v>0</v>
      </c>
      <c r="AO30" s="22">
        <v>8.295759246221369</v>
      </c>
      <c r="AP30" s="22">
        <v>0</v>
      </c>
      <c r="AQ30" s="22">
        <v>1.5045016417752357</v>
      </c>
      <c r="AR30" s="22">
        <v>0.1775586051226017</v>
      </c>
      <c r="AS30" s="22">
        <v>0</v>
      </c>
      <c r="AT30" s="22">
        <v>0</v>
      </c>
      <c r="AU30" s="22">
        <v>0</v>
      </c>
      <c r="AV30" s="22">
        <v>0.6680507029891809</v>
      </c>
      <c r="AW30" s="22">
        <v>0.603438713255685</v>
      </c>
      <c r="AX30" s="22">
        <v>0.4420066691610919</v>
      </c>
      <c r="AY30" s="26">
        <v>0.17014497963838768</v>
      </c>
      <c r="AZ30" s="26">
        <v>0</v>
      </c>
      <c r="BA30" s="26">
        <v>0</v>
      </c>
      <c r="BB30" s="26">
        <v>0.4348878777815558</v>
      </c>
      <c r="BC30" s="26">
        <v>0.32430246663970885</v>
      </c>
      <c r="BD30" s="26">
        <v>2.397663001885278</v>
      </c>
      <c r="BE30" s="26">
        <v>10.733725603242162</v>
      </c>
      <c r="BF30" s="26">
        <v>0.4932805452724984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38">
        <f>BS18/BS19%</f>
        <v>1.0123291907346095</v>
      </c>
    </row>
    <row r="31" spans="1:71" ht="12.75" customHeight="1">
      <c r="A31" s="28"/>
      <c r="B31" s="32" t="s">
        <v>99</v>
      </c>
      <c r="C31" s="22">
        <v>4.5619236482613275</v>
      </c>
      <c r="D31" s="22">
        <v>4.035798818349906</v>
      </c>
      <c r="E31" s="22">
        <v>1.2359268039861653</v>
      </c>
      <c r="F31" s="23">
        <v>41.09908657664813</v>
      </c>
      <c r="G31" s="22">
        <v>8.886229336524796</v>
      </c>
      <c r="H31" s="22">
        <v>2.6503381465911167</v>
      </c>
      <c r="I31" s="22">
        <v>1.7849419117799623</v>
      </c>
      <c r="J31" s="22">
        <v>1.9455282225871082</v>
      </c>
      <c r="K31" s="22">
        <v>2.6983149608832817</v>
      </c>
      <c r="L31" s="22">
        <v>2.0343839541547277</v>
      </c>
      <c r="M31" s="22">
        <v>1.2567363811475114</v>
      </c>
      <c r="N31" s="22">
        <v>1.4573137574768895</v>
      </c>
      <c r="O31" s="22">
        <v>1.3309739959993845</v>
      </c>
      <c r="P31" s="22">
        <v>1.9210740647197209</v>
      </c>
      <c r="Q31" s="22">
        <v>2.7506284811269945</v>
      </c>
      <c r="R31" s="22">
        <v>1.102408801426268</v>
      </c>
      <c r="S31" s="22">
        <v>2.055056986757778</v>
      </c>
      <c r="T31" s="22">
        <v>1.3659127072758603</v>
      </c>
      <c r="U31" s="22">
        <v>1.2263036136488168</v>
      </c>
      <c r="V31" s="22">
        <v>1.8629545916540022</v>
      </c>
      <c r="W31" s="22">
        <v>1.075921962564794</v>
      </c>
      <c r="X31" s="22">
        <v>1.7842207973236688</v>
      </c>
      <c r="Y31" s="22">
        <v>1.3247404224847834</v>
      </c>
      <c r="Z31" s="22">
        <v>2.8224934234856573</v>
      </c>
      <c r="AA31" s="22">
        <v>1.0891558358701396</v>
      </c>
      <c r="AB31" s="22">
        <v>1.5912035537457778</v>
      </c>
      <c r="AC31" s="22">
        <v>1.2442015864616363</v>
      </c>
      <c r="AD31" s="22">
        <v>1.0212965443343154</v>
      </c>
      <c r="AE31" s="22">
        <v>1.3403723020820082</v>
      </c>
      <c r="AF31" s="22">
        <v>2.1990277070994706</v>
      </c>
      <c r="AG31" s="22">
        <v>2.2643366970219048</v>
      </c>
      <c r="AH31" s="22">
        <v>1.0127021625585704</v>
      </c>
      <c r="AI31" s="25">
        <v>1.524332832108377</v>
      </c>
      <c r="AJ31" s="22">
        <v>1.1676786548341895</v>
      </c>
      <c r="AK31" s="22">
        <v>1.0807612695691704</v>
      </c>
      <c r="AL31" s="22">
        <v>1.5109815396999793</v>
      </c>
      <c r="AM31" s="22">
        <v>1.0208824914958259</v>
      </c>
      <c r="AN31" s="22">
        <v>0.9999815098392869</v>
      </c>
      <c r="AO31" s="22">
        <v>9.41474302320356</v>
      </c>
      <c r="AP31" s="22">
        <v>1.0022754361252573</v>
      </c>
      <c r="AQ31" s="22">
        <v>1.611693676517318</v>
      </c>
      <c r="AR31" s="22">
        <v>1.1142341617005371</v>
      </c>
      <c r="AS31" s="22">
        <v>1.000113864956162</v>
      </c>
      <c r="AT31" s="22">
        <v>0.9999625536131442</v>
      </c>
      <c r="AU31" s="22">
        <v>1.1880375766786708</v>
      </c>
      <c r="AV31" s="22">
        <v>1.288504059277263</v>
      </c>
      <c r="AW31" s="22">
        <v>1.2201885745978924</v>
      </c>
      <c r="AX31" s="22">
        <v>1.1171461582424993</v>
      </c>
      <c r="AY31" s="26">
        <v>1.0465930714732883</v>
      </c>
      <c r="AZ31" s="26">
        <v>1.0161770615268801</v>
      </c>
      <c r="BA31" s="26">
        <v>0.9998357210430014</v>
      </c>
      <c r="BB31" s="26">
        <v>1.1841334061895117</v>
      </c>
      <c r="BC31" s="26">
        <v>1.0917913465426607</v>
      </c>
      <c r="BD31" s="26">
        <v>1.7219494894816418</v>
      </c>
      <c r="BE31" s="26">
        <v>4.641106947247045</v>
      </c>
      <c r="BF31" s="26">
        <v>1.1335348098068214</v>
      </c>
      <c r="BG31" s="26">
        <v>0.9999695758697275</v>
      </c>
      <c r="BH31" s="26">
        <v>0.9997087128785671</v>
      </c>
      <c r="BI31" s="26">
        <v>1.0120087951739303</v>
      </c>
      <c r="BJ31" s="26">
        <v>0.992063492063492</v>
      </c>
      <c r="BK31" s="26">
        <v>1.000430049116136</v>
      </c>
      <c r="BL31" s="26">
        <v>1.0006000070589065</v>
      </c>
      <c r="BM31" s="26">
        <v>1.000008642049993</v>
      </c>
      <c r="BN31" s="26">
        <v>0.9979029575529683</v>
      </c>
      <c r="BO31" s="26">
        <v>1.0011322328824266</v>
      </c>
      <c r="BP31" s="26">
        <v>0</v>
      </c>
      <c r="BQ31" s="26">
        <v>0.9991781651455512</v>
      </c>
      <c r="BR31" s="26">
        <v>0.9993377882126302</v>
      </c>
      <c r="BS31" s="38">
        <f>BS27/BS19%</f>
        <v>1.622526536026702</v>
      </c>
    </row>
    <row r="32" spans="1:71" ht="12.75" customHeight="1">
      <c r="A32" s="28"/>
      <c r="B32" s="32" t="s">
        <v>100</v>
      </c>
      <c r="C32" s="22">
        <v>1.3268030574449496</v>
      </c>
      <c r="D32" s="22">
        <v>1.0463902476932998</v>
      </c>
      <c r="E32" s="22">
        <v>1.0024966820466175</v>
      </c>
      <c r="F32" s="23">
        <v>0.9697685204705486</v>
      </c>
      <c r="G32" s="22">
        <v>0.999921883151899</v>
      </c>
      <c r="H32" s="22">
        <v>0.976228828037292</v>
      </c>
      <c r="I32" s="22">
        <v>1.0000308977755228</v>
      </c>
      <c r="J32" s="22">
        <v>1.019211850281118</v>
      </c>
      <c r="K32" s="22">
        <v>1.0114534949935206</v>
      </c>
      <c r="L32" s="22">
        <v>2.098840612270236</v>
      </c>
      <c r="M32" s="22">
        <v>0.9810262128748013</v>
      </c>
      <c r="N32" s="22">
        <v>1.0652024708304735</v>
      </c>
      <c r="O32" s="22">
        <v>1.0005902706945724</v>
      </c>
      <c r="P32" s="22">
        <v>1.016350874345762</v>
      </c>
      <c r="Q32" s="22">
        <v>0.9997025936960299</v>
      </c>
      <c r="R32" s="22">
        <v>0.9999865614454193</v>
      </c>
      <c r="S32" s="22">
        <v>1.0021469582427112</v>
      </c>
      <c r="T32" s="22">
        <v>1.0018937177970473</v>
      </c>
      <c r="U32" s="22">
        <v>1.0006206947028033</v>
      </c>
      <c r="V32" s="22">
        <v>0.9982124144732787</v>
      </c>
      <c r="W32" s="22">
        <v>0.9999931787641285</v>
      </c>
      <c r="X32" s="22">
        <v>1.0048971041979222</v>
      </c>
      <c r="Y32" s="22">
        <v>0.9981960312687913</v>
      </c>
      <c r="Z32" s="22">
        <v>0.9972516969508984</v>
      </c>
      <c r="AA32" s="22">
        <v>1.0917218304598721</v>
      </c>
      <c r="AB32" s="22">
        <v>0.9999149881716302</v>
      </c>
      <c r="AC32" s="22">
        <v>1.0806450198609296</v>
      </c>
      <c r="AD32" s="22">
        <v>1.0013939135344918</v>
      </c>
      <c r="AE32" s="22">
        <v>0.9998420403266777</v>
      </c>
      <c r="AF32" s="22">
        <v>1.017400587723836</v>
      </c>
      <c r="AG32" s="22">
        <v>0.9952737257944325</v>
      </c>
      <c r="AH32" s="22">
        <v>1.0127021625585704</v>
      </c>
      <c r="AI32" s="25">
        <v>0.9999799603214364</v>
      </c>
      <c r="AJ32" s="22">
        <v>0.9845288326300985</v>
      </c>
      <c r="AK32" s="22">
        <v>1</v>
      </c>
      <c r="AL32" s="22">
        <v>1.0001428775539363</v>
      </c>
      <c r="AM32" s="22">
        <v>0.9999930599412871</v>
      </c>
      <c r="AN32" s="22">
        <v>0.9999815098392869</v>
      </c>
      <c r="AO32" s="22">
        <v>1.0250085757689607</v>
      </c>
      <c r="AP32" s="22">
        <v>1.0022754361252573</v>
      </c>
      <c r="AQ32" s="22">
        <v>0.9768834364272995</v>
      </c>
      <c r="AR32" s="22">
        <v>0.9995535135602254</v>
      </c>
      <c r="AS32" s="22">
        <v>1.000113864956162</v>
      </c>
      <c r="AT32" s="22">
        <v>0.9999625536131442</v>
      </c>
      <c r="AU32" s="22">
        <v>0.994275944097532</v>
      </c>
      <c r="AV32" s="22">
        <v>1.0001495296612473</v>
      </c>
      <c r="AW32" s="22">
        <v>1.0043970269848002</v>
      </c>
      <c r="AX32" s="22">
        <v>1</v>
      </c>
      <c r="AY32" s="26">
        <v>1.0483768320206632</v>
      </c>
      <c r="AZ32" s="26">
        <v>1.0161770615268801</v>
      </c>
      <c r="BA32" s="26">
        <v>0.9998357210430014</v>
      </c>
      <c r="BB32" s="26">
        <v>0.9999468466792463</v>
      </c>
      <c r="BC32" s="26">
        <v>1.014207011821597</v>
      </c>
      <c r="BD32" s="26">
        <v>1.0002199336374156</v>
      </c>
      <c r="BE32" s="26">
        <v>0.9991831772505366</v>
      </c>
      <c r="BF32" s="26">
        <v>1.0057603899340877</v>
      </c>
      <c r="BG32" s="26">
        <v>0.9999695758697275</v>
      </c>
      <c r="BH32" s="26">
        <v>0.9997087128785671</v>
      </c>
      <c r="BI32" s="26">
        <v>1.0120087951739303</v>
      </c>
      <c r="BJ32" s="26">
        <v>0.992063492063492</v>
      </c>
      <c r="BK32" s="26">
        <v>1.000430049116136</v>
      </c>
      <c r="BL32" s="26">
        <v>1.0006000070589065</v>
      </c>
      <c r="BM32" s="26">
        <v>1.000008642049993</v>
      </c>
      <c r="BN32" s="26">
        <v>0.9979029575529683</v>
      </c>
      <c r="BO32" s="26">
        <v>1.0011322328824266</v>
      </c>
      <c r="BP32" s="26">
        <v>0</v>
      </c>
      <c r="BQ32" s="26">
        <v>0.9991781651455512</v>
      </c>
      <c r="BR32" s="26">
        <v>0.9993377882126302</v>
      </c>
      <c r="BS32" s="38">
        <f>BS18/BS19*100</f>
        <v>1.0123291907346095</v>
      </c>
    </row>
    <row r="33" spans="1:71" s="44" customFormat="1" ht="12.75" customHeight="1">
      <c r="A33" s="9">
        <v>16</v>
      </c>
      <c r="B33" s="39" t="s">
        <v>101</v>
      </c>
      <c r="C33" s="53">
        <v>671.6</v>
      </c>
      <c r="D33" s="54">
        <v>37910</v>
      </c>
      <c r="E33" s="54">
        <v>37395</v>
      </c>
      <c r="F33" s="54">
        <v>191</v>
      </c>
      <c r="G33" s="54">
        <v>1400</v>
      </c>
      <c r="H33" s="54">
        <v>17700</v>
      </c>
      <c r="I33" s="54">
        <v>31275</v>
      </c>
      <c r="J33" s="54">
        <v>7626</v>
      </c>
      <c r="K33" s="54">
        <v>16600</v>
      </c>
      <c r="L33" s="53">
        <v>56600</v>
      </c>
      <c r="M33" s="53">
        <v>22047</v>
      </c>
      <c r="N33" s="53">
        <v>27200</v>
      </c>
      <c r="O33" s="53">
        <v>32700</v>
      </c>
      <c r="P33" s="53">
        <v>23523</v>
      </c>
      <c r="Q33" s="53">
        <v>34508</v>
      </c>
      <c r="R33" s="53">
        <v>97227</v>
      </c>
      <c r="S33" s="53">
        <v>19571</v>
      </c>
      <c r="T33" s="53">
        <v>231211</v>
      </c>
      <c r="U33" s="53">
        <v>29420</v>
      </c>
      <c r="V33" s="53">
        <v>59498</v>
      </c>
      <c r="W33" s="53">
        <v>35044</v>
      </c>
      <c r="X33" s="53">
        <v>26200</v>
      </c>
      <c r="Y33" s="53">
        <v>31500</v>
      </c>
      <c r="Z33" s="54">
        <v>13890</v>
      </c>
      <c r="AA33" s="53">
        <v>74343</v>
      </c>
      <c r="AB33" s="53">
        <v>11118</v>
      </c>
      <c r="AC33" s="53">
        <v>44744</v>
      </c>
      <c r="AD33" s="53">
        <v>74900</v>
      </c>
      <c r="AE33" s="53">
        <v>4350</v>
      </c>
      <c r="AF33" s="53">
        <v>8634</v>
      </c>
      <c r="AG33" s="53">
        <v>21400</v>
      </c>
      <c r="AH33" s="53">
        <v>38842</v>
      </c>
      <c r="AI33" s="15">
        <v>38437</v>
      </c>
      <c r="AJ33" s="53">
        <v>13700</v>
      </c>
      <c r="AK33" s="53">
        <v>15604</v>
      </c>
      <c r="AL33" s="53">
        <v>2649</v>
      </c>
      <c r="AM33" s="53">
        <v>59175</v>
      </c>
      <c r="AN33" s="53">
        <v>62490</v>
      </c>
      <c r="AO33" s="53">
        <v>1247</v>
      </c>
      <c r="AP33" s="54">
        <v>11500</v>
      </c>
      <c r="AQ33" s="54">
        <v>19507</v>
      </c>
      <c r="AR33" s="54">
        <v>4740</v>
      </c>
      <c r="AS33" s="54">
        <v>2367</v>
      </c>
      <c r="AT33" s="54">
        <v>18470</v>
      </c>
      <c r="AU33" s="54">
        <v>76167</v>
      </c>
      <c r="AV33" s="54">
        <v>14351</v>
      </c>
      <c r="AW33" s="54">
        <v>13500</v>
      </c>
      <c r="AX33" s="54">
        <v>3986</v>
      </c>
      <c r="AY33" s="16">
        <v>18348</v>
      </c>
      <c r="AZ33" s="16">
        <v>25998</v>
      </c>
      <c r="BA33" s="16">
        <v>22718</v>
      </c>
      <c r="BB33" s="16">
        <v>31744</v>
      </c>
      <c r="BC33" s="16">
        <v>14100</v>
      </c>
      <c r="BD33" s="16">
        <v>4887</v>
      </c>
      <c r="BE33" s="16">
        <v>5754</v>
      </c>
      <c r="BF33" s="16">
        <v>7792</v>
      </c>
      <c r="BG33" s="16">
        <v>25796</v>
      </c>
      <c r="BH33" s="16">
        <v>12142</v>
      </c>
      <c r="BI33" s="16">
        <v>1952</v>
      </c>
      <c r="BJ33" s="16">
        <v>2200</v>
      </c>
      <c r="BK33" s="16">
        <v>1267</v>
      </c>
      <c r="BL33" s="16">
        <v>2619</v>
      </c>
      <c r="BM33" s="16">
        <v>20268</v>
      </c>
      <c r="BN33" s="16">
        <v>694</v>
      </c>
      <c r="BO33" s="16">
        <v>1138</v>
      </c>
      <c r="BP33" s="16">
        <v>1554</v>
      </c>
      <c r="BQ33" s="16">
        <v>2400</v>
      </c>
      <c r="BR33" s="16">
        <v>1295</v>
      </c>
      <c r="BS33" s="17">
        <f>SUM(C33:BR33)</f>
        <v>1731794.6</v>
      </c>
    </row>
    <row r="34" spans="1:71" s="44" customFormat="1" ht="12.75" customHeight="1">
      <c r="A34" s="9">
        <v>17</v>
      </c>
      <c r="B34" s="39" t="s">
        <v>102</v>
      </c>
      <c r="C34" s="53">
        <v>55.01</v>
      </c>
      <c r="D34" s="54">
        <v>61190</v>
      </c>
      <c r="E34" s="54">
        <v>16408</v>
      </c>
      <c r="F34" s="54">
        <v>2242</v>
      </c>
      <c r="G34" s="54">
        <v>47200</v>
      </c>
      <c r="H34" s="54">
        <v>600</v>
      </c>
      <c r="I34" s="54">
        <v>211</v>
      </c>
      <c r="J34" s="54">
        <v>24343</v>
      </c>
      <c r="K34" s="54">
        <v>4262</v>
      </c>
      <c r="L34" s="53">
        <v>66100</v>
      </c>
      <c r="M34" s="53">
        <v>1442</v>
      </c>
      <c r="N34" s="53">
        <v>0</v>
      </c>
      <c r="O34" s="53">
        <v>2000</v>
      </c>
      <c r="P34" s="53">
        <v>0</v>
      </c>
      <c r="Q34" s="53">
        <v>90133</v>
      </c>
      <c r="R34" s="53">
        <v>212331</v>
      </c>
      <c r="S34" s="53">
        <v>991</v>
      </c>
      <c r="T34" s="53">
        <v>99735</v>
      </c>
      <c r="U34" s="53">
        <v>26630</v>
      </c>
      <c r="V34" s="53">
        <v>82235</v>
      </c>
      <c r="W34" s="53">
        <v>72729</v>
      </c>
      <c r="X34" s="53">
        <v>51900</v>
      </c>
      <c r="Y34" s="53">
        <v>300</v>
      </c>
      <c r="Z34" s="54">
        <v>28</v>
      </c>
      <c r="AA34" s="53">
        <v>127883</v>
      </c>
      <c r="AB34" s="53">
        <v>44</v>
      </c>
      <c r="AC34" s="53">
        <v>101889</v>
      </c>
      <c r="AD34" s="53">
        <v>123300</v>
      </c>
      <c r="AE34" s="53">
        <v>113</v>
      </c>
      <c r="AF34" s="53">
        <v>223</v>
      </c>
      <c r="AG34" s="53">
        <v>0</v>
      </c>
      <c r="AH34" s="53">
        <v>49035</v>
      </c>
      <c r="AI34" s="15">
        <v>37</v>
      </c>
      <c r="AJ34" s="53">
        <v>100</v>
      </c>
      <c r="AK34" s="53">
        <v>47205</v>
      </c>
      <c r="AL34" s="53">
        <v>2027</v>
      </c>
      <c r="AM34" s="53">
        <v>76766</v>
      </c>
      <c r="AN34" s="53">
        <v>86828</v>
      </c>
      <c r="AO34" s="53">
        <v>3501</v>
      </c>
      <c r="AP34" s="54">
        <v>137000</v>
      </c>
      <c r="AQ34" s="54">
        <v>5600</v>
      </c>
      <c r="AR34" s="54">
        <v>0</v>
      </c>
      <c r="AS34" s="54">
        <v>409</v>
      </c>
      <c r="AT34" s="54">
        <v>2602</v>
      </c>
      <c r="AU34" s="54">
        <v>117500</v>
      </c>
      <c r="AV34" s="54">
        <v>937</v>
      </c>
      <c r="AW34" s="54">
        <v>10</v>
      </c>
      <c r="AX34" s="54">
        <v>24134</v>
      </c>
      <c r="AY34" s="16">
        <v>39961</v>
      </c>
      <c r="AZ34" s="16">
        <v>84849</v>
      </c>
      <c r="BA34" s="16">
        <v>38754</v>
      </c>
      <c r="BB34" s="16">
        <v>90339</v>
      </c>
      <c r="BC34" s="16">
        <v>100</v>
      </c>
      <c r="BD34" s="16">
        <v>100</v>
      </c>
      <c r="BE34" s="16">
        <v>840</v>
      </c>
      <c r="BF34" s="16">
        <v>7437</v>
      </c>
      <c r="BG34" s="16">
        <v>59646</v>
      </c>
      <c r="BH34" s="16">
        <v>841</v>
      </c>
      <c r="BI34" s="16">
        <v>0</v>
      </c>
      <c r="BJ34" s="16">
        <v>100</v>
      </c>
      <c r="BK34" s="16">
        <v>11856</v>
      </c>
      <c r="BL34" s="16">
        <v>0</v>
      </c>
      <c r="BM34" s="16">
        <v>99842</v>
      </c>
      <c r="BN34" s="16">
        <v>0</v>
      </c>
      <c r="BO34" s="16">
        <v>0</v>
      </c>
      <c r="BP34" s="16">
        <v>11720</v>
      </c>
      <c r="BQ34" s="16">
        <v>6566</v>
      </c>
      <c r="BR34" s="16">
        <v>0</v>
      </c>
      <c r="BS34" s="17">
        <f>SUM(C34:BR34)</f>
        <v>2223159.01</v>
      </c>
    </row>
    <row r="35" spans="1:71" ht="12.75" customHeight="1">
      <c r="A35" s="9">
        <v>18</v>
      </c>
      <c r="B35" s="39" t="s">
        <v>103</v>
      </c>
      <c r="C35" s="53">
        <v>19125.88</v>
      </c>
      <c r="D35" s="54">
        <v>452430</v>
      </c>
      <c r="E35" s="54">
        <v>479851</v>
      </c>
      <c r="F35" s="54">
        <v>75266</v>
      </c>
      <c r="G35" s="54">
        <v>207800</v>
      </c>
      <c r="H35" s="54">
        <v>88000</v>
      </c>
      <c r="I35" s="54">
        <v>146785</v>
      </c>
      <c r="J35" s="54">
        <v>26945</v>
      </c>
      <c r="K35" s="54">
        <v>137227</v>
      </c>
      <c r="L35" s="53">
        <v>83900</v>
      </c>
      <c r="M35" s="53">
        <v>172541</v>
      </c>
      <c r="N35" s="53">
        <v>159700</v>
      </c>
      <c r="O35" s="53">
        <v>292500</v>
      </c>
      <c r="P35" s="53">
        <v>52590</v>
      </c>
      <c r="Q35" s="53">
        <v>58398</v>
      </c>
      <c r="R35" s="53">
        <v>700276</v>
      </c>
      <c r="S35" s="53">
        <v>106921</v>
      </c>
      <c r="T35" s="53">
        <v>571784</v>
      </c>
      <c r="U35" s="53">
        <v>186701</v>
      </c>
      <c r="V35" s="53">
        <v>193942</v>
      </c>
      <c r="W35" s="53">
        <v>400309</v>
      </c>
      <c r="X35" s="53">
        <v>80400</v>
      </c>
      <c r="Y35" s="53">
        <v>259100</v>
      </c>
      <c r="Z35" s="54">
        <v>102124</v>
      </c>
      <c r="AA35" s="53">
        <v>251584</v>
      </c>
      <c r="AB35" s="53">
        <v>111290</v>
      </c>
      <c r="AC35" s="53">
        <v>172593</v>
      </c>
      <c r="AD35" s="53">
        <v>365900</v>
      </c>
      <c r="AE35" s="53">
        <v>32698</v>
      </c>
      <c r="AF35" s="53">
        <v>69630</v>
      </c>
      <c r="AG35" s="53">
        <v>109200</v>
      </c>
      <c r="AH35" s="53">
        <v>66862</v>
      </c>
      <c r="AI35" s="15">
        <v>257752</v>
      </c>
      <c r="AJ35" s="53">
        <v>20600</v>
      </c>
      <c r="AK35" s="53">
        <v>128165</v>
      </c>
      <c r="AL35" s="53">
        <v>56141</v>
      </c>
      <c r="AM35" s="53">
        <v>224504</v>
      </c>
      <c r="AN35" s="53">
        <v>99708</v>
      </c>
      <c r="AO35" s="53">
        <v>67139</v>
      </c>
      <c r="AP35" s="54">
        <v>42100</v>
      </c>
      <c r="AQ35" s="54">
        <v>33157</v>
      </c>
      <c r="AR35" s="54">
        <v>47620</v>
      </c>
      <c r="AS35" s="54">
        <v>49962</v>
      </c>
      <c r="AT35" s="54">
        <v>57839</v>
      </c>
      <c r="AU35" s="54">
        <v>393828</v>
      </c>
      <c r="AV35" s="54">
        <v>71839</v>
      </c>
      <c r="AW35" s="54">
        <v>32890</v>
      </c>
      <c r="AX35" s="54">
        <v>102075</v>
      </c>
      <c r="AY35" s="16">
        <v>114340</v>
      </c>
      <c r="AZ35" s="16">
        <v>103870</v>
      </c>
      <c r="BA35" s="16">
        <v>157516</v>
      </c>
      <c r="BB35" s="16">
        <v>365760</v>
      </c>
      <c r="BC35" s="16">
        <v>109300</v>
      </c>
      <c r="BD35" s="16">
        <v>50063</v>
      </c>
      <c r="BE35" s="16">
        <v>44614</v>
      </c>
      <c r="BF35" s="16">
        <v>46635</v>
      </c>
      <c r="BG35" s="16">
        <v>49617</v>
      </c>
      <c r="BH35" s="16">
        <v>169769</v>
      </c>
      <c r="BI35" s="16">
        <v>5496</v>
      </c>
      <c r="BJ35" s="16">
        <v>5000</v>
      </c>
      <c r="BK35" s="16">
        <v>0</v>
      </c>
      <c r="BL35" s="16">
        <v>19402</v>
      </c>
      <c r="BM35" s="16">
        <v>231845</v>
      </c>
      <c r="BN35" s="16">
        <v>17837</v>
      </c>
      <c r="BO35" s="16">
        <v>14124</v>
      </c>
      <c r="BP35" s="16">
        <v>143325</v>
      </c>
      <c r="BQ35" s="16">
        <v>49515</v>
      </c>
      <c r="BR35" s="16">
        <v>5945</v>
      </c>
      <c r="BS35" s="17">
        <f>SUM(C35:BR35)</f>
        <v>9623664.879999999</v>
      </c>
    </row>
    <row r="36" spans="1:71" ht="12.75" customHeight="1">
      <c r="A36" s="9">
        <v>19</v>
      </c>
      <c r="B36" s="39" t="s">
        <v>104</v>
      </c>
      <c r="C36" s="53">
        <v>0</v>
      </c>
      <c r="D36" s="54">
        <v>41050</v>
      </c>
      <c r="E36" s="54">
        <v>102799</v>
      </c>
      <c r="F36" s="54">
        <v>0</v>
      </c>
      <c r="G36" s="54">
        <v>25000</v>
      </c>
      <c r="H36" s="54">
        <v>0</v>
      </c>
      <c r="I36" s="54">
        <v>0</v>
      </c>
      <c r="J36" s="54">
        <v>10000</v>
      </c>
      <c r="K36" s="54">
        <v>0</v>
      </c>
      <c r="L36" s="53">
        <v>0</v>
      </c>
      <c r="M36" s="53">
        <v>20000</v>
      </c>
      <c r="N36" s="53">
        <v>0</v>
      </c>
      <c r="O36" s="53">
        <v>0</v>
      </c>
      <c r="P36" s="53">
        <v>0</v>
      </c>
      <c r="Q36" s="53">
        <v>0</v>
      </c>
      <c r="R36" s="53">
        <v>201799</v>
      </c>
      <c r="S36" s="53">
        <v>0</v>
      </c>
      <c r="T36" s="53">
        <v>87737</v>
      </c>
      <c r="U36" s="53">
        <v>0</v>
      </c>
      <c r="V36" s="53">
        <v>0</v>
      </c>
      <c r="W36" s="53">
        <v>34450</v>
      </c>
      <c r="X36" s="53">
        <v>25800</v>
      </c>
      <c r="Y36" s="53">
        <v>0</v>
      </c>
      <c r="Z36" s="54">
        <v>0</v>
      </c>
      <c r="AA36" s="53">
        <v>0</v>
      </c>
      <c r="AB36" s="53">
        <v>0</v>
      </c>
      <c r="AC36" s="53">
        <v>46435</v>
      </c>
      <c r="AD36" s="53">
        <v>110000</v>
      </c>
      <c r="AE36" s="53">
        <v>4000</v>
      </c>
      <c r="AF36" s="53">
        <v>9786</v>
      </c>
      <c r="AG36" s="53">
        <v>0</v>
      </c>
      <c r="AH36" s="53">
        <v>17500</v>
      </c>
      <c r="AI36" s="15">
        <v>19345</v>
      </c>
      <c r="AJ36" s="53">
        <v>0</v>
      </c>
      <c r="AK36" s="53">
        <v>0</v>
      </c>
      <c r="AL36" s="53">
        <v>4992</v>
      </c>
      <c r="AM36" s="53">
        <v>109650</v>
      </c>
      <c r="AN36" s="53">
        <v>29454</v>
      </c>
      <c r="AO36" s="53">
        <v>0</v>
      </c>
      <c r="AP36" s="54">
        <v>50000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16">
        <v>19675</v>
      </c>
      <c r="AZ36" s="16">
        <v>19474</v>
      </c>
      <c r="BA36" s="16">
        <v>19467</v>
      </c>
      <c r="BB36" s="16">
        <v>19747</v>
      </c>
      <c r="BC36" s="16">
        <v>0</v>
      </c>
      <c r="BD36" s="16">
        <v>0</v>
      </c>
      <c r="BE36" s="16">
        <v>0</v>
      </c>
      <c r="BF36" s="16">
        <v>1500</v>
      </c>
      <c r="BG36" s="16">
        <v>29431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29322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7">
        <f>SUM(C36:BR36)</f>
        <v>1088413</v>
      </c>
    </row>
    <row r="37" spans="1:71" ht="12.75" customHeight="1">
      <c r="A37" s="20"/>
      <c r="B37" s="51" t="s">
        <v>105</v>
      </c>
      <c r="C37" s="55">
        <v>19852.49</v>
      </c>
      <c r="D37" s="56">
        <v>592580</v>
      </c>
      <c r="E37" s="56">
        <v>636453</v>
      </c>
      <c r="F37" s="56">
        <v>77699</v>
      </c>
      <c r="G37" s="56">
        <v>281400</v>
      </c>
      <c r="H37" s="56">
        <v>106300</v>
      </c>
      <c r="I37" s="56">
        <v>178271</v>
      </c>
      <c r="J37" s="56">
        <v>68914</v>
      </c>
      <c r="K37" s="56">
        <v>158089</v>
      </c>
      <c r="L37" s="55">
        <v>206600</v>
      </c>
      <c r="M37" s="55">
        <v>216030</v>
      </c>
      <c r="N37" s="55">
        <v>186900</v>
      </c>
      <c r="O37" s="55">
        <v>327200</v>
      </c>
      <c r="P37" s="55">
        <v>76113</v>
      </c>
      <c r="Q37" s="55">
        <v>183039</v>
      </c>
      <c r="R37" s="55">
        <v>1211633</v>
      </c>
      <c r="S37" s="55">
        <v>127483</v>
      </c>
      <c r="T37" s="55">
        <v>990467</v>
      </c>
      <c r="U37" s="55">
        <v>242751</v>
      </c>
      <c r="V37" s="55">
        <v>335675</v>
      </c>
      <c r="W37" s="55">
        <v>542532</v>
      </c>
      <c r="X37" s="55">
        <v>184300</v>
      </c>
      <c r="Y37" s="55">
        <v>290900</v>
      </c>
      <c r="Z37" s="56">
        <v>116042</v>
      </c>
      <c r="AA37" s="55">
        <v>453810</v>
      </c>
      <c r="AB37" s="55">
        <v>122452</v>
      </c>
      <c r="AC37" s="55">
        <v>365661</v>
      </c>
      <c r="AD37" s="55">
        <f>+AD33+AD34+AD35+AD36</f>
        <v>674100</v>
      </c>
      <c r="AE37" s="55">
        <v>41161</v>
      </c>
      <c r="AF37" s="55">
        <v>88273</v>
      </c>
      <c r="AG37" s="55">
        <v>130600</v>
      </c>
      <c r="AH37" s="55">
        <v>172239</v>
      </c>
      <c r="AI37" s="33">
        <v>315571</v>
      </c>
      <c r="AJ37" s="55">
        <v>34400</v>
      </c>
      <c r="AK37" s="55">
        <v>190974</v>
      </c>
      <c r="AL37" s="55">
        <v>65809</v>
      </c>
      <c r="AM37" s="55">
        <v>470095</v>
      </c>
      <c r="AN37" s="55">
        <v>278480</v>
      </c>
      <c r="AO37" s="55">
        <v>71887</v>
      </c>
      <c r="AP37" s="56">
        <v>240600</v>
      </c>
      <c r="AQ37" s="56">
        <v>58264</v>
      </c>
      <c r="AR37" s="56">
        <v>52360</v>
      </c>
      <c r="AS37" s="56">
        <v>52738</v>
      </c>
      <c r="AT37" s="56">
        <v>78911</v>
      </c>
      <c r="AU37" s="56">
        <v>587495</v>
      </c>
      <c r="AV37" s="56">
        <v>87127</v>
      </c>
      <c r="AW37" s="56">
        <v>46400</v>
      </c>
      <c r="AX37" s="56">
        <v>130195</v>
      </c>
      <c r="AY37" s="41">
        <v>192324</v>
      </c>
      <c r="AZ37" s="41">
        <v>234191</v>
      </c>
      <c r="BA37" s="41">
        <v>238455</v>
      </c>
      <c r="BB37" s="41">
        <v>507590</v>
      </c>
      <c r="BC37" s="41">
        <v>123500</v>
      </c>
      <c r="BD37" s="41">
        <v>55050</v>
      </c>
      <c r="BE37" s="41">
        <v>51208</v>
      </c>
      <c r="BF37" s="41">
        <v>63364</v>
      </c>
      <c r="BG37" s="41">
        <v>164490</v>
      </c>
      <c r="BH37" s="41">
        <v>182752</v>
      </c>
      <c r="BI37" s="41">
        <v>7448</v>
      </c>
      <c r="BJ37" s="41">
        <v>7300</v>
      </c>
      <c r="BK37" s="41">
        <v>13123</v>
      </c>
      <c r="BL37" s="41">
        <v>22021</v>
      </c>
      <c r="BM37" s="41">
        <v>381277</v>
      </c>
      <c r="BN37" s="41">
        <v>18531</v>
      </c>
      <c r="BO37" s="41">
        <v>15262</v>
      </c>
      <c r="BP37" s="41">
        <v>156599</v>
      </c>
      <c r="BQ37" s="41">
        <v>58481</v>
      </c>
      <c r="BR37" s="41">
        <v>7240</v>
      </c>
      <c r="BS37" s="17">
        <f>SUM(C37:BR37)</f>
        <v>14667031.49</v>
      </c>
    </row>
    <row r="38" spans="1:71" ht="12.75" customHeight="1">
      <c r="A38" s="28"/>
      <c r="B38" s="32" t="s">
        <v>106</v>
      </c>
      <c r="C38" s="57">
        <v>25.092318037154726</v>
      </c>
      <c r="D38" s="58">
        <v>58.21856572750119</v>
      </c>
      <c r="E38" s="58">
        <v>28.82519050260986</v>
      </c>
      <c r="F38" s="58">
        <v>111.85023104495659</v>
      </c>
      <c r="G38" s="58">
        <v>35.71972581873572</v>
      </c>
      <c r="H38" s="58">
        <v>17.073562479922906</v>
      </c>
      <c r="I38" s="58">
        <v>15.80177118539654</v>
      </c>
      <c r="J38" s="58">
        <v>15.733502584427681</v>
      </c>
      <c r="K38" s="58">
        <v>26.735112866893505</v>
      </c>
      <c r="L38" s="57">
        <v>39.776665383134386</v>
      </c>
      <c r="M38" s="57">
        <v>21.46527877140268</v>
      </c>
      <c r="N38" s="57">
        <v>23.382960090078818</v>
      </c>
      <c r="O38" s="57">
        <v>25.970315104373366</v>
      </c>
      <c r="P38" s="57">
        <v>12.27575573321807</v>
      </c>
      <c r="Q38" s="57">
        <v>25.858517647856598</v>
      </c>
      <c r="R38" s="57">
        <v>22.0664536208232</v>
      </c>
      <c r="S38" s="57">
        <v>31.97571026895785</v>
      </c>
      <c r="T38" s="57">
        <v>22.906352104910656</v>
      </c>
      <c r="U38" s="57">
        <v>21.019258843638138</v>
      </c>
      <c r="V38" s="57">
        <v>22.457458445255448</v>
      </c>
      <c r="W38" s="57">
        <v>37.51057839628747</v>
      </c>
      <c r="X38" s="57">
        <v>22.263831843440446</v>
      </c>
      <c r="Y38" s="57">
        <v>27.71532012195122</v>
      </c>
      <c r="Z38" s="58">
        <v>31.643388107483133</v>
      </c>
      <c r="AA38" s="57">
        <v>22.400381459526937</v>
      </c>
      <c r="AB38" s="57">
        <v>34.41151509360791</v>
      </c>
      <c r="AC38" s="57">
        <v>17.79669307334509</v>
      </c>
      <c r="AD38" s="57">
        <v>20.403069242858464</v>
      </c>
      <c r="AE38" s="57">
        <v>16.481474807900987</v>
      </c>
      <c r="AF38" s="57">
        <v>21.44422310756972</v>
      </c>
      <c r="AG38" s="57">
        <v>30.4641940751108</v>
      </c>
      <c r="AH38" s="57">
        <v>20.059839790549088</v>
      </c>
      <c r="AI38" s="59">
        <v>35.28550790754258</v>
      </c>
      <c r="AJ38" s="57">
        <v>16.490891658676894</v>
      </c>
      <c r="AK38" s="57">
        <v>28.277614406666725</v>
      </c>
      <c r="AL38" s="57">
        <v>47.922082650646274</v>
      </c>
      <c r="AM38" s="57">
        <v>14.144763763985441</v>
      </c>
      <c r="AN38" s="57">
        <v>19.915697271103216</v>
      </c>
      <c r="AO38" s="57">
        <v>44.25422153274112</v>
      </c>
      <c r="AP38" s="58">
        <v>10.426417056682267</v>
      </c>
      <c r="AQ38" s="58">
        <v>20.045896653397694</v>
      </c>
      <c r="AR38" s="58">
        <v>29.174467326379606</v>
      </c>
      <c r="AS38" s="58">
        <v>25.013992050618022</v>
      </c>
      <c r="AT38" s="58">
        <v>17.10192104305009</v>
      </c>
      <c r="AU38" s="58">
        <v>31.475655583212696</v>
      </c>
      <c r="AV38" s="58">
        <v>26.040552091863876</v>
      </c>
      <c r="AW38" s="58">
        <v>24.680851063829788</v>
      </c>
      <c r="AX38" s="58">
        <v>23.36463692795268</v>
      </c>
      <c r="AY38" s="26">
        <v>26.42157973911431</v>
      </c>
      <c r="AZ38" s="26">
        <v>17.663700981723174</v>
      </c>
      <c r="BA38" s="26">
        <v>24.00334600331782</v>
      </c>
      <c r="BB38" s="26">
        <v>45.19829853013591</v>
      </c>
      <c r="BC38" s="26">
        <v>39.16904535363146</v>
      </c>
      <c r="BD38" s="26">
        <v>50.1992467833271</v>
      </c>
      <c r="BE38" s="26">
        <v>42.00889268076588</v>
      </c>
      <c r="BF38" s="26">
        <v>27.677725118483416</v>
      </c>
      <c r="BG38" s="26">
        <v>17.01505691339482</v>
      </c>
      <c r="BH38" s="26">
        <v>41.378904348416754</v>
      </c>
      <c r="BI38" s="26">
        <v>23.7318378791741</v>
      </c>
      <c r="BJ38" s="26">
        <v>15.835140997830802</v>
      </c>
      <c r="BK38" s="26">
        <v>27.89279034177861</v>
      </c>
      <c r="BL38" s="26">
        <v>32.76398208626564</v>
      </c>
      <c r="BM38" s="26">
        <v>28.765462463069646</v>
      </c>
      <c r="BN38" s="26">
        <v>82.65019401453993</v>
      </c>
      <c r="BO38" s="26">
        <v>42.93470616367063</v>
      </c>
      <c r="BP38" s="26">
        <v>136.8274355613805</v>
      </c>
      <c r="BQ38" s="26">
        <v>132.1096979691418</v>
      </c>
      <c r="BR38" s="26">
        <v>25.372349745926055</v>
      </c>
      <c r="BS38" s="38">
        <f>BS37/BS11%</f>
        <v>24.711983170587573</v>
      </c>
    </row>
    <row r="39" spans="1:71" ht="12.75" customHeight="1">
      <c r="A39" s="9">
        <v>20</v>
      </c>
      <c r="B39" s="39" t="s">
        <v>104</v>
      </c>
      <c r="C39" s="60">
        <v>0</v>
      </c>
      <c r="D39" s="61">
        <v>41050</v>
      </c>
      <c r="E39" s="61">
        <v>102799</v>
      </c>
      <c r="F39" s="43">
        <v>0</v>
      </c>
      <c r="G39" s="61">
        <v>25000</v>
      </c>
      <c r="H39" s="61">
        <v>0</v>
      </c>
      <c r="I39" s="61">
        <v>0</v>
      </c>
      <c r="J39" s="61">
        <v>10000</v>
      </c>
      <c r="K39" s="61">
        <v>0</v>
      </c>
      <c r="L39" s="61">
        <v>0</v>
      </c>
      <c r="M39" s="61">
        <v>20000</v>
      </c>
      <c r="N39" s="61">
        <v>0</v>
      </c>
      <c r="O39" s="61">
        <v>0</v>
      </c>
      <c r="P39" s="61">
        <v>0</v>
      </c>
      <c r="Q39" s="61">
        <v>0</v>
      </c>
      <c r="R39" s="61">
        <v>201799</v>
      </c>
      <c r="S39" s="61">
        <v>0</v>
      </c>
      <c r="T39" s="61">
        <v>87737</v>
      </c>
      <c r="U39" s="61">
        <v>0</v>
      </c>
      <c r="V39" s="61">
        <v>0</v>
      </c>
      <c r="W39" s="61">
        <v>34450</v>
      </c>
      <c r="X39" s="62">
        <v>25800</v>
      </c>
      <c r="Y39" s="63">
        <v>0</v>
      </c>
      <c r="Z39" s="61">
        <v>0</v>
      </c>
      <c r="AA39" s="60">
        <v>0</v>
      </c>
      <c r="AB39" s="42">
        <v>0</v>
      </c>
      <c r="AC39" s="60">
        <v>46435</v>
      </c>
      <c r="AD39" s="60">
        <v>110000</v>
      </c>
      <c r="AE39" s="60">
        <v>4000</v>
      </c>
      <c r="AF39" s="60">
        <v>9786</v>
      </c>
      <c r="AG39" s="60">
        <v>0</v>
      </c>
      <c r="AH39" s="60">
        <v>17500</v>
      </c>
      <c r="AI39" s="15">
        <v>19345</v>
      </c>
      <c r="AJ39" s="60">
        <v>0</v>
      </c>
      <c r="AK39" s="60">
        <v>0</v>
      </c>
      <c r="AL39" s="60">
        <v>4992</v>
      </c>
      <c r="AM39" s="60">
        <v>109650</v>
      </c>
      <c r="AN39" s="60">
        <v>29454</v>
      </c>
      <c r="AO39" s="60">
        <v>0</v>
      </c>
      <c r="AP39" s="61">
        <v>50000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4">
        <v>0</v>
      </c>
      <c r="AX39" s="61">
        <v>0</v>
      </c>
      <c r="AY39" s="16">
        <v>19675</v>
      </c>
      <c r="AZ39" s="16">
        <v>19474</v>
      </c>
      <c r="BA39" s="16">
        <v>19467</v>
      </c>
      <c r="BB39" s="16">
        <v>19747</v>
      </c>
      <c r="BC39" s="16">
        <v>0</v>
      </c>
      <c r="BD39" s="16">
        <v>0</v>
      </c>
      <c r="BE39" s="16">
        <v>0</v>
      </c>
      <c r="BF39" s="16">
        <v>1500</v>
      </c>
      <c r="BG39" s="16">
        <v>29431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29322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7">
        <f>SUM(C39:BR39)</f>
        <v>1088413</v>
      </c>
    </row>
    <row r="40" spans="1:71" ht="12.75" customHeight="1">
      <c r="A40" s="9">
        <v>21</v>
      </c>
      <c r="B40" s="39" t="s">
        <v>107</v>
      </c>
      <c r="C40" s="60">
        <v>1500</v>
      </c>
      <c r="D40" s="61">
        <v>7194</v>
      </c>
      <c r="E40" s="61">
        <v>10303</v>
      </c>
      <c r="F40" s="43">
        <v>0</v>
      </c>
      <c r="G40" s="61">
        <v>400</v>
      </c>
      <c r="H40" s="61">
        <v>23200</v>
      </c>
      <c r="I40" s="61">
        <v>12000</v>
      </c>
      <c r="J40" s="61">
        <v>0</v>
      </c>
      <c r="K40" s="61">
        <v>400</v>
      </c>
      <c r="L40" s="61">
        <v>3000</v>
      </c>
      <c r="M40" s="61">
        <v>1320</v>
      </c>
      <c r="N40" s="61">
        <v>0</v>
      </c>
      <c r="O40" s="61">
        <v>0</v>
      </c>
      <c r="P40" s="61">
        <v>0</v>
      </c>
      <c r="Q40" s="61">
        <v>0</v>
      </c>
      <c r="R40" s="61">
        <v>240100</v>
      </c>
      <c r="S40" s="61">
        <v>0</v>
      </c>
      <c r="T40" s="61">
        <v>0</v>
      </c>
      <c r="U40" s="61">
        <v>10000</v>
      </c>
      <c r="V40" s="61">
        <v>85808</v>
      </c>
      <c r="W40" s="61">
        <v>1500</v>
      </c>
      <c r="X40" s="62">
        <v>6100</v>
      </c>
      <c r="Y40" s="63">
        <v>0</v>
      </c>
      <c r="Z40" s="61">
        <v>0</v>
      </c>
      <c r="AA40" s="60">
        <v>0</v>
      </c>
      <c r="AB40" s="42">
        <v>100</v>
      </c>
      <c r="AC40" s="60">
        <v>147561</v>
      </c>
      <c r="AD40" s="60">
        <v>21800</v>
      </c>
      <c r="AE40" s="60">
        <v>0</v>
      </c>
      <c r="AF40" s="60">
        <v>200</v>
      </c>
      <c r="AG40" s="60">
        <v>0</v>
      </c>
      <c r="AH40" s="60">
        <v>10100</v>
      </c>
      <c r="AI40" s="15">
        <v>300</v>
      </c>
      <c r="AJ40" s="60">
        <v>0</v>
      </c>
      <c r="AK40" s="60">
        <v>10000</v>
      </c>
      <c r="AL40" s="60">
        <v>500</v>
      </c>
      <c r="AM40" s="60">
        <v>90434</v>
      </c>
      <c r="AN40" s="60">
        <v>0</v>
      </c>
      <c r="AO40" s="60">
        <v>0</v>
      </c>
      <c r="AP40" s="61">
        <v>136000</v>
      </c>
      <c r="AQ40" s="61">
        <v>0</v>
      </c>
      <c r="AR40" s="61">
        <v>500</v>
      </c>
      <c r="AS40" s="61">
        <v>20000</v>
      </c>
      <c r="AT40" s="61">
        <v>500</v>
      </c>
      <c r="AU40" s="61">
        <v>0</v>
      </c>
      <c r="AV40" s="61">
        <v>500</v>
      </c>
      <c r="AW40" s="64">
        <v>0</v>
      </c>
      <c r="AX40" s="61">
        <v>0</v>
      </c>
      <c r="AY40" s="16">
        <v>7000</v>
      </c>
      <c r="AZ40" s="16">
        <v>0</v>
      </c>
      <c r="BA40" s="16">
        <v>0</v>
      </c>
      <c r="BB40" s="16">
        <v>20000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1000</v>
      </c>
      <c r="BI40" s="16">
        <v>0</v>
      </c>
      <c r="BJ40" s="16">
        <v>500</v>
      </c>
      <c r="BK40" s="16">
        <v>100</v>
      </c>
      <c r="BL40" s="16">
        <v>0</v>
      </c>
      <c r="BM40" s="16">
        <v>1000</v>
      </c>
      <c r="BN40" s="16">
        <v>0</v>
      </c>
      <c r="BO40" s="16">
        <v>0</v>
      </c>
      <c r="BP40" s="16">
        <v>10000</v>
      </c>
      <c r="BQ40" s="16">
        <v>0</v>
      </c>
      <c r="BR40" s="16">
        <v>0</v>
      </c>
      <c r="BS40" s="17">
        <f>SUM(C40:BR40)</f>
        <v>880920</v>
      </c>
    </row>
    <row r="41" spans="1:71" ht="12.75" customHeight="1">
      <c r="A41" s="9">
        <v>22</v>
      </c>
      <c r="B41" s="39" t="s">
        <v>108</v>
      </c>
      <c r="C41" s="60">
        <v>0</v>
      </c>
      <c r="D41" s="61">
        <v>0</v>
      </c>
      <c r="E41" s="61">
        <v>0</v>
      </c>
      <c r="F41" s="43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2">
        <v>0</v>
      </c>
      <c r="Y41" s="63">
        <v>0</v>
      </c>
      <c r="Z41" s="61">
        <v>0</v>
      </c>
      <c r="AA41" s="60">
        <v>0</v>
      </c>
      <c r="AB41" s="42">
        <v>0</v>
      </c>
      <c r="AC41" s="60">
        <v>0</v>
      </c>
      <c r="AD41" s="60">
        <v>0</v>
      </c>
      <c r="AE41" s="60"/>
      <c r="AF41" s="60">
        <v>0</v>
      </c>
      <c r="AG41" s="60">
        <v>0</v>
      </c>
      <c r="AH41" s="60">
        <v>0</v>
      </c>
      <c r="AI41" s="15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4">
        <v>0</v>
      </c>
      <c r="AX41" s="61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7">
        <f>SUM(C41:BR41)</f>
        <v>0</v>
      </c>
    </row>
    <row r="42" spans="1:71" ht="12.75" customHeight="1">
      <c r="A42" s="9">
        <v>23</v>
      </c>
      <c r="B42" s="39" t="s">
        <v>109</v>
      </c>
      <c r="C42" s="60">
        <v>0</v>
      </c>
      <c r="D42" s="61">
        <v>117500</v>
      </c>
      <c r="E42" s="61">
        <v>40000</v>
      </c>
      <c r="F42" s="43">
        <v>0</v>
      </c>
      <c r="G42" s="61">
        <v>0</v>
      </c>
      <c r="H42" s="61">
        <v>55500</v>
      </c>
      <c r="I42" s="61">
        <v>0</v>
      </c>
      <c r="J42" s="61">
        <v>40000</v>
      </c>
      <c r="K42" s="61">
        <v>23000</v>
      </c>
      <c r="L42" s="61">
        <v>0</v>
      </c>
      <c r="M42" s="61">
        <v>0</v>
      </c>
      <c r="N42" s="61">
        <v>48000</v>
      </c>
      <c r="O42" s="61">
        <v>40100</v>
      </c>
      <c r="P42" s="61">
        <v>500</v>
      </c>
      <c r="Q42" s="61">
        <v>0</v>
      </c>
      <c r="R42" s="61">
        <v>416100</v>
      </c>
      <c r="S42" s="61">
        <v>0</v>
      </c>
      <c r="T42" s="61">
        <v>60397</v>
      </c>
      <c r="U42" s="61">
        <v>0</v>
      </c>
      <c r="V42" s="61">
        <v>50000</v>
      </c>
      <c r="W42" s="61">
        <v>0</v>
      </c>
      <c r="X42" s="62">
        <v>20000</v>
      </c>
      <c r="Y42" s="63">
        <v>0</v>
      </c>
      <c r="Z42" s="61">
        <v>1600</v>
      </c>
      <c r="AA42" s="60">
        <v>48043</v>
      </c>
      <c r="AB42" s="42">
        <v>386</v>
      </c>
      <c r="AC42" s="60">
        <v>0</v>
      </c>
      <c r="AD42" s="60">
        <v>259400</v>
      </c>
      <c r="AE42" s="60">
        <v>25000</v>
      </c>
      <c r="AF42" s="60">
        <v>0</v>
      </c>
      <c r="AG42" s="60">
        <v>20000</v>
      </c>
      <c r="AH42" s="60">
        <v>0</v>
      </c>
      <c r="AI42" s="15">
        <v>0</v>
      </c>
      <c r="AJ42" s="60">
        <v>0</v>
      </c>
      <c r="AK42" s="60">
        <v>0</v>
      </c>
      <c r="AL42" s="60">
        <v>0</v>
      </c>
      <c r="AM42" s="60">
        <v>801472</v>
      </c>
      <c r="AN42" s="60">
        <v>0</v>
      </c>
      <c r="AO42" s="60">
        <v>0</v>
      </c>
      <c r="AP42" s="61">
        <v>1204300</v>
      </c>
      <c r="AQ42" s="61">
        <v>20000</v>
      </c>
      <c r="AR42" s="61">
        <v>0</v>
      </c>
      <c r="AS42" s="61">
        <v>0</v>
      </c>
      <c r="AT42" s="61">
        <v>10000</v>
      </c>
      <c r="AU42" s="61">
        <v>365131</v>
      </c>
      <c r="AV42" s="61">
        <v>28000</v>
      </c>
      <c r="AW42" s="64">
        <v>0</v>
      </c>
      <c r="AX42" s="61">
        <v>0</v>
      </c>
      <c r="AY42" s="16">
        <v>0</v>
      </c>
      <c r="AZ42" s="16">
        <v>135000</v>
      </c>
      <c r="BA42" s="16">
        <v>10000</v>
      </c>
      <c r="BB42" s="16">
        <v>0</v>
      </c>
      <c r="BC42" s="16">
        <v>0</v>
      </c>
      <c r="BD42" s="16">
        <v>0</v>
      </c>
      <c r="BE42" s="16">
        <v>15000</v>
      </c>
      <c r="BF42" s="16">
        <v>0</v>
      </c>
      <c r="BG42" s="16">
        <v>160100</v>
      </c>
      <c r="BH42" s="16">
        <v>5000</v>
      </c>
      <c r="BI42" s="16">
        <v>0</v>
      </c>
      <c r="BJ42" s="16">
        <v>0</v>
      </c>
      <c r="BK42" s="16">
        <v>0</v>
      </c>
      <c r="BL42" s="16">
        <v>0</v>
      </c>
      <c r="BM42" s="16">
        <v>29000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7">
        <f>SUM(C42:BR42)</f>
        <v>4048529</v>
      </c>
    </row>
    <row r="43" spans="1:71" ht="12.75" customHeight="1">
      <c r="A43" s="28"/>
      <c r="B43" s="51" t="s">
        <v>110</v>
      </c>
      <c r="C43" s="65">
        <v>1500</v>
      </c>
      <c r="D43" s="66">
        <v>165744</v>
      </c>
      <c r="E43" s="66">
        <v>153102</v>
      </c>
      <c r="F43" s="66">
        <v>0</v>
      </c>
      <c r="G43" s="66">
        <v>25400</v>
      </c>
      <c r="H43" s="66">
        <v>78700</v>
      </c>
      <c r="I43" s="66">
        <v>12000</v>
      </c>
      <c r="J43" s="66">
        <v>50000</v>
      </c>
      <c r="K43" s="66">
        <v>23400</v>
      </c>
      <c r="L43" s="66">
        <v>3000</v>
      </c>
      <c r="M43" s="66">
        <v>21320</v>
      </c>
      <c r="N43" s="66">
        <v>48000</v>
      </c>
      <c r="O43" s="66">
        <v>40100</v>
      </c>
      <c r="P43" s="66">
        <v>500</v>
      </c>
      <c r="Q43" s="66">
        <v>0</v>
      </c>
      <c r="R43" s="66">
        <v>857999</v>
      </c>
      <c r="S43" s="66">
        <v>0</v>
      </c>
      <c r="T43" s="66">
        <v>148134</v>
      </c>
      <c r="U43" s="66">
        <v>10000</v>
      </c>
      <c r="V43" s="66">
        <v>135808</v>
      </c>
      <c r="W43" s="66">
        <v>35950</v>
      </c>
      <c r="X43" s="67">
        <v>51900</v>
      </c>
      <c r="Y43" s="68">
        <v>0</v>
      </c>
      <c r="Z43" s="65">
        <v>1600</v>
      </c>
      <c r="AA43" s="65">
        <v>48043</v>
      </c>
      <c r="AB43" s="65">
        <v>486</v>
      </c>
      <c r="AC43" s="65">
        <v>193996</v>
      </c>
      <c r="AD43" s="65">
        <v>391200</v>
      </c>
      <c r="AE43" s="65">
        <v>29000</v>
      </c>
      <c r="AF43" s="65">
        <v>9986</v>
      </c>
      <c r="AG43" s="65">
        <v>20000</v>
      </c>
      <c r="AH43" s="65">
        <v>27600</v>
      </c>
      <c r="AI43" s="33">
        <v>19645</v>
      </c>
      <c r="AJ43" s="65">
        <v>0</v>
      </c>
      <c r="AK43" s="65">
        <v>10000</v>
      </c>
      <c r="AL43" s="65">
        <v>5492</v>
      </c>
      <c r="AM43" s="65">
        <v>1001556</v>
      </c>
      <c r="AN43" s="65">
        <v>29454</v>
      </c>
      <c r="AO43" s="65">
        <v>0</v>
      </c>
      <c r="AP43" s="65">
        <v>1390300</v>
      </c>
      <c r="AQ43" s="65">
        <v>20000</v>
      </c>
      <c r="AR43" s="65">
        <v>500</v>
      </c>
      <c r="AS43" s="65">
        <v>20000</v>
      </c>
      <c r="AT43" s="65">
        <v>10500</v>
      </c>
      <c r="AU43" s="65">
        <v>365131</v>
      </c>
      <c r="AV43" s="65">
        <v>28500</v>
      </c>
      <c r="AW43" s="69">
        <v>0</v>
      </c>
      <c r="AX43" s="65">
        <v>0</v>
      </c>
      <c r="AY43" s="41">
        <v>26675</v>
      </c>
      <c r="AZ43" s="41">
        <v>154474</v>
      </c>
      <c r="BA43" s="41">
        <v>29467</v>
      </c>
      <c r="BB43" s="41">
        <v>39747</v>
      </c>
      <c r="BC43" s="41">
        <v>0</v>
      </c>
      <c r="BD43" s="41">
        <v>0</v>
      </c>
      <c r="BE43" s="41">
        <v>15000</v>
      </c>
      <c r="BF43" s="41">
        <v>1500</v>
      </c>
      <c r="BG43" s="41">
        <v>189531</v>
      </c>
      <c r="BH43" s="41">
        <v>6000</v>
      </c>
      <c r="BI43" s="41">
        <v>0</v>
      </c>
      <c r="BJ43" s="41">
        <v>500</v>
      </c>
      <c r="BK43" s="41">
        <v>100</v>
      </c>
      <c r="BL43" s="41">
        <v>0</v>
      </c>
      <c r="BM43" s="41">
        <v>59322</v>
      </c>
      <c r="BN43" s="41">
        <v>0</v>
      </c>
      <c r="BO43" s="41">
        <v>0</v>
      </c>
      <c r="BP43" s="41">
        <v>10000</v>
      </c>
      <c r="BQ43" s="41">
        <v>0</v>
      </c>
      <c r="BR43" s="41">
        <v>0</v>
      </c>
      <c r="BS43" s="17">
        <f>SUM(C43:BR43)</f>
        <v>6017862</v>
      </c>
    </row>
    <row r="44" spans="1:71" ht="12.75" customHeight="1">
      <c r="A44" s="28"/>
      <c r="B44" s="51" t="s">
        <v>111</v>
      </c>
      <c r="C44" s="70">
        <v>3.099412413394669</v>
      </c>
      <c r="D44" s="71">
        <v>69.59</v>
      </c>
      <c r="E44" s="71">
        <v>21.944412991037453</v>
      </c>
      <c r="F44" s="71">
        <v>0</v>
      </c>
      <c r="G44" s="71">
        <v>4.961906622387184</v>
      </c>
      <c r="H44" s="71">
        <v>98.00747198007473</v>
      </c>
      <c r="I44" s="71">
        <v>7.597581436576023</v>
      </c>
      <c r="J44" s="71">
        <v>92.46759010966656</v>
      </c>
      <c r="K44" s="71">
        <v>10.408743344409304</v>
      </c>
      <c r="L44" s="71">
        <v>6.048387096774194</v>
      </c>
      <c r="M44" s="71">
        <v>19.644880997355497</v>
      </c>
      <c r="N44" s="71">
        <v>19.575856443719413</v>
      </c>
      <c r="O44" s="71">
        <v>14.968271743187756</v>
      </c>
      <c r="P44" s="71">
        <v>0.6855983216553085</v>
      </c>
      <c r="Q44" s="71">
        <v>0</v>
      </c>
      <c r="R44" s="71">
        <v>94.7268650339328</v>
      </c>
      <c r="S44" s="71">
        <v>0</v>
      </c>
      <c r="T44" s="71">
        <v>22.667650083243558</v>
      </c>
      <c r="U44" s="71">
        <v>6.894649751792609</v>
      </c>
      <c r="V44" s="71">
        <v>31.277752187931828</v>
      </c>
      <c r="W44" s="71">
        <v>5.447819887042979</v>
      </c>
      <c r="X44" s="72">
        <v>53.39506172839506</v>
      </c>
      <c r="Y44" s="73">
        <v>0</v>
      </c>
      <c r="Z44" s="70">
        <v>3.797858957012984</v>
      </c>
      <c r="AA44" s="70">
        <v>20.88281317917065</v>
      </c>
      <c r="AB44" s="70">
        <v>0.40650406504065045</v>
      </c>
      <c r="AC44" s="70">
        <v>35.06010944762924</v>
      </c>
      <c r="AD44" s="70">
        <v>111.54833190761335</v>
      </c>
      <c r="AE44" s="70">
        <v>59.25381063299415</v>
      </c>
      <c r="AF44" s="70">
        <v>14.377033603040687</v>
      </c>
      <c r="AG44" s="70">
        <v>60.06006006006006</v>
      </c>
      <c r="AH44" s="70">
        <v>25.59679483612487</v>
      </c>
      <c r="AI44" s="25">
        <v>25.121162133476556</v>
      </c>
      <c r="AJ44" s="70">
        <v>0</v>
      </c>
      <c r="AK44" s="70">
        <v>5.901445854234287</v>
      </c>
      <c r="AL44" s="70">
        <v>24.911548580241313</v>
      </c>
      <c r="AM44" s="70">
        <v>117.75849277557062</v>
      </c>
      <c r="AN44" s="70">
        <v>21.51623177395319</v>
      </c>
      <c r="AO44" s="70">
        <v>0</v>
      </c>
      <c r="AP44" s="70">
        <v>169.4454600853138</v>
      </c>
      <c r="AQ44" s="70">
        <v>66.40988179041041</v>
      </c>
      <c r="AR44" s="70">
        <v>3.1038549878949655</v>
      </c>
      <c r="AS44" s="70">
        <v>27.620112966262035</v>
      </c>
      <c r="AT44" s="70">
        <v>7.108812219032661</v>
      </c>
      <c r="AU44" s="70">
        <v>154.5959929546455</v>
      </c>
      <c r="AV44" s="70">
        <v>39.93330437584946</v>
      </c>
      <c r="AW44" s="74">
        <v>0</v>
      </c>
      <c r="AX44" s="70">
        <v>0</v>
      </c>
      <c r="AY44" s="26">
        <v>25.249656869705145</v>
      </c>
      <c r="AZ44" s="26">
        <v>95.222068115272</v>
      </c>
      <c r="BA44" s="26">
        <v>23.12424958212024</v>
      </c>
      <c r="BB44" s="26">
        <v>25.641571511515387</v>
      </c>
      <c r="BC44" s="26">
        <v>0</v>
      </c>
      <c r="BD44" s="26">
        <v>0</v>
      </c>
      <c r="BE44" s="26">
        <v>168.33127595107172</v>
      </c>
      <c r="BF44" s="26">
        <v>4.143074161027482</v>
      </c>
      <c r="BG44" s="26">
        <v>41.853023855634</v>
      </c>
      <c r="BH44" s="26">
        <v>8.925251022685012</v>
      </c>
      <c r="BI44" s="26">
        <v>0</v>
      </c>
      <c r="BJ44" s="26">
        <v>2.6881720430107525</v>
      </c>
      <c r="BK44" s="26">
        <v>0.8694896095991653</v>
      </c>
      <c r="BL44" s="26">
        <v>0</v>
      </c>
      <c r="BM44" s="26">
        <v>12.860943031758868</v>
      </c>
      <c r="BN44" s="26">
        <v>0</v>
      </c>
      <c r="BO44" s="26">
        <v>0</v>
      </c>
      <c r="BP44" s="26">
        <v>14.29796968830426</v>
      </c>
      <c r="BQ44" s="26">
        <v>0</v>
      </c>
      <c r="BR44" s="26">
        <v>0</v>
      </c>
      <c r="BS44" s="38">
        <f>BS43/BS4%</f>
        <v>48.62794115661489</v>
      </c>
    </row>
    <row r="45" spans="1:71" ht="12.75" customHeight="1">
      <c r="A45" s="28"/>
      <c r="B45" s="32" t="s">
        <v>112</v>
      </c>
      <c r="C45" s="70">
        <v>3.1</v>
      </c>
      <c r="D45" s="71">
        <v>3.02</v>
      </c>
      <c r="E45" s="71">
        <v>1.4767494026639683</v>
      </c>
      <c r="F45" s="71"/>
      <c r="G45" s="71">
        <v>0.07814026176987693</v>
      </c>
      <c r="H45" s="71">
        <v>28.89</v>
      </c>
      <c r="I45" s="71">
        <v>7.597581436576023</v>
      </c>
      <c r="J45" s="71">
        <v>0</v>
      </c>
      <c r="K45" s="71">
        <v>0.1779272366565693</v>
      </c>
      <c r="L45" s="71">
        <v>6.048387096774194</v>
      </c>
      <c r="M45" s="71">
        <v>1.216287191205875</v>
      </c>
      <c r="N45" s="71">
        <v>0</v>
      </c>
      <c r="O45" s="71">
        <v>0</v>
      </c>
      <c r="P45" s="71">
        <v>0</v>
      </c>
      <c r="Q45" s="71">
        <v>0</v>
      </c>
      <c r="R45" s="71">
        <v>26.508096506694372</v>
      </c>
      <c r="S45" s="71">
        <v>0</v>
      </c>
      <c r="T45" s="71">
        <v>0</v>
      </c>
      <c r="U45" s="71">
        <v>6.894649751792609</v>
      </c>
      <c r="V45" s="71">
        <v>19.762321510824503</v>
      </c>
      <c r="W45" s="71">
        <v>0.22730820112835792</v>
      </c>
      <c r="X45" s="72">
        <v>6.275720164609054</v>
      </c>
      <c r="Y45" s="73">
        <v>0</v>
      </c>
      <c r="Z45" s="70">
        <v>0</v>
      </c>
      <c r="AA45" s="70">
        <v>0</v>
      </c>
      <c r="AB45" s="70">
        <v>0.08364281173675935</v>
      </c>
      <c r="AC45" s="70">
        <v>26.668100425790314</v>
      </c>
      <c r="AD45" s="70">
        <v>0.06</v>
      </c>
      <c r="AE45" s="70">
        <v>0</v>
      </c>
      <c r="AF45" s="70">
        <v>0.28794379337153386</v>
      </c>
      <c r="AG45" s="70">
        <v>0</v>
      </c>
      <c r="AH45" s="70">
        <v>9.366943037857288</v>
      </c>
      <c r="AI45" s="25">
        <v>0.38362680784133196</v>
      </c>
      <c r="AJ45" s="70">
        <v>0</v>
      </c>
      <c r="AK45" s="70">
        <v>5.901445854234287</v>
      </c>
      <c r="AL45" s="70">
        <v>2.2679851220175995</v>
      </c>
      <c r="AM45" s="70">
        <v>10.632826857076342</v>
      </c>
      <c r="AN45" s="70">
        <v>0</v>
      </c>
      <c r="AO45" s="70">
        <v>0</v>
      </c>
      <c r="AP45" s="70">
        <v>16.575258988421695</v>
      </c>
      <c r="AQ45" s="70">
        <v>0</v>
      </c>
      <c r="AR45" s="70">
        <v>3.1038549878949655</v>
      </c>
      <c r="AS45" s="70">
        <v>27.620112966262035</v>
      </c>
      <c r="AT45" s="70">
        <v>0.3385148675729838</v>
      </c>
      <c r="AU45" s="70">
        <v>0</v>
      </c>
      <c r="AV45" s="70">
        <v>0.7005842872956045</v>
      </c>
      <c r="AW45" s="74">
        <v>0</v>
      </c>
      <c r="AX45" s="70">
        <v>0</v>
      </c>
      <c r="AY45" s="26">
        <v>6.625964314449336</v>
      </c>
      <c r="AZ45" s="26"/>
      <c r="BA45" s="26">
        <v>0</v>
      </c>
      <c r="BB45" s="26">
        <v>12.902393393974581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1.4875418371141689</v>
      </c>
      <c r="BI45" s="26">
        <v>0</v>
      </c>
      <c r="BJ45" s="26">
        <v>2.6881720430107525</v>
      </c>
      <c r="BK45" s="26">
        <v>0.8694896095991653</v>
      </c>
      <c r="BL45" s="26">
        <v>0</v>
      </c>
      <c r="BM45" s="26">
        <v>0.21679887784900823</v>
      </c>
      <c r="BN45" s="26">
        <v>0</v>
      </c>
      <c r="BO45" s="26">
        <v>0</v>
      </c>
      <c r="BP45" s="26">
        <v>14.29796968830426</v>
      </c>
      <c r="BQ45" s="26">
        <v>0</v>
      </c>
      <c r="BR45" s="26">
        <v>0</v>
      </c>
      <c r="BS45" s="38">
        <f>BS40/BS4%</f>
        <v>7.118362954099843</v>
      </c>
    </row>
    <row r="46" spans="1:71" ht="12.75">
      <c r="A46" s="28"/>
      <c r="B46" s="32" t="s">
        <v>113</v>
      </c>
      <c r="C46" s="75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7">
        <v>0</v>
      </c>
      <c r="Y46" s="78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2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41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79">
        <v>0</v>
      </c>
    </row>
    <row r="47" spans="1:71" ht="12.75">
      <c r="A47" s="19">
        <v>24</v>
      </c>
      <c r="B47" s="10" t="s">
        <v>114</v>
      </c>
      <c r="C47" s="80">
        <v>2058</v>
      </c>
      <c r="D47" s="81">
        <v>28213</v>
      </c>
      <c r="E47" s="81">
        <v>286</v>
      </c>
      <c r="F47" s="81">
        <v>345</v>
      </c>
      <c r="G47" s="81">
        <v>14297</v>
      </c>
      <c r="H47" s="81">
        <v>1400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2">
        <v>0</v>
      </c>
      <c r="Y47" s="83">
        <v>0</v>
      </c>
      <c r="Z47" s="81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15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1">
        <v>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1">
        <v>0</v>
      </c>
      <c r="AW47" s="81">
        <v>0</v>
      </c>
      <c r="AX47" s="81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7">
        <f>SUM(C47:BR47)</f>
        <v>46599</v>
      </c>
    </row>
    <row r="48" spans="1:71" ht="12.75">
      <c r="A48" s="9">
        <v>25</v>
      </c>
      <c r="B48" s="84" t="s">
        <v>115</v>
      </c>
      <c r="C48" s="80">
        <v>2058</v>
      </c>
      <c r="D48" s="81">
        <v>11999</v>
      </c>
      <c r="E48" s="81">
        <v>286</v>
      </c>
      <c r="F48" s="81">
        <v>0</v>
      </c>
      <c r="G48" s="81">
        <v>7180</v>
      </c>
      <c r="H48" s="81">
        <v>900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2">
        <v>0</v>
      </c>
      <c r="Y48" s="83">
        <v>0</v>
      </c>
      <c r="Z48" s="81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15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1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7">
        <f>SUM(C48:BR48)</f>
        <v>22423</v>
      </c>
    </row>
    <row r="49" spans="1:71" ht="12.75">
      <c r="A49" s="20"/>
      <c r="B49" s="32" t="s">
        <v>116</v>
      </c>
      <c r="C49" s="75">
        <v>1.13</v>
      </c>
      <c r="D49" s="76">
        <v>1.96</v>
      </c>
      <c r="E49" s="76">
        <v>0.008642031638900866</v>
      </c>
      <c r="F49" s="76">
        <v>0.15934304479156083</v>
      </c>
      <c r="G49" s="76">
        <v>0.41394589552238803</v>
      </c>
      <c r="H49" s="76">
        <v>0.18425901553040272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7">
        <v>0</v>
      </c>
      <c r="Y49" s="78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2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38">
        <f>BS47/BS7%</f>
        <v>0.05830779253631855</v>
      </c>
    </row>
    <row r="50" spans="1:71" ht="12.75">
      <c r="A50" s="20"/>
      <c r="B50" s="32" t="s">
        <v>117</v>
      </c>
      <c r="C50" s="75">
        <v>100</v>
      </c>
      <c r="D50" s="76">
        <v>42.53</v>
      </c>
      <c r="E50" s="76">
        <v>100</v>
      </c>
      <c r="F50" s="76">
        <v>0</v>
      </c>
      <c r="G50" s="76">
        <v>50.22</v>
      </c>
      <c r="H50" s="76">
        <v>64.28571428571429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7">
        <v>0</v>
      </c>
      <c r="Y50" s="78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2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38">
        <f>BS48/BS47%</f>
        <v>48.119058348891606</v>
      </c>
    </row>
    <row r="51" spans="1:71" ht="12.75">
      <c r="A51" s="19">
        <v>26</v>
      </c>
      <c r="B51" s="10" t="s">
        <v>118</v>
      </c>
      <c r="C51" s="80">
        <v>2474</v>
      </c>
      <c r="D51" s="81">
        <v>42159</v>
      </c>
      <c r="E51" s="81">
        <v>149283</v>
      </c>
      <c r="F51" s="81">
        <v>3599</v>
      </c>
      <c r="G51" s="81">
        <v>78900</v>
      </c>
      <c r="H51" s="81">
        <v>39400</v>
      </c>
      <c r="I51" s="81">
        <v>76649</v>
      </c>
      <c r="J51" s="81">
        <v>30058</v>
      </c>
      <c r="K51" s="81">
        <v>45985</v>
      </c>
      <c r="L51" s="81">
        <v>27300</v>
      </c>
      <c r="M51" s="81">
        <v>48238</v>
      </c>
      <c r="N51" s="81">
        <v>71800</v>
      </c>
      <c r="O51" s="81">
        <v>88700</v>
      </c>
      <c r="P51" s="81">
        <v>40274</v>
      </c>
      <c r="Q51" s="81">
        <v>34470</v>
      </c>
      <c r="R51" s="81">
        <v>260022</v>
      </c>
      <c r="S51" s="81">
        <v>26366</v>
      </c>
      <c r="T51" s="81">
        <v>260410</v>
      </c>
      <c r="U51" s="81">
        <v>71973</v>
      </c>
      <c r="V51" s="81">
        <v>94163</v>
      </c>
      <c r="W51" s="81">
        <v>93909</v>
      </c>
      <c r="X51" s="82">
        <v>45600</v>
      </c>
      <c r="Y51" s="83">
        <v>52500</v>
      </c>
      <c r="Z51" s="81">
        <v>15610</v>
      </c>
      <c r="AA51" s="80">
        <v>97637</v>
      </c>
      <c r="AB51" s="80">
        <v>21737</v>
      </c>
      <c r="AC51" s="80">
        <v>125185</v>
      </c>
      <c r="AD51" s="80">
        <v>156000</v>
      </c>
      <c r="AE51" s="80">
        <v>16840</v>
      </c>
      <c r="AF51" s="80">
        <v>28486</v>
      </c>
      <c r="AG51" s="80">
        <v>20600</v>
      </c>
      <c r="AH51" s="80">
        <v>53833</v>
      </c>
      <c r="AI51" s="15">
        <v>48110</v>
      </c>
      <c r="AJ51" s="80">
        <v>14000</v>
      </c>
      <c r="AK51" s="80">
        <v>51787</v>
      </c>
      <c r="AL51" s="80">
        <v>6174</v>
      </c>
      <c r="AM51" s="80">
        <v>65605</v>
      </c>
      <c r="AN51" s="80">
        <v>60666</v>
      </c>
      <c r="AO51" s="80">
        <v>10530</v>
      </c>
      <c r="AP51" s="81">
        <v>78000</v>
      </c>
      <c r="AQ51" s="81">
        <v>12122</v>
      </c>
      <c r="AR51" s="81">
        <v>7217</v>
      </c>
      <c r="AS51" s="81">
        <v>19423</v>
      </c>
      <c r="AT51" s="81">
        <v>41603</v>
      </c>
      <c r="AU51" s="81">
        <v>111393</v>
      </c>
      <c r="AV51" s="81">
        <v>14764</v>
      </c>
      <c r="AW51" s="81">
        <v>10551</v>
      </c>
      <c r="AX51" s="81">
        <v>42440</v>
      </c>
      <c r="AY51" s="16">
        <v>37704</v>
      </c>
      <c r="AZ51" s="16">
        <v>69579</v>
      </c>
      <c r="BA51" s="16">
        <v>55377</v>
      </c>
      <c r="BB51" s="16">
        <v>45737</v>
      </c>
      <c r="BC51" s="16">
        <v>16700</v>
      </c>
      <c r="BD51" s="16">
        <v>9704</v>
      </c>
      <c r="BE51" s="16">
        <v>4775</v>
      </c>
      <c r="BF51" s="16">
        <v>13925</v>
      </c>
      <c r="BG51" s="16">
        <v>65116</v>
      </c>
      <c r="BH51" s="16">
        <v>24507</v>
      </c>
      <c r="BI51" s="16">
        <v>2107</v>
      </c>
      <c r="BJ51" s="16">
        <v>2500</v>
      </c>
      <c r="BK51" s="16">
        <v>1916</v>
      </c>
      <c r="BL51" s="16">
        <v>1716</v>
      </c>
      <c r="BM51" s="16">
        <v>51848</v>
      </c>
      <c r="BN51" s="16">
        <v>742</v>
      </c>
      <c r="BO51" s="16">
        <v>747</v>
      </c>
      <c r="BP51" s="16">
        <v>512</v>
      </c>
      <c r="BQ51" s="16">
        <v>1456</v>
      </c>
      <c r="BR51" s="16">
        <v>717</v>
      </c>
      <c r="BS51" s="17">
        <f>SUM(C51:BR51)</f>
        <v>3221930</v>
      </c>
    </row>
    <row r="52" spans="1:71" ht="12.75">
      <c r="A52" s="9">
        <v>27</v>
      </c>
      <c r="B52" s="85" t="s">
        <v>119</v>
      </c>
      <c r="C52" s="80">
        <v>916</v>
      </c>
      <c r="D52" s="81">
        <v>21618</v>
      </c>
      <c r="E52" s="81">
        <v>80166</v>
      </c>
      <c r="F52" s="81">
        <v>3200</v>
      </c>
      <c r="G52" s="81">
        <v>17900</v>
      </c>
      <c r="H52" s="81">
        <v>22500</v>
      </c>
      <c r="I52" s="81">
        <v>46023</v>
      </c>
      <c r="J52" s="81">
        <v>13098</v>
      </c>
      <c r="K52" s="81">
        <v>29477</v>
      </c>
      <c r="L52" s="81">
        <v>12000</v>
      </c>
      <c r="M52" s="81">
        <v>26009</v>
      </c>
      <c r="N52" s="81">
        <v>39300</v>
      </c>
      <c r="O52" s="81">
        <v>41600</v>
      </c>
      <c r="P52" s="81">
        <v>22205</v>
      </c>
      <c r="Q52" s="81">
        <v>18428</v>
      </c>
      <c r="R52" s="81">
        <v>166235</v>
      </c>
      <c r="S52" s="81">
        <v>9661</v>
      </c>
      <c r="T52" s="81">
        <v>153395</v>
      </c>
      <c r="U52" s="81">
        <v>45477</v>
      </c>
      <c r="V52" s="81">
        <v>41414</v>
      </c>
      <c r="W52" s="81">
        <v>50721</v>
      </c>
      <c r="X52" s="82">
        <v>24200</v>
      </c>
      <c r="Y52" s="83">
        <v>17000</v>
      </c>
      <c r="Z52" s="81">
        <v>9111</v>
      </c>
      <c r="AA52" s="80">
        <v>60875</v>
      </c>
      <c r="AB52" s="80">
        <v>8255</v>
      </c>
      <c r="AC52" s="80">
        <v>73553</v>
      </c>
      <c r="AD52" s="80">
        <v>109900</v>
      </c>
      <c r="AE52" s="80">
        <v>8700</v>
      </c>
      <c r="AF52" s="80">
        <v>20176</v>
      </c>
      <c r="AG52" s="80">
        <v>10000</v>
      </c>
      <c r="AH52" s="80">
        <v>28952</v>
      </c>
      <c r="AI52" s="15">
        <v>31997</v>
      </c>
      <c r="AJ52" s="80">
        <v>7400</v>
      </c>
      <c r="AK52" s="80">
        <v>21132</v>
      </c>
      <c r="AL52" s="80">
        <v>3062</v>
      </c>
      <c r="AM52" s="80">
        <v>19890</v>
      </c>
      <c r="AN52" s="80">
        <v>42467</v>
      </c>
      <c r="AO52" s="80">
        <v>6398</v>
      </c>
      <c r="AP52" s="81">
        <v>78800</v>
      </c>
      <c r="AQ52" s="81">
        <v>5971</v>
      </c>
      <c r="AR52" s="81">
        <v>4577</v>
      </c>
      <c r="AS52" s="81">
        <v>11790</v>
      </c>
      <c r="AT52" s="81">
        <v>25730</v>
      </c>
      <c r="AU52" s="81">
        <v>81348</v>
      </c>
      <c r="AV52" s="81">
        <v>7897</v>
      </c>
      <c r="AW52" s="81">
        <v>5877</v>
      </c>
      <c r="AX52" s="81">
        <v>24516</v>
      </c>
      <c r="AY52" s="16">
        <v>23838</v>
      </c>
      <c r="AZ52" s="16">
        <v>43087</v>
      </c>
      <c r="BA52" s="16">
        <v>32169</v>
      </c>
      <c r="BB52" s="16">
        <v>30445</v>
      </c>
      <c r="BC52" s="16">
        <v>8400</v>
      </c>
      <c r="BD52" s="16">
        <v>4585</v>
      </c>
      <c r="BE52" s="16">
        <v>3099</v>
      </c>
      <c r="BF52" s="16">
        <v>9043</v>
      </c>
      <c r="BG52" s="16">
        <v>31477</v>
      </c>
      <c r="BH52" s="16">
        <v>14849</v>
      </c>
      <c r="BI52" s="16">
        <v>748</v>
      </c>
      <c r="BJ52" s="16">
        <v>1400</v>
      </c>
      <c r="BK52" s="16">
        <v>1081</v>
      </c>
      <c r="BL52" s="16">
        <v>1033</v>
      </c>
      <c r="BM52" s="16">
        <v>27017</v>
      </c>
      <c r="BN52" s="16">
        <v>65</v>
      </c>
      <c r="BO52" s="16">
        <v>478</v>
      </c>
      <c r="BP52" s="16">
        <v>177</v>
      </c>
      <c r="BQ52" s="16">
        <v>505</v>
      </c>
      <c r="BR52" s="16">
        <v>395</v>
      </c>
      <c r="BS52" s="17">
        <f>SUM(C52:BR52)</f>
        <v>1844808</v>
      </c>
    </row>
    <row r="53" spans="1:71" ht="12.75">
      <c r="A53" s="9">
        <v>28</v>
      </c>
      <c r="B53" s="10" t="s">
        <v>120</v>
      </c>
      <c r="C53" s="80">
        <v>3050</v>
      </c>
      <c r="D53" s="81">
        <v>48631</v>
      </c>
      <c r="E53" s="81">
        <v>167904</v>
      </c>
      <c r="F53" s="81">
        <v>4926</v>
      </c>
      <c r="G53" s="81">
        <v>92700</v>
      </c>
      <c r="H53" s="81">
        <v>43400</v>
      </c>
      <c r="I53" s="81">
        <v>84883</v>
      </c>
      <c r="J53" s="81">
        <v>34974</v>
      </c>
      <c r="K53" s="81">
        <v>48895</v>
      </c>
      <c r="L53" s="81">
        <v>27300</v>
      </c>
      <c r="M53" s="81">
        <v>55145</v>
      </c>
      <c r="N53" s="81">
        <v>80100</v>
      </c>
      <c r="O53" s="81">
        <v>95500</v>
      </c>
      <c r="P53" s="81">
        <v>45162</v>
      </c>
      <c r="Q53" s="81">
        <v>39851</v>
      </c>
      <c r="R53" s="81">
        <v>285022</v>
      </c>
      <c r="S53" s="81">
        <v>31274</v>
      </c>
      <c r="T53" s="81">
        <v>279736</v>
      </c>
      <c r="U53" s="81">
        <v>77322</v>
      </c>
      <c r="V53" s="81">
        <v>95339</v>
      </c>
      <c r="W53" s="81">
        <v>104984</v>
      </c>
      <c r="X53" s="82">
        <v>59200</v>
      </c>
      <c r="Y53" s="83">
        <v>58700</v>
      </c>
      <c r="Z53" s="81">
        <v>20251</v>
      </c>
      <c r="AA53" s="80">
        <v>118877</v>
      </c>
      <c r="AB53" s="80">
        <v>24820</v>
      </c>
      <c r="AC53" s="80">
        <v>137222</v>
      </c>
      <c r="AD53" s="80">
        <v>180600</v>
      </c>
      <c r="AE53" s="80">
        <v>19107</v>
      </c>
      <c r="AF53" s="80">
        <v>31828</v>
      </c>
      <c r="AG53" s="80">
        <v>24500</v>
      </c>
      <c r="AH53" s="80">
        <v>67522</v>
      </c>
      <c r="AI53" s="15">
        <v>53955</v>
      </c>
      <c r="AJ53" s="80">
        <v>15000</v>
      </c>
      <c r="AK53" s="80">
        <v>57672</v>
      </c>
      <c r="AL53" s="80">
        <v>6939</v>
      </c>
      <c r="AM53" s="80">
        <v>69228</v>
      </c>
      <c r="AN53" s="80">
        <v>74159</v>
      </c>
      <c r="AO53" s="80">
        <v>10530</v>
      </c>
      <c r="AP53" s="81">
        <v>302200</v>
      </c>
      <c r="AQ53" s="81">
        <v>14366</v>
      </c>
      <c r="AR53" s="81">
        <v>10217</v>
      </c>
      <c r="AS53" s="81">
        <v>21383</v>
      </c>
      <c r="AT53" s="81">
        <v>46050</v>
      </c>
      <c r="AU53" s="81">
        <v>121895</v>
      </c>
      <c r="AV53" s="81">
        <v>20793</v>
      </c>
      <c r="AW53" s="81">
        <v>11830</v>
      </c>
      <c r="AX53" s="81">
        <v>51267</v>
      </c>
      <c r="AY53" s="16">
        <v>41998</v>
      </c>
      <c r="AZ53" s="16">
        <v>79199</v>
      </c>
      <c r="BA53" s="16">
        <v>65029</v>
      </c>
      <c r="BB53" s="16">
        <v>51833</v>
      </c>
      <c r="BC53" s="16">
        <v>18500</v>
      </c>
      <c r="BD53" s="16">
        <v>10155</v>
      </c>
      <c r="BE53" s="16">
        <v>5690</v>
      </c>
      <c r="BF53" s="16">
        <v>15837</v>
      </c>
      <c r="BG53" s="16">
        <v>73997</v>
      </c>
      <c r="BH53" s="16">
        <v>27699</v>
      </c>
      <c r="BI53" s="16">
        <v>2440</v>
      </c>
      <c r="BJ53" s="16">
        <v>3100</v>
      </c>
      <c r="BK53" s="16">
        <v>2453</v>
      </c>
      <c r="BL53" s="16">
        <v>2952</v>
      </c>
      <c r="BM53" s="16">
        <v>77904</v>
      </c>
      <c r="BN53" s="16">
        <v>1039</v>
      </c>
      <c r="BO53" s="16">
        <v>1803</v>
      </c>
      <c r="BP53" s="16">
        <v>856</v>
      </c>
      <c r="BQ53" s="16">
        <v>2058</v>
      </c>
      <c r="BR53" s="16">
        <v>1349</v>
      </c>
      <c r="BS53" s="17">
        <f>SUM(C53:BR53)</f>
        <v>3862100</v>
      </c>
    </row>
    <row r="54" spans="1:71" ht="12.75">
      <c r="A54" s="19">
        <v>29</v>
      </c>
      <c r="B54" s="10" t="s">
        <v>121</v>
      </c>
      <c r="C54" s="80">
        <v>3633</v>
      </c>
      <c r="D54" s="81">
        <v>10232</v>
      </c>
      <c r="E54" s="81">
        <v>35271</v>
      </c>
      <c r="F54" s="81">
        <v>2442</v>
      </c>
      <c r="G54" s="81">
        <v>110000</v>
      </c>
      <c r="H54" s="81">
        <v>14600</v>
      </c>
      <c r="I54" s="81">
        <v>21058</v>
      </c>
      <c r="J54" s="81">
        <v>13887</v>
      </c>
      <c r="K54" s="81">
        <v>932</v>
      </c>
      <c r="L54" s="81">
        <v>3100</v>
      </c>
      <c r="M54" s="81">
        <v>14701</v>
      </c>
      <c r="N54" s="81">
        <v>28300</v>
      </c>
      <c r="O54" s="81">
        <v>37800</v>
      </c>
      <c r="P54" s="81">
        <v>11408</v>
      </c>
      <c r="Q54" s="81">
        <v>13047</v>
      </c>
      <c r="R54" s="81">
        <v>37750</v>
      </c>
      <c r="S54" s="81">
        <v>15295</v>
      </c>
      <c r="T54" s="81">
        <v>41122</v>
      </c>
      <c r="U54" s="81">
        <v>18034</v>
      </c>
      <c r="V54" s="81">
        <v>44020</v>
      </c>
      <c r="W54" s="81">
        <v>25968</v>
      </c>
      <c r="X54" s="82">
        <v>14500</v>
      </c>
      <c r="Y54" s="83">
        <v>16000</v>
      </c>
      <c r="Z54" s="81">
        <v>5378</v>
      </c>
      <c r="AA54" s="80">
        <v>18781</v>
      </c>
      <c r="AB54" s="80">
        <v>10890</v>
      </c>
      <c r="AC54" s="80">
        <v>15972</v>
      </c>
      <c r="AD54" s="80">
        <v>14100</v>
      </c>
      <c r="AE54" s="80">
        <v>4018</v>
      </c>
      <c r="AF54" s="80">
        <v>6178</v>
      </c>
      <c r="AG54" s="80">
        <v>4500</v>
      </c>
      <c r="AH54" s="80">
        <v>18114</v>
      </c>
      <c r="AI54" s="15">
        <v>7479</v>
      </c>
      <c r="AJ54" s="80">
        <v>1800</v>
      </c>
      <c r="AK54" s="80">
        <v>29011</v>
      </c>
      <c r="AL54" s="80">
        <v>896</v>
      </c>
      <c r="AM54" s="80">
        <v>39204</v>
      </c>
      <c r="AN54" s="80">
        <v>3019</v>
      </c>
      <c r="AO54" s="80">
        <v>-10797</v>
      </c>
      <c r="AP54" s="81">
        <v>106400</v>
      </c>
      <c r="AQ54" s="81">
        <v>5006</v>
      </c>
      <c r="AR54" s="81">
        <v>2637</v>
      </c>
      <c r="AS54" s="81">
        <v>4789</v>
      </c>
      <c r="AT54" s="81">
        <v>9512</v>
      </c>
      <c r="AU54" s="81">
        <v>6380</v>
      </c>
      <c r="AV54" s="81">
        <v>3406</v>
      </c>
      <c r="AW54" s="81">
        <v>4036</v>
      </c>
      <c r="AX54" s="81">
        <v>19383</v>
      </c>
      <c r="AY54" s="16">
        <v>9091</v>
      </c>
      <c r="AZ54" s="16">
        <v>20838</v>
      </c>
      <c r="BA54" s="16">
        <v>19307</v>
      </c>
      <c r="BB54" s="16">
        <v>2972</v>
      </c>
      <c r="BC54" s="16">
        <v>3600</v>
      </c>
      <c r="BD54" s="16">
        <v>1548</v>
      </c>
      <c r="BE54" s="16">
        <v>-1695</v>
      </c>
      <c r="BF54" s="16">
        <v>1639</v>
      </c>
      <c r="BG54" s="16">
        <v>8641</v>
      </c>
      <c r="BH54" s="16">
        <v>7158</v>
      </c>
      <c r="BI54" s="16">
        <v>-389</v>
      </c>
      <c r="BJ54" s="16">
        <v>-500</v>
      </c>
      <c r="BK54" s="16">
        <v>102</v>
      </c>
      <c r="BL54" s="16">
        <v>-694</v>
      </c>
      <c r="BM54" s="16">
        <v>8150</v>
      </c>
      <c r="BN54" s="16">
        <v>-77</v>
      </c>
      <c r="BO54" s="16">
        <v>-307</v>
      </c>
      <c r="BP54" s="16">
        <v>-38</v>
      </c>
      <c r="BQ54" s="16">
        <v>-977</v>
      </c>
      <c r="BR54" s="16">
        <v>-242</v>
      </c>
      <c r="BS54" s="17">
        <f>SUM(C54:BR54)</f>
        <v>941319</v>
      </c>
    </row>
    <row r="55" spans="1:71" ht="12.75">
      <c r="A55" s="28"/>
      <c r="B55" s="32" t="s">
        <v>122</v>
      </c>
      <c r="C55" s="75">
        <v>1.94</v>
      </c>
      <c r="D55" s="76">
        <v>0.75</v>
      </c>
      <c r="E55" s="76">
        <v>1.1225230879298613</v>
      </c>
      <c r="F55" s="76">
        <v>1.0708858927666964</v>
      </c>
      <c r="G55" s="76">
        <v>6.765483732086844</v>
      </c>
      <c r="H55" s="76">
        <v>1.9638173380859505</v>
      </c>
      <c r="I55" s="76">
        <v>1.4471270837070038</v>
      </c>
      <c r="J55" s="76">
        <v>2.735820992555147</v>
      </c>
      <c r="K55" s="76">
        <v>0.10703299820444107</v>
      </c>
      <c r="L55" s="76">
        <v>0.5694342395297576</v>
      </c>
      <c r="M55" s="76">
        <v>1.3972920041839871</v>
      </c>
      <c r="N55" s="76">
        <v>2.364737831627324</v>
      </c>
      <c r="O55" s="76">
        <v>2.227263353268715</v>
      </c>
      <c r="P55" s="76">
        <v>1.4771031531516952</v>
      </c>
      <c r="Q55" s="76">
        <v>1.6704072762003772</v>
      </c>
      <c r="R55" s="76">
        <v>0.5532877272794227</v>
      </c>
      <c r="S55" s="76">
        <v>2.634057964774749</v>
      </c>
      <c r="T55" s="76">
        <v>0.7960962207402407</v>
      </c>
      <c r="U55" s="76">
        <v>1.3346595559818415</v>
      </c>
      <c r="V55" s="76">
        <v>2.070380715828724</v>
      </c>
      <c r="W55" s="76">
        <v>1.2667598232058321</v>
      </c>
      <c r="X55" s="77">
        <v>1.5479876160990713</v>
      </c>
      <c r="Y55" s="78">
        <v>1.4219694276573054</v>
      </c>
      <c r="Z55" s="75">
        <v>1.3506657893282836</v>
      </c>
      <c r="AA55" s="75">
        <v>0.8850852461836265</v>
      </c>
      <c r="AB55" s="75">
        <v>2.4227511685491745</v>
      </c>
      <c r="AC55" s="75">
        <v>0.5549194642379733</v>
      </c>
      <c r="AD55" s="75">
        <v>0.3670966818104896</v>
      </c>
      <c r="AE55" s="75">
        <v>1.3170294397708147</v>
      </c>
      <c r="AF55" s="75">
        <v>1.0918136070230937</v>
      </c>
      <c r="AG55" s="75">
        <v>0.8968609865470852</v>
      </c>
      <c r="AH55" s="75">
        <v>1.684863389706279</v>
      </c>
      <c r="AI55" s="25">
        <v>0.7455857019810508</v>
      </c>
      <c r="AJ55" s="75">
        <v>0.7106198183971575</v>
      </c>
      <c r="AK55" s="75">
        <v>3.12292780806228</v>
      </c>
      <c r="AL55" s="75">
        <v>0.5896560120563595</v>
      </c>
      <c r="AM55" s="75">
        <v>0.845459971177501</v>
      </c>
      <c r="AN55" s="75">
        <v>0.2115854788864815</v>
      </c>
      <c r="AO55" s="75">
        <v>-4.8136209825190255</v>
      </c>
      <c r="AP55" s="75">
        <v>3.078792789143204</v>
      </c>
      <c r="AQ55" s="75">
        <v>1.656184555731636</v>
      </c>
      <c r="AR55" s="75">
        <v>1.4274462677720308</v>
      </c>
      <c r="AS55" s="75">
        <v>1.3403452599525323</v>
      </c>
      <c r="AT55" s="75">
        <v>1.110904782426402</v>
      </c>
      <c r="AU55" s="75">
        <v>0.25905615448192526</v>
      </c>
      <c r="AV55" s="75">
        <v>0.877545551982851</v>
      </c>
      <c r="AW55" s="75">
        <v>1.7362873736287372</v>
      </c>
      <c r="AX55" s="75">
        <v>2.2295647672863734</v>
      </c>
      <c r="AY55" s="26">
        <v>1.087491574063607</v>
      </c>
      <c r="AZ55" s="26">
        <v>1.3953399609414627</v>
      </c>
      <c r="BA55" s="26">
        <v>1.781017911651106</v>
      </c>
      <c r="BB55" s="26">
        <v>0.25456604284281403</v>
      </c>
      <c r="BC55" s="26">
        <v>1.0023666991507727</v>
      </c>
      <c r="BD55" s="26">
        <v>0.9031162762205635</v>
      </c>
      <c r="BE55" s="26">
        <v>-1.2266031775897068</v>
      </c>
      <c r="BF55" s="26">
        <v>0.6015937278623419</v>
      </c>
      <c r="BG55" s="26">
        <v>0.5947069634947929</v>
      </c>
      <c r="BH55" s="26">
        <v>1.3383767087301128</v>
      </c>
      <c r="BI55" s="26">
        <v>-0.8779155711529131</v>
      </c>
      <c r="BJ55" s="26">
        <v>-0.7022471910112359</v>
      </c>
      <c r="BK55" s="26">
        <v>0.19116517045561032</v>
      </c>
      <c r="BL55" s="26">
        <v>-0.9960888442355305</v>
      </c>
      <c r="BM55" s="26">
        <v>0.5262646413764759</v>
      </c>
      <c r="BN55" s="26">
        <v>-0.2636760551322661</v>
      </c>
      <c r="BO55" s="26">
        <v>-1.130338733431517</v>
      </c>
      <c r="BP55" s="26">
        <v>-0.040829263837628464</v>
      </c>
      <c r="BQ55" s="26">
        <v>-1.747170013769917</v>
      </c>
      <c r="BR55" s="26">
        <v>-1.0601248494140838</v>
      </c>
      <c r="BS55" s="38">
        <f>BS54/BS7%</f>
        <v>1.1778414335606953</v>
      </c>
    </row>
    <row r="56" spans="1:71" ht="12.75">
      <c r="A56" s="20"/>
      <c r="B56" s="32" t="s">
        <v>123</v>
      </c>
      <c r="C56" s="75">
        <v>7.51</v>
      </c>
      <c r="D56" s="76">
        <v>4.3</v>
      </c>
      <c r="E56" s="76">
        <v>5.055462310138874</v>
      </c>
      <c r="F56" s="76">
        <v>14.621878929405424</v>
      </c>
      <c r="G56" s="76">
        <v>21.488571986716156</v>
      </c>
      <c r="H56" s="76">
        <v>18.181818181818183</v>
      </c>
      <c r="I56" s="76">
        <v>13.332489157618157</v>
      </c>
      <c r="J56" s="76">
        <v>25.681948477058793</v>
      </c>
      <c r="K56" s="76">
        <v>0.4145704614098065</v>
      </c>
      <c r="L56" s="76">
        <v>6.25</v>
      </c>
      <c r="M56" s="76">
        <v>13.545937877210278</v>
      </c>
      <c r="N56" s="76">
        <v>11.541598694942904</v>
      </c>
      <c r="O56" s="76">
        <v>14.109742441209406</v>
      </c>
      <c r="P56" s="76">
        <v>15.642611306887522</v>
      </c>
      <c r="Q56" s="76">
        <v>18.57832457601777</v>
      </c>
      <c r="R56" s="76">
        <v>4.1677661104861</v>
      </c>
      <c r="S56" s="76">
        <v>8.96483814056538</v>
      </c>
      <c r="T56" s="76">
        <v>6.292539907942415</v>
      </c>
      <c r="U56" s="76">
        <v>12.43381136238279</v>
      </c>
      <c r="V56" s="76">
        <v>10.138185168125288</v>
      </c>
      <c r="W56" s="76">
        <v>3.935159577934132</v>
      </c>
      <c r="X56" s="77">
        <v>14.917695473251028</v>
      </c>
      <c r="Y56" s="78">
        <v>13.828867761452033</v>
      </c>
      <c r="Z56" s="75">
        <v>12.765553419259893</v>
      </c>
      <c r="AA56" s="75">
        <v>8.163522559332348</v>
      </c>
      <c r="AB56" s="75">
        <v>9.108702198133093</v>
      </c>
      <c r="AC56" s="75">
        <v>2.886554712971062</v>
      </c>
      <c r="AD56" s="75">
        <v>4.020530367835757</v>
      </c>
      <c r="AE56" s="75">
        <v>8.209717624943812</v>
      </c>
      <c r="AF56" s="75">
        <v>8.894583777246682</v>
      </c>
      <c r="AG56" s="75">
        <v>13.513513513513514</v>
      </c>
      <c r="AH56" s="75">
        <v>16.799287741361084</v>
      </c>
      <c r="AI56" s="25">
        <v>9.563816319484406</v>
      </c>
      <c r="AJ56" s="75">
        <v>5.487804878048781</v>
      </c>
      <c r="AK56" s="75">
        <v>17.120684567719092</v>
      </c>
      <c r="AL56" s="75">
        <v>4.064229338655538</v>
      </c>
      <c r="AM56" s="75">
        <v>4.609431675087036</v>
      </c>
      <c r="AN56" s="75">
        <v>2.2053881892294656</v>
      </c>
      <c r="AO56" s="75">
        <v>-55.58873500489111</v>
      </c>
      <c r="AP56" s="75">
        <v>12.967702620353444</v>
      </c>
      <c r="AQ56" s="75">
        <v>16.622393412139726</v>
      </c>
      <c r="AR56" s="75">
        <v>16.369731206158047</v>
      </c>
      <c r="AS56" s="75">
        <v>6.6136360497714435</v>
      </c>
      <c r="AT56" s="75">
        <v>6.439906840708444</v>
      </c>
      <c r="AU56" s="75">
        <v>2.701283744876876</v>
      </c>
      <c r="AV56" s="75">
        <v>4.772380165057658</v>
      </c>
      <c r="AW56" s="75">
        <v>9.193621867881548</v>
      </c>
      <c r="AX56" s="75">
        <v>15.939311705933143</v>
      </c>
      <c r="AY56" s="26">
        <v>8.605234511808415</v>
      </c>
      <c r="AZ56" s="26">
        <v>12.845122515025428</v>
      </c>
      <c r="BA56" s="26">
        <v>15.151182226965604</v>
      </c>
      <c r="BB56" s="26">
        <v>1.917295658344623</v>
      </c>
      <c r="BC56" s="26">
        <v>6.50994575045208</v>
      </c>
      <c r="BD56" s="26">
        <v>2.9262206763577248</v>
      </c>
      <c r="BE56" s="26">
        <v>-19.021434182471104</v>
      </c>
      <c r="BF56" s="26">
        <v>4.526999033282696</v>
      </c>
      <c r="BG56" s="26">
        <v>1.9081415659524477</v>
      </c>
      <c r="BH56" s="26">
        <v>10.64782447006322</v>
      </c>
      <c r="BI56" s="26">
        <v>-3.032901917979105</v>
      </c>
      <c r="BJ56" s="26">
        <v>-2.6881720430107525</v>
      </c>
      <c r="BK56" s="26">
        <v>0.8868794017911485</v>
      </c>
      <c r="BL56" s="26">
        <v>-3.750135091321734</v>
      </c>
      <c r="BM56" s="26">
        <v>1.7669108544694172</v>
      </c>
      <c r="BN56" s="26">
        <v>-0.5530417295123178</v>
      </c>
      <c r="BO56" s="26">
        <v>-2.0340555224276153</v>
      </c>
      <c r="BP56" s="26">
        <v>-0.05433228481555619</v>
      </c>
      <c r="BQ56" s="26">
        <v>-1.493815268412764</v>
      </c>
      <c r="BR56" s="26">
        <v>-1.7589765954353829</v>
      </c>
      <c r="BS56" s="38">
        <f>BS54/BS4%</f>
        <v>7.606423168494653</v>
      </c>
    </row>
  </sheetData>
  <mergeCells count="3">
    <mergeCell ref="A1:A2"/>
    <mergeCell ref="B1:B2"/>
    <mergeCell ref="BS1:BS2"/>
  </mergeCells>
  <conditionalFormatting sqref="A30">
    <cfRule type="cellIs" priority="1" dxfId="0" operator="greaterThan" stopIfTrue="1">
      <formula>5</formula>
    </cfRule>
  </conditionalFormatting>
  <conditionalFormatting sqref="AM24:AX24 AJ24:AK24 C24:AH24">
    <cfRule type="cellIs" priority="2" dxfId="0" operator="greaterThan" stopIfTrue="1">
      <formula>100</formula>
    </cfRule>
  </conditionalFormatting>
  <conditionalFormatting sqref="Z8:AX8">
    <cfRule type="cellIs" priority="3" dxfId="0" operator="lessThan" stopIfTrue="1">
      <formula>5.5</formula>
    </cfRule>
  </conditionalFormatting>
  <conditionalFormatting sqref="Z9:AX9">
    <cfRule type="cellIs" priority="4" dxfId="1" operator="lessThan" stopIfTrue="1">
      <formula>11</formula>
    </cfRule>
  </conditionalFormatting>
  <conditionalFormatting sqref="Z14:AX14">
    <cfRule type="cellIs" priority="5" dxfId="1" operator="greaterThan" stopIfTrue="1">
      <formula>20</formula>
    </cfRule>
  </conditionalFormatting>
  <printOptions/>
  <pageMargins left="0.46" right="0.24" top="1" bottom="1" header="0.5" footer="0.5"/>
  <pageSetup horizontalDpi="600" verticalDpi="600" orientation="landscape" scale="59" r:id="rId1"/>
  <headerFooter alignWithMargins="0">
    <oddHeader>&amp;C&amp;"Arial,Bold"&amp;14Annex: I Key Financial Highlights of Development Banks(Provisional)
&amp;"Arial,Regular"&amp;12For the quarter-ended Poush 2066 (Mid Jan, 2010)&amp;Rin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ITD</cp:lastModifiedBy>
  <dcterms:created xsi:type="dcterms:W3CDTF">2010-06-13T07:54:58Z</dcterms:created>
  <dcterms:modified xsi:type="dcterms:W3CDTF">2010-06-13T07:55:28Z</dcterms:modified>
  <cp:category/>
  <cp:version/>
  <cp:contentType/>
  <cp:contentStatus/>
</cp:coreProperties>
</file>