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55" windowWidth="10110" windowHeight="9120" activeTab="0"/>
  </bookViews>
  <sheets>
    <sheet name="Development Bank" sheetId="1" r:id="rId1"/>
  </sheets>
  <externalReferences>
    <externalReference r:id="rId4"/>
  </externalReferences>
  <definedNames>
    <definedName name="_xlnm.Print_Area" localSheetId="0">'Development Bank'!$A$1:$CK$57</definedName>
    <definedName name="PRINT_AREA_MI">'[1]BS'!#REF!</definedName>
    <definedName name="_xlnm.Print_Titles" localSheetId="0">'Development Bank'!$A:$B,'Development Bank'!$1:$2</definedName>
  </definedNames>
  <calcPr fullCalcOnLoad="1"/>
</workbook>
</file>

<file path=xl/sharedStrings.xml><?xml version="1.0" encoding="utf-8"?>
<sst xmlns="http://schemas.openxmlformats.org/spreadsheetml/2006/main" count="164" uniqueCount="145">
  <si>
    <t>S. N.</t>
  </si>
  <si>
    <t>Financial Indicators</t>
  </si>
  <si>
    <t>Udhyam</t>
  </si>
  <si>
    <t>Malika</t>
  </si>
  <si>
    <t>Sidartha</t>
  </si>
  <si>
    <t>Narayani</t>
  </si>
  <si>
    <t>Sahayogi</t>
  </si>
  <si>
    <t>Pashupati</t>
  </si>
  <si>
    <t>Karnali</t>
  </si>
  <si>
    <t>Tribeni</t>
  </si>
  <si>
    <t>Annapurna</t>
  </si>
  <si>
    <t>Bhrikuti</t>
  </si>
  <si>
    <t>Subeksha</t>
  </si>
  <si>
    <t>Bageshwori</t>
  </si>
  <si>
    <t>Sanima</t>
  </si>
  <si>
    <t>GauriShan.</t>
  </si>
  <si>
    <t>Gurkha</t>
  </si>
  <si>
    <t>Gandaki</t>
  </si>
  <si>
    <t>Business</t>
  </si>
  <si>
    <t>Biratlaxmi</t>
  </si>
  <si>
    <t xml:space="preserve">Excel </t>
  </si>
  <si>
    <t>Western</t>
  </si>
  <si>
    <t>Himchuli</t>
  </si>
  <si>
    <t>Araniko</t>
  </si>
  <si>
    <t>NDEP</t>
  </si>
  <si>
    <t>Miteri</t>
  </si>
  <si>
    <t>Tinau</t>
  </si>
  <si>
    <t>Muktinath</t>
  </si>
  <si>
    <t>Sewa</t>
  </si>
  <si>
    <t>Kankai</t>
  </si>
  <si>
    <t>Public</t>
  </si>
  <si>
    <t>Mahakali</t>
  </si>
  <si>
    <t>Ace</t>
  </si>
  <si>
    <t>Sangrila</t>
  </si>
  <si>
    <t>Bhargav</t>
  </si>
  <si>
    <t>Vibor</t>
  </si>
  <si>
    <t>Resunga</t>
  </si>
  <si>
    <t>Rara</t>
  </si>
  <si>
    <t>Diyalo</t>
  </si>
  <si>
    <t>Country</t>
  </si>
  <si>
    <t>Kasthamandap</t>
  </si>
  <si>
    <t>Alpine</t>
  </si>
  <si>
    <t>Nilgiri</t>
  </si>
  <si>
    <t>Corporate</t>
  </si>
  <si>
    <t>Kabeli</t>
  </si>
  <si>
    <t>Professional</t>
  </si>
  <si>
    <t>Paid up Capital</t>
  </si>
  <si>
    <t>Core Capital</t>
  </si>
  <si>
    <t>Capital Fund</t>
  </si>
  <si>
    <t>Risk Weighted Assets</t>
  </si>
  <si>
    <t>Total Assets</t>
  </si>
  <si>
    <t>Core Capital to RWA (%)</t>
  </si>
  <si>
    <t>Capital Fund to RWA (%)</t>
  </si>
  <si>
    <t>RWA to TA (%)</t>
  </si>
  <si>
    <t>Total Deposits</t>
  </si>
  <si>
    <t>Borrowing</t>
  </si>
  <si>
    <t>Financial Resources Mobilization (6+7)</t>
  </si>
  <si>
    <t>Performing Loan</t>
  </si>
  <si>
    <t>Non Performing Loan (NPL)</t>
  </si>
  <si>
    <t>Loan and Advances (Gross)</t>
  </si>
  <si>
    <t>Provision for Performing Loan</t>
  </si>
  <si>
    <t>Provision for Non-performing Loan</t>
  </si>
  <si>
    <t>Total Loan Loss Provision</t>
  </si>
  <si>
    <t>Credit to Deposit Ratio (%)</t>
  </si>
  <si>
    <t>Non Performing Loan to Total Loan (%)</t>
  </si>
  <si>
    <t>Cash</t>
  </si>
  <si>
    <t>NRB Deposit</t>
  </si>
  <si>
    <t>Banks/BFIs Deposits</t>
  </si>
  <si>
    <t>Investment in NG/NRB Bonds</t>
  </si>
  <si>
    <t>Total Liquid Assets</t>
  </si>
  <si>
    <t>Liquid Assets to Total Deposits (%)</t>
  </si>
  <si>
    <t>Shares &amp; Debentures</t>
  </si>
  <si>
    <t>Others</t>
  </si>
  <si>
    <t>Total Investment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</si>
  <si>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</si>
  <si>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</si>
  <si>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</si>
  <si>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</si>
  <si>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</si>
  <si>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Expense</t>
  </si>
  <si>
    <t>Operating Income</t>
  </si>
  <si>
    <t>Net Profit / (Net Loss)</t>
  </si>
  <si>
    <t>Return on Equity (ROE) (%)</t>
  </si>
  <si>
    <t>Financial Resource Mobilization to Last Quarter's Core Capital (times)</t>
  </si>
  <si>
    <t>Deprived Sector Loan</t>
  </si>
  <si>
    <t>Maximum Loan in a Single Sector</t>
  </si>
  <si>
    <t>Max. Loan in a Single Sector to Core Capital (%)</t>
  </si>
  <si>
    <t>Credit to Financial Resources Mobilization Ratio (%)</t>
  </si>
  <si>
    <t>Total Loan Loss Provision to Total Loan (%)</t>
  </si>
  <si>
    <t>Provision for Performing Loan to Performing Loan (%)</t>
  </si>
  <si>
    <t>Investment in Land and Building Development</t>
  </si>
  <si>
    <t>Investment in Shares/Debentures to Core Capital (%)</t>
  </si>
  <si>
    <t>Investment in Land and Building Development to Core Capital (%)</t>
  </si>
  <si>
    <t>Return on Assets (ROA) (%)</t>
  </si>
  <si>
    <t>Purnima</t>
  </si>
  <si>
    <t>Jyoti</t>
  </si>
  <si>
    <t>Shine</t>
  </si>
  <si>
    <t>Clean Energy</t>
  </si>
  <si>
    <t>Kamana</t>
  </si>
  <si>
    <t>City</t>
  </si>
  <si>
    <t>Garima</t>
  </si>
  <si>
    <t>Hamro</t>
  </si>
  <si>
    <t>Pacific</t>
  </si>
  <si>
    <t>International</t>
  </si>
  <si>
    <t>Civic</t>
  </si>
  <si>
    <t>Manakamana</t>
  </si>
  <si>
    <t>Paschima.</t>
  </si>
  <si>
    <t>Infrastruc.</t>
  </si>
  <si>
    <t>Rising</t>
  </si>
  <si>
    <t>Bishwo</t>
  </si>
  <si>
    <t>Pathivara</t>
  </si>
  <si>
    <t>Bagmati</t>
  </si>
  <si>
    <t>Kankrebihar</t>
  </si>
  <si>
    <t>Matribhimi</t>
  </si>
  <si>
    <t>Metro</t>
  </si>
  <si>
    <t>Innovative</t>
  </si>
  <si>
    <t>Gulmi</t>
  </si>
  <si>
    <t>NIDC</t>
  </si>
  <si>
    <t>Bright</t>
  </si>
  <si>
    <t>Kanchan</t>
  </si>
  <si>
    <t>Jhimruk</t>
  </si>
  <si>
    <t>Raptiveri</t>
  </si>
  <si>
    <t>N.Consumer</t>
  </si>
  <si>
    <t>Tourism</t>
  </si>
  <si>
    <t>Khadbari</t>
  </si>
  <si>
    <t>Goumukhi</t>
  </si>
  <si>
    <t>Deprived Sector Loan to Loans &amp; Advances of 2 Quarters Earlier(%)</t>
  </si>
  <si>
    <t>Credit to Deposits &amp;Core Capital(%)</t>
  </si>
  <si>
    <t>Total Investment to Previous Quarter's Core Capital (%)</t>
  </si>
  <si>
    <t>Last Quarter Core Capital</t>
  </si>
  <si>
    <t>Core Capital 2 Quarters Earlier</t>
  </si>
  <si>
    <t>Mission</t>
  </si>
  <si>
    <t>Mount Makalu</t>
  </si>
  <si>
    <t>Surya Dev.</t>
  </si>
  <si>
    <t>Sindhu</t>
  </si>
  <si>
    <t>Social</t>
  </si>
  <si>
    <t>Sahara</t>
  </si>
  <si>
    <t>N.Community</t>
  </si>
  <si>
    <t>Cosmos</t>
  </si>
  <si>
    <t>Manaslu</t>
  </si>
  <si>
    <t>Sambridi</t>
  </si>
  <si>
    <t xml:space="preserve">N/A </t>
  </si>
  <si>
    <t>2067 Chaitra End Total</t>
  </si>
  <si>
    <t>* Excluding United Development Bank Ltd.</t>
  </si>
  <si>
    <t>Total Loan 2 Quarters Earlier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</si>
</sst>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_);\(#,##0.0\)"/>
    <numFmt numFmtId="182" formatCode="0.0"/>
    <numFmt numFmtId="183" formatCode="0_)"/>
    <numFmt numFmtId="184" formatCode="0.00_)"/>
    <numFmt numFmtId="185" formatCode="0.0_)"/>
    <numFmt numFmtId="186" formatCode="0.000_)"/>
    <numFmt numFmtId="187" formatCode="0.000%"/>
    <numFmt numFmtId="188" formatCode="0.0000%"/>
    <numFmt numFmtId="189" formatCode="0.00000%"/>
    <numFmt numFmtId="190" formatCode="0.0000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);[Red]\(0.00\)"/>
    <numFmt numFmtId="195" formatCode="[$-409]dddd\,\ mmmm\ dd\,\ yyyy"/>
    <numFmt numFmtId="196" formatCode="0.00000000"/>
    <numFmt numFmtId="197" formatCode="_(* #,##0.000_);_(* \(#,##0.000\);_(* &quot;-&quot;???_);_(@_)"/>
    <numFmt numFmtId="198" formatCode="_(* #,##0.0_);_(* \(#,##0.0\);_(* &quot;-&quot;?_);_(@_)"/>
    <numFmt numFmtId="199" formatCode="_(* #,##0.0000_);_(* \(#,##0.0000\);_(* &quot;-&quot;????_);_(@_)"/>
    <numFmt numFmtId="200" formatCode="_(* #,##0.000_);_(* \(#,##0.000\);_(* &quot;-&quot;_);_(@_)"/>
    <numFmt numFmtId="201" formatCode="_(* #,##0.0000_);_(* \(#,##0.0000\);_(* &quot;-&quot;_);_(@_)"/>
    <numFmt numFmtId="202" formatCode="0.0000000000"/>
    <numFmt numFmtId="203" formatCode="0.00000000000"/>
    <numFmt numFmtId="204" formatCode="0.000000000"/>
    <numFmt numFmtId="205" formatCode="0.000000E+00"/>
    <numFmt numFmtId="206" formatCode="0.0000000E+00"/>
    <numFmt numFmtId="207" formatCode="0.00000000E+00"/>
    <numFmt numFmtId="208" formatCode="0.00000E+00"/>
    <numFmt numFmtId="209" formatCode="0.0000E+00"/>
    <numFmt numFmtId="210" formatCode="0.000E+00"/>
    <numFmt numFmtId="211" formatCode="0.0E+00"/>
    <numFmt numFmtId="212" formatCode="0E+00"/>
    <numFmt numFmtId="213" formatCode="General_)"/>
    <numFmt numFmtId="214" formatCode="0.000000000000"/>
    <numFmt numFmtId="215" formatCode="0.0000000000000"/>
    <numFmt numFmtId="216" formatCode="0.000_);\(0.000\)"/>
    <numFmt numFmtId="217" formatCode="0.0_);\(0.0\)"/>
    <numFmt numFmtId="218" formatCode="0.0000_);\(0.0000\)"/>
  </numFmts>
  <fonts count="45">
    <font>
      <sz val="10"/>
      <name val="Arial"/>
      <family val="0"/>
    </font>
    <font>
      <b/>
      <sz val="8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6" fontId="1" fillId="0" borderId="10" xfId="42" applyNumberFormat="1" applyFont="1" applyFill="1" applyBorder="1" applyAlignment="1" applyProtection="1">
      <alignment horizontal="right"/>
      <protection/>
    </xf>
    <xf numFmtId="176" fontId="4" fillId="0" borderId="10" xfId="42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 horizontal="left" wrapText="1"/>
      <protection/>
    </xf>
    <xf numFmtId="1" fontId="4" fillId="33" borderId="10" xfId="0" applyNumberFormat="1" applyFont="1" applyFill="1" applyBorder="1" applyAlignment="1" applyProtection="1">
      <alignment wrapText="1"/>
      <protection/>
    </xf>
    <xf numFmtId="2" fontId="1" fillId="33" borderId="10" xfId="0" applyNumberFormat="1" applyFont="1" applyFill="1" applyBorder="1" applyAlignment="1" applyProtection="1">
      <alignment wrapText="1"/>
      <protection/>
    </xf>
    <xf numFmtId="2" fontId="4" fillId="33" borderId="10" xfId="0" applyNumberFormat="1" applyFont="1" applyFill="1" applyBorder="1" applyAlignment="1" applyProtection="1">
      <alignment wrapText="1"/>
      <protection/>
    </xf>
    <xf numFmtId="1" fontId="1" fillId="33" borderId="10" xfId="0" applyNumberFormat="1" applyFont="1" applyFill="1" applyBorder="1" applyAlignment="1" applyProtection="1">
      <alignment wrapText="1"/>
      <protection/>
    </xf>
    <xf numFmtId="1" fontId="4" fillId="33" borderId="10" xfId="0" applyNumberFormat="1" applyFont="1" applyFill="1" applyBorder="1" applyAlignment="1" applyProtection="1">
      <alignment wrapText="1"/>
      <protection/>
    </xf>
    <xf numFmtId="1" fontId="1" fillId="33" borderId="1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11" fillId="33" borderId="10" xfId="57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wrapText="1"/>
      <protection/>
    </xf>
    <xf numFmtId="43" fontId="1" fillId="33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right"/>
    </xf>
    <xf numFmtId="41" fontId="1" fillId="33" borderId="10" xfId="0" applyNumberFormat="1" applyFont="1" applyFill="1" applyBorder="1" applyAlignment="1">
      <alignment horizontal="right"/>
    </xf>
    <xf numFmtId="165" fontId="1" fillId="33" borderId="10" xfId="58" applyNumberFormat="1" applyFont="1" applyFill="1" applyBorder="1" applyAlignment="1" applyProtection="1">
      <alignment horizontal="right"/>
      <protection/>
    </xf>
    <xf numFmtId="176" fontId="1" fillId="33" borderId="10" xfId="42" applyNumberFormat="1" applyFont="1" applyFill="1" applyBorder="1" applyAlignment="1" applyProtection="1">
      <alignment horizontal="right"/>
      <protection/>
    </xf>
    <xf numFmtId="176" fontId="1" fillId="33" borderId="10" xfId="42" applyNumberFormat="1" applyFont="1" applyFill="1" applyBorder="1" applyAlignment="1" applyProtection="1">
      <alignment/>
      <protection/>
    </xf>
    <xf numFmtId="176" fontId="1" fillId="33" borderId="10" xfId="42" applyNumberFormat="1" applyFont="1" applyFill="1" applyBorder="1" applyAlignment="1" applyProtection="1">
      <alignment horizontal="right"/>
      <protection/>
    </xf>
    <xf numFmtId="165" fontId="1" fillId="33" borderId="10" xfId="42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Nabina\Quarterly\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9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T36" sqref="AT36"/>
    </sheetView>
  </sheetViews>
  <sheetFormatPr defaultColWidth="9.140625" defaultRowHeight="12.75"/>
  <cols>
    <col min="1" max="1" width="4.00390625" style="31" customWidth="1"/>
    <col min="2" max="2" width="54.00390625" style="28" bestFit="1" customWidth="1"/>
    <col min="3" max="3" width="9.421875" style="28" customWidth="1"/>
    <col min="4" max="4" width="11.28125" style="28" customWidth="1"/>
    <col min="5" max="5" width="11.7109375" style="28" customWidth="1"/>
    <col min="6" max="6" width="11.421875" style="28" customWidth="1"/>
    <col min="7" max="7" width="11.28125" style="28" customWidth="1"/>
    <col min="8" max="8" width="11.140625" style="28" customWidth="1"/>
    <col min="9" max="9" width="11.421875" style="28" customWidth="1"/>
    <col min="10" max="10" width="9.140625" style="28" customWidth="1"/>
    <col min="11" max="11" width="10.7109375" style="28" customWidth="1"/>
    <col min="12" max="13" width="9.140625" style="28" customWidth="1"/>
    <col min="14" max="14" width="10.8515625" style="28" customWidth="1"/>
    <col min="15" max="15" width="9.140625" style="28" customWidth="1"/>
    <col min="16" max="16" width="10.421875" style="28" customWidth="1"/>
    <col min="17" max="17" width="10.8515625" style="28" customWidth="1"/>
    <col min="18" max="18" width="11.421875" style="28" customWidth="1"/>
    <col min="19" max="19" width="9.140625" style="28" customWidth="1"/>
    <col min="20" max="20" width="11.00390625" style="28" customWidth="1"/>
    <col min="21" max="21" width="10.00390625" style="28" customWidth="1"/>
    <col min="22" max="22" width="10.57421875" style="28" customWidth="1"/>
    <col min="23" max="23" width="9.8515625" style="28" customWidth="1"/>
    <col min="24" max="24" width="10.57421875" style="28" customWidth="1"/>
    <col min="25" max="44" width="9.140625" style="28" customWidth="1"/>
    <col min="45" max="46" width="9.8515625" style="28" bestFit="1" customWidth="1"/>
    <col min="47" max="47" width="10.7109375" style="28" bestFit="1" customWidth="1"/>
    <col min="48" max="49" width="9.140625" style="28" customWidth="1"/>
    <col min="50" max="50" width="10.57421875" style="28" customWidth="1"/>
    <col min="51" max="51" width="9.140625" style="28" customWidth="1"/>
    <col min="52" max="52" width="9.8515625" style="28" bestFit="1" customWidth="1"/>
    <col min="53" max="58" width="9.140625" style="28" customWidth="1"/>
    <col min="59" max="59" width="9.8515625" style="28" bestFit="1" customWidth="1"/>
    <col min="60" max="64" width="9.140625" style="28" customWidth="1"/>
    <col min="65" max="65" width="9.8515625" style="28" bestFit="1" customWidth="1"/>
    <col min="66" max="77" width="9.140625" style="28" customWidth="1"/>
    <col min="78" max="78" width="9.7109375" style="28" bestFit="1" customWidth="1"/>
    <col min="79" max="84" width="9.140625" style="28" customWidth="1"/>
    <col min="85" max="85" width="11.7109375" style="28" bestFit="1" customWidth="1"/>
    <col min="86" max="88" width="9.140625" style="28" customWidth="1"/>
    <col min="89" max="89" width="14.140625" style="32" customWidth="1"/>
    <col min="90" max="90" width="11.28125" style="28" bestFit="1" customWidth="1"/>
    <col min="91" max="16384" width="9.140625" style="28" customWidth="1"/>
  </cols>
  <sheetData>
    <row r="1" spans="1:89" s="26" customFormat="1" ht="27.75" customHeight="1">
      <c r="A1" s="39" t="s">
        <v>0</v>
      </c>
      <c r="B1" s="39" t="s">
        <v>1</v>
      </c>
      <c r="C1" s="14" t="s">
        <v>117</v>
      </c>
      <c r="D1" s="15" t="s">
        <v>2</v>
      </c>
      <c r="E1" s="15" t="s">
        <v>3</v>
      </c>
      <c r="F1" s="15" t="s">
        <v>4</v>
      </c>
      <c r="G1" s="15" t="s">
        <v>105</v>
      </c>
      <c r="H1" s="15" t="s">
        <v>5</v>
      </c>
      <c r="I1" s="15" t="s">
        <v>106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10</v>
      </c>
      <c r="O1" s="15" t="s">
        <v>11</v>
      </c>
      <c r="P1" s="15" t="s">
        <v>12</v>
      </c>
      <c r="Q1" s="15" t="s">
        <v>13</v>
      </c>
      <c r="R1" s="15" t="s">
        <v>14</v>
      </c>
      <c r="S1" s="15" t="s">
        <v>15</v>
      </c>
      <c r="T1" s="15" t="s">
        <v>16</v>
      </c>
      <c r="U1" s="15" t="s">
        <v>17</v>
      </c>
      <c r="V1" s="15" t="s">
        <v>107</v>
      </c>
      <c r="W1" s="15" t="s">
        <v>18</v>
      </c>
      <c r="X1" s="15" t="s">
        <v>19</v>
      </c>
      <c r="Y1" s="15" t="s">
        <v>20</v>
      </c>
      <c r="Z1" s="15" t="s">
        <v>21</v>
      </c>
      <c r="AA1" s="15" t="s">
        <v>22</v>
      </c>
      <c r="AB1" s="15" t="s">
        <v>23</v>
      </c>
      <c r="AC1" s="15" t="s">
        <v>24</v>
      </c>
      <c r="AD1" s="15" t="s">
        <v>97</v>
      </c>
      <c r="AE1" s="15" t="s">
        <v>25</v>
      </c>
      <c r="AF1" s="15" t="s">
        <v>26</v>
      </c>
      <c r="AG1" s="15" t="s">
        <v>108</v>
      </c>
      <c r="AH1" s="15" t="s">
        <v>27</v>
      </c>
      <c r="AI1" s="15" t="s">
        <v>28</v>
      </c>
      <c r="AJ1" s="15" t="s">
        <v>29</v>
      </c>
      <c r="AK1" s="15" t="s">
        <v>30</v>
      </c>
      <c r="AL1" s="15" t="s">
        <v>31</v>
      </c>
      <c r="AM1" s="15" t="s">
        <v>32</v>
      </c>
      <c r="AN1" s="15" t="s">
        <v>33</v>
      </c>
      <c r="AO1" s="15" t="s">
        <v>34</v>
      </c>
      <c r="AP1" s="15" t="s">
        <v>35</v>
      </c>
      <c r="AQ1" s="15" t="s">
        <v>36</v>
      </c>
      <c r="AR1" s="15" t="s">
        <v>37</v>
      </c>
      <c r="AS1" s="15" t="s">
        <v>38</v>
      </c>
      <c r="AT1" s="15" t="s">
        <v>39</v>
      </c>
      <c r="AU1" s="15" t="s">
        <v>40</v>
      </c>
      <c r="AV1" s="15" t="s">
        <v>41</v>
      </c>
      <c r="AW1" s="15" t="s">
        <v>42</v>
      </c>
      <c r="AX1" s="15" t="s">
        <v>43</v>
      </c>
      <c r="AY1" s="15" t="s">
        <v>98</v>
      </c>
      <c r="AZ1" s="15" t="s">
        <v>99</v>
      </c>
      <c r="BA1" s="15" t="s">
        <v>100</v>
      </c>
      <c r="BB1" s="15" t="s">
        <v>109</v>
      </c>
      <c r="BC1" s="15" t="s">
        <v>110</v>
      </c>
      <c r="BD1" s="15" t="s">
        <v>45</v>
      </c>
      <c r="BE1" s="15" t="s">
        <v>44</v>
      </c>
      <c r="BF1" s="15" t="s">
        <v>94</v>
      </c>
      <c r="BG1" s="15" t="s">
        <v>95</v>
      </c>
      <c r="BH1" s="15" t="s">
        <v>96</v>
      </c>
      <c r="BI1" s="15" t="s">
        <v>111</v>
      </c>
      <c r="BJ1" s="15" t="s">
        <v>101</v>
      </c>
      <c r="BK1" s="15" t="s">
        <v>112</v>
      </c>
      <c r="BL1" s="15" t="s">
        <v>102</v>
      </c>
      <c r="BM1" s="15" t="s">
        <v>104</v>
      </c>
      <c r="BN1" s="15" t="s">
        <v>103</v>
      </c>
      <c r="BO1" s="15" t="s">
        <v>119</v>
      </c>
      <c r="BP1" s="16" t="s">
        <v>116</v>
      </c>
      <c r="BQ1" s="15" t="s">
        <v>118</v>
      </c>
      <c r="BR1" s="15" t="s">
        <v>113</v>
      </c>
      <c r="BS1" s="15" t="s">
        <v>115</v>
      </c>
      <c r="BT1" s="15" t="s">
        <v>120</v>
      </c>
      <c r="BU1" s="15" t="s">
        <v>114</v>
      </c>
      <c r="BV1" s="15" t="s">
        <v>121</v>
      </c>
      <c r="BW1" s="15" t="s">
        <v>125</v>
      </c>
      <c r="BX1" s="15" t="s">
        <v>122</v>
      </c>
      <c r="BY1" s="15" t="s">
        <v>124</v>
      </c>
      <c r="BZ1" s="15" t="s">
        <v>123</v>
      </c>
      <c r="CA1" s="16" t="s">
        <v>131</v>
      </c>
      <c r="CB1" s="15" t="s">
        <v>132</v>
      </c>
      <c r="CC1" s="15" t="s">
        <v>133</v>
      </c>
      <c r="CD1" s="15" t="s">
        <v>134</v>
      </c>
      <c r="CE1" s="16" t="s">
        <v>135</v>
      </c>
      <c r="CF1" s="17" t="s">
        <v>136</v>
      </c>
      <c r="CG1" s="17" t="s">
        <v>137</v>
      </c>
      <c r="CH1" s="17" t="s">
        <v>138</v>
      </c>
      <c r="CI1" s="17" t="s">
        <v>139</v>
      </c>
      <c r="CJ1" s="17" t="s">
        <v>140</v>
      </c>
      <c r="CK1" s="39" t="s">
        <v>142</v>
      </c>
    </row>
    <row r="2" spans="1:89" s="27" customFormat="1" ht="13.5" customHeight="1">
      <c r="A2" s="40"/>
      <c r="B2" s="40"/>
      <c r="C2" s="19">
        <v>1</v>
      </c>
      <c r="D2" s="19">
        <v>2</v>
      </c>
      <c r="E2" s="19">
        <v>3</v>
      </c>
      <c r="F2" s="19">
        <v>4</v>
      </c>
      <c r="G2" s="19">
        <v>6</v>
      </c>
      <c r="H2" s="19">
        <v>7</v>
      </c>
      <c r="I2" s="19">
        <v>8</v>
      </c>
      <c r="J2" s="19">
        <v>9</v>
      </c>
      <c r="K2" s="19">
        <v>10</v>
      </c>
      <c r="L2" s="19">
        <v>11</v>
      </c>
      <c r="M2" s="19">
        <v>12</v>
      </c>
      <c r="N2" s="19">
        <v>13</v>
      </c>
      <c r="O2" s="19">
        <v>14</v>
      </c>
      <c r="P2" s="19">
        <v>15</v>
      </c>
      <c r="Q2" s="19">
        <v>16</v>
      </c>
      <c r="R2" s="19">
        <v>17</v>
      </c>
      <c r="S2" s="19">
        <v>18</v>
      </c>
      <c r="T2" s="19">
        <v>19</v>
      </c>
      <c r="U2" s="19">
        <v>20</v>
      </c>
      <c r="V2" s="19">
        <v>21</v>
      </c>
      <c r="W2" s="19">
        <v>22</v>
      </c>
      <c r="X2" s="19">
        <v>23</v>
      </c>
      <c r="Y2" s="19">
        <v>24</v>
      </c>
      <c r="Z2" s="19">
        <v>25</v>
      </c>
      <c r="AA2" s="19">
        <v>26</v>
      </c>
      <c r="AB2" s="19">
        <v>27</v>
      </c>
      <c r="AC2" s="19">
        <v>28</v>
      </c>
      <c r="AD2" s="19">
        <v>29</v>
      </c>
      <c r="AE2" s="19">
        <v>30</v>
      </c>
      <c r="AF2" s="19">
        <v>31</v>
      </c>
      <c r="AG2" s="19">
        <v>32</v>
      </c>
      <c r="AH2" s="19">
        <v>33</v>
      </c>
      <c r="AI2" s="19">
        <v>34</v>
      </c>
      <c r="AJ2" s="19">
        <v>35</v>
      </c>
      <c r="AK2" s="19">
        <v>36</v>
      </c>
      <c r="AL2" s="19">
        <v>37</v>
      </c>
      <c r="AM2" s="19">
        <v>38</v>
      </c>
      <c r="AN2" s="19">
        <v>39</v>
      </c>
      <c r="AO2" s="19">
        <v>40</v>
      </c>
      <c r="AP2" s="19">
        <v>41</v>
      </c>
      <c r="AQ2" s="19">
        <v>42</v>
      </c>
      <c r="AR2" s="19">
        <v>43</v>
      </c>
      <c r="AS2" s="19">
        <v>44</v>
      </c>
      <c r="AT2" s="19">
        <v>45</v>
      </c>
      <c r="AU2" s="19">
        <v>46</v>
      </c>
      <c r="AV2" s="19">
        <v>47</v>
      </c>
      <c r="AW2" s="19">
        <v>48</v>
      </c>
      <c r="AX2" s="19">
        <v>49</v>
      </c>
      <c r="AY2" s="19">
        <v>50</v>
      </c>
      <c r="AZ2" s="19">
        <v>51</v>
      </c>
      <c r="BA2" s="19">
        <v>52</v>
      </c>
      <c r="BB2" s="19">
        <v>53</v>
      </c>
      <c r="BC2" s="19">
        <v>54</v>
      </c>
      <c r="BD2" s="19">
        <v>55</v>
      </c>
      <c r="BE2" s="19">
        <v>56</v>
      </c>
      <c r="BF2" s="19">
        <v>57</v>
      </c>
      <c r="BG2" s="19">
        <v>58</v>
      </c>
      <c r="BH2" s="19">
        <v>59</v>
      </c>
      <c r="BI2" s="19">
        <v>60</v>
      </c>
      <c r="BJ2" s="19">
        <v>61</v>
      </c>
      <c r="BK2" s="19">
        <v>62</v>
      </c>
      <c r="BL2" s="19">
        <v>63</v>
      </c>
      <c r="BM2" s="19">
        <v>64</v>
      </c>
      <c r="BN2" s="19">
        <v>65</v>
      </c>
      <c r="BO2" s="19">
        <v>66</v>
      </c>
      <c r="BP2" s="19">
        <v>67</v>
      </c>
      <c r="BQ2" s="19">
        <v>68</v>
      </c>
      <c r="BR2" s="19">
        <v>69</v>
      </c>
      <c r="BS2" s="19">
        <v>70</v>
      </c>
      <c r="BT2" s="19">
        <v>71</v>
      </c>
      <c r="BU2" s="19">
        <v>72</v>
      </c>
      <c r="BV2" s="19">
        <v>73</v>
      </c>
      <c r="BW2" s="19">
        <v>74</v>
      </c>
      <c r="BX2" s="19">
        <v>75</v>
      </c>
      <c r="BY2" s="19">
        <v>76</v>
      </c>
      <c r="BZ2" s="19">
        <v>77</v>
      </c>
      <c r="CA2" s="19">
        <v>78</v>
      </c>
      <c r="CB2" s="19">
        <v>79</v>
      </c>
      <c r="CC2" s="19">
        <v>80</v>
      </c>
      <c r="CD2" s="19">
        <v>81</v>
      </c>
      <c r="CE2" s="19">
        <v>82</v>
      </c>
      <c r="CF2" s="19">
        <v>83</v>
      </c>
      <c r="CG2" s="19">
        <v>84</v>
      </c>
      <c r="CH2" s="19">
        <v>85</v>
      </c>
      <c r="CI2" s="19">
        <v>86</v>
      </c>
      <c r="CJ2" s="19">
        <v>87</v>
      </c>
      <c r="CK2" s="39"/>
    </row>
    <row r="3" spans="1:89" s="27" customFormat="1" ht="11.25">
      <c r="A3" s="20">
        <v>1</v>
      </c>
      <c r="B3" s="3" t="s">
        <v>46</v>
      </c>
      <c r="C3" s="2">
        <v>415823</v>
      </c>
      <c r="D3" s="2">
        <v>50000</v>
      </c>
      <c r="E3" s="2">
        <v>204825</v>
      </c>
      <c r="F3" s="2">
        <v>645000</v>
      </c>
      <c r="G3" s="2">
        <v>1000000</v>
      </c>
      <c r="H3" s="2">
        <v>65500</v>
      </c>
      <c r="I3" s="2">
        <v>336522</v>
      </c>
      <c r="J3" s="2">
        <v>75000</v>
      </c>
      <c r="K3" s="2">
        <v>663172</v>
      </c>
      <c r="L3" s="2">
        <v>80000</v>
      </c>
      <c r="M3" s="2">
        <v>135700</v>
      </c>
      <c r="N3" s="2">
        <v>672000</v>
      </c>
      <c r="O3" s="2">
        <v>279200</v>
      </c>
      <c r="P3" s="2">
        <v>100800</v>
      </c>
      <c r="Q3" s="2">
        <v>59400</v>
      </c>
      <c r="R3" s="2">
        <v>2016000</v>
      </c>
      <c r="S3" s="2">
        <v>210000</v>
      </c>
      <c r="T3" s="2">
        <v>660800</v>
      </c>
      <c r="U3" s="2">
        <v>200000</v>
      </c>
      <c r="V3" s="2">
        <v>660680</v>
      </c>
      <c r="W3" s="2">
        <v>690060</v>
      </c>
      <c r="X3" s="2">
        <v>60500</v>
      </c>
      <c r="Y3" s="2">
        <v>80000</v>
      </c>
      <c r="Z3" s="2">
        <v>50000</v>
      </c>
      <c r="AA3" s="2">
        <v>477930</v>
      </c>
      <c r="AB3" s="2">
        <v>200000</v>
      </c>
      <c r="AC3" s="2">
        <v>546133</v>
      </c>
      <c r="AD3" s="2">
        <v>1055000</v>
      </c>
      <c r="AE3" s="2">
        <v>90288</v>
      </c>
      <c r="AF3" s="2">
        <v>100000</v>
      </c>
      <c r="AG3" s="2">
        <v>140000</v>
      </c>
      <c r="AH3" s="2">
        <v>130000</v>
      </c>
      <c r="AI3" s="2">
        <v>100000</v>
      </c>
      <c r="AJ3" s="2">
        <v>40000</v>
      </c>
      <c r="AK3" s="2">
        <v>150000</v>
      </c>
      <c r="AL3" s="2">
        <v>35636</v>
      </c>
      <c r="AM3" s="2">
        <v>750464</v>
      </c>
      <c r="AN3" s="2">
        <v>224000</v>
      </c>
      <c r="AO3" s="2">
        <v>60000</v>
      </c>
      <c r="AP3" s="2">
        <v>681750</v>
      </c>
      <c r="AQ3" s="2">
        <v>30600</v>
      </c>
      <c r="AR3" s="2">
        <v>200100</v>
      </c>
      <c r="AS3" s="2">
        <v>100000</v>
      </c>
      <c r="AT3" s="2">
        <v>320000</v>
      </c>
      <c r="AU3" s="2">
        <v>336000</v>
      </c>
      <c r="AV3" s="2">
        <v>100000</v>
      </c>
      <c r="AW3" s="2">
        <v>50000</v>
      </c>
      <c r="AX3" s="2">
        <v>140000</v>
      </c>
      <c r="AY3" s="2">
        <v>200000</v>
      </c>
      <c r="AZ3" s="2">
        <v>200000</v>
      </c>
      <c r="BA3" s="2">
        <v>200000</v>
      </c>
      <c r="BB3" s="2">
        <v>240000</v>
      </c>
      <c r="BC3" s="2">
        <v>50000</v>
      </c>
      <c r="BD3" s="2">
        <v>100000</v>
      </c>
      <c r="BE3" s="2">
        <v>20000</v>
      </c>
      <c r="BF3" s="2">
        <v>100000</v>
      </c>
      <c r="BG3" s="2">
        <v>740000</v>
      </c>
      <c r="BH3" s="2">
        <v>120000</v>
      </c>
      <c r="BI3" s="2">
        <v>14000</v>
      </c>
      <c r="BJ3" s="2">
        <v>21000</v>
      </c>
      <c r="BK3" s="2">
        <v>18000</v>
      </c>
      <c r="BL3" s="2">
        <v>37350</v>
      </c>
      <c r="BM3" s="2">
        <v>14000</v>
      </c>
      <c r="BN3" s="2">
        <v>448000</v>
      </c>
      <c r="BO3" s="2">
        <v>70000</v>
      </c>
      <c r="BP3" s="2">
        <v>14000</v>
      </c>
      <c r="BQ3" s="2">
        <v>98000</v>
      </c>
      <c r="BR3" s="2">
        <v>15400</v>
      </c>
      <c r="BS3" s="2">
        <v>66250</v>
      </c>
      <c r="BT3" s="2">
        <v>12000</v>
      </c>
      <c r="BU3" s="2">
        <v>70000</v>
      </c>
      <c r="BV3" s="2">
        <v>60000</v>
      </c>
      <c r="BW3" s="2">
        <v>14000</v>
      </c>
      <c r="BX3" s="2">
        <v>140000</v>
      </c>
      <c r="BY3" s="2">
        <v>17500</v>
      </c>
      <c r="BZ3" s="2">
        <v>400000</v>
      </c>
      <c r="CA3" s="2">
        <v>70000</v>
      </c>
      <c r="CB3" s="2">
        <v>14000</v>
      </c>
      <c r="CC3" s="2">
        <v>14000</v>
      </c>
      <c r="CD3" s="2">
        <v>51000</v>
      </c>
      <c r="CE3" s="2">
        <v>382653</v>
      </c>
      <c r="CF3" s="2">
        <v>14000</v>
      </c>
      <c r="CG3" s="2">
        <v>70000</v>
      </c>
      <c r="CH3" s="2">
        <v>17500</v>
      </c>
      <c r="CI3" s="2">
        <v>70000</v>
      </c>
      <c r="CJ3" s="2">
        <v>70000</v>
      </c>
      <c r="CK3" s="33">
        <f>SUM(C3:CJ3)</f>
        <v>19741536</v>
      </c>
    </row>
    <row r="4" spans="1:89" ht="12.75" customHeight="1">
      <c r="A4" s="20">
        <v>2</v>
      </c>
      <c r="B4" s="3" t="s">
        <v>47</v>
      </c>
      <c r="C4" s="2">
        <v>718861</v>
      </c>
      <c r="D4" s="2">
        <v>55683</v>
      </c>
      <c r="E4" s="2">
        <v>259979</v>
      </c>
      <c r="F4" s="2">
        <v>722831</v>
      </c>
      <c r="G4" s="2">
        <v>874700</v>
      </c>
      <c r="H4" s="2">
        <v>98400</v>
      </c>
      <c r="I4" s="2">
        <v>358138</v>
      </c>
      <c r="J4" s="2">
        <v>103983</v>
      </c>
      <c r="K4" s="2">
        <v>716611</v>
      </c>
      <c r="L4" s="2">
        <v>90800</v>
      </c>
      <c r="M4" s="2">
        <v>183913</v>
      </c>
      <c r="N4" s="2">
        <v>808499</v>
      </c>
      <c r="O4" s="2">
        <v>345400</v>
      </c>
      <c r="P4" s="2">
        <v>117375</v>
      </c>
      <c r="Q4" s="2">
        <v>125300</v>
      </c>
      <c r="R4" s="2">
        <v>2182688</v>
      </c>
      <c r="S4" s="2">
        <v>246798</v>
      </c>
      <c r="T4" s="2">
        <v>-118200</v>
      </c>
      <c r="U4" s="2">
        <v>269442</v>
      </c>
      <c r="V4" s="2">
        <v>725850</v>
      </c>
      <c r="W4" s="2">
        <v>812652</v>
      </c>
      <c r="X4" s="2">
        <v>99300</v>
      </c>
      <c r="Y4" s="2">
        <v>125100</v>
      </c>
      <c r="Z4" s="2">
        <v>76189</v>
      </c>
      <c r="AA4" s="2">
        <v>554836</v>
      </c>
      <c r="AB4" s="2">
        <v>242021</v>
      </c>
      <c r="AC4" s="2">
        <v>601845</v>
      </c>
      <c r="AD4" s="2">
        <v>1119000</v>
      </c>
      <c r="AE4" s="2">
        <v>105173</v>
      </c>
      <c r="AF4" s="2">
        <v>112142</v>
      </c>
      <c r="AG4" s="2">
        <v>181900</v>
      </c>
      <c r="AH4" s="2">
        <v>214703</v>
      </c>
      <c r="AI4" s="2">
        <v>136167</v>
      </c>
      <c r="AJ4" s="2">
        <v>47000</v>
      </c>
      <c r="AK4" s="2">
        <v>138464</v>
      </c>
      <c r="AL4" s="2">
        <v>39481</v>
      </c>
      <c r="AM4" s="2">
        <v>862859</v>
      </c>
      <c r="AN4" s="2">
        <v>258293</v>
      </c>
      <c r="AO4" s="2">
        <v>55064</v>
      </c>
      <c r="AP4" s="2">
        <v>693991.7405374999</v>
      </c>
      <c r="AQ4" s="2">
        <v>66459.89468</v>
      </c>
      <c r="AR4" s="2">
        <v>216172.1</v>
      </c>
      <c r="AS4" s="2">
        <v>121946.08418</v>
      </c>
      <c r="AT4" s="2">
        <v>350137.6</v>
      </c>
      <c r="AU4" s="2">
        <v>358473</v>
      </c>
      <c r="AV4" s="2">
        <v>110848</v>
      </c>
      <c r="AW4" s="2">
        <v>61300</v>
      </c>
      <c r="AX4" s="2">
        <v>202327</v>
      </c>
      <c r="AY4" s="2">
        <v>247890</v>
      </c>
      <c r="AZ4" s="2">
        <v>277562</v>
      </c>
      <c r="BA4" s="2">
        <v>252739</v>
      </c>
      <c r="BB4" s="2">
        <v>277159</v>
      </c>
      <c r="BC4" s="2">
        <v>57301</v>
      </c>
      <c r="BD4" s="2">
        <v>108358</v>
      </c>
      <c r="BE4" s="2">
        <v>21734</v>
      </c>
      <c r="BF4" s="2">
        <v>105625</v>
      </c>
      <c r="BG4" s="2">
        <v>800409</v>
      </c>
      <c r="BH4" s="2">
        <v>153004</v>
      </c>
      <c r="BI4" s="2">
        <v>25221</v>
      </c>
      <c r="BJ4" s="2">
        <v>37358</v>
      </c>
      <c r="BK4" s="2">
        <v>21767</v>
      </c>
      <c r="BL4" s="2">
        <v>40424</v>
      </c>
      <c r="BM4" s="2">
        <v>14529</v>
      </c>
      <c r="BN4" s="2">
        <v>492256</v>
      </c>
      <c r="BO4" s="2">
        <v>75826</v>
      </c>
      <c r="BP4" s="2">
        <v>14065</v>
      </c>
      <c r="BQ4" s="2">
        <v>106318</v>
      </c>
      <c r="BR4" s="2">
        <v>27629</v>
      </c>
      <c r="BS4" s="2">
        <v>68760</v>
      </c>
      <c r="BT4" s="2">
        <v>12200</v>
      </c>
      <c r="BU4" s="2">
        <v>81752</v>
      </c>
      <c r="BV4" s="2">
        <v>59600</v>
      </c>
      <c r="BW4" s="2">
        <v>12137</v>
      </c>
      <c r="BX4" s="2">
        <v>153834</v>
      </c>
      <c r="BY4" s="2">
        <v>17217</v>
      </c>
      <c r="BZ4" s="2">
        <v>434516</v>
      </c>
      <c r="CA4" s="2">
        <v>68534</v>
      </c>
      <c r="CB4" s="2">
        <v>13796</v>
      </c>
      <c r="CC4" s="2">
        <v>12483</v>
      </c>
      <c r="CD4" s="2">
        <v>44144</v>
      </c>
      <c r="CE4" s="2">
        <v>393554</v>
      </c>
      <c r="CF4" s="2">
        <v>12319</v>
      </c>
      <c r="CG4" s="2">
        <v>67398</v>
      </c>
      <c r="CH4" s="2">
        <v>16342</v>
      </c>
      <c r="CI4" s="2">
        <v>69215</v>
      </c>
      <c r="CJ4" s="2">
        <v>70574</v>
      </c>
      <c r="CK4" s="33">
        <f>SUM(C4:CJ4)</f>
        <v>21616444.4193975</v>
      </c>
    </row>
    <row r="5" spans="1:89" ht="12.75" customHeight="1">
      <c r="A5" s="20">
        <v>3</v>
      </c>
      <c r="B5" s="3" t="s">
        <v>48</v>
      </c>
      <c r="C5" s="2">
        <v>728633</v>
      </c>
      <c r="D5" s="2">
        <v>61361.83</v>
      </c>
      <c r="E5" s="2">
        <v>267705.25</v>
      </c>
      <c r="F5" s="2">
        <v>759632.75</v>
      </c>
      <c r="G5" s="2">
        <v>899518.5</v>
      </c>
      <c r="H5" s="2">
        <v>105281.75</v>
      </c>
      <c r="I5" s="2">
        <v>370931.25</v>
      </c>
      <c r="J5" s="2">
        <v>109592.5</v>
      </c>
      <c r="K5" s="2">
        <v>725388.5</v>
      </c>
      <c r="L5" s="2">
        <v>95436.75</v>
      </c>
      <c r="M5" s="2">
        <v>197258.75</v>
      </c>
      <c r="N5" s="2">
        <v>821945.5</v>
      </c>
      <c r="O5" s="2">
        <v>360064</v>
      </c>
      <c r="P5" s="2">
        <v>124643.25</v>
      </c>
      <c r="Q5" s="2">
        <v>134148.25</v>
      </c>
      <c r="R5" s="2">
        <v>2252994.25</v>
      </c>
      <c r="S5" s="2">
        <v>252299.5</v>
      </c>
      <c r="T5" s="2">
        <v>-118200</v>
      </c>
      <c r="U5" s="2">
        <v>281686</v>
      </c>
      <c r="V5" s="2">
        <v>756655</v>
      </c>
      <c r="W5" s="2">
        <v>829269.5</v>
      </c>
      <c r="X5" s="2">
        <v>156953.5</v>
      </c>
      <c r="Y5" s="2">
        <v>158268.5</v>
      </c>
      <c r="Z5" s="2">
        <v>79465.25</v>
      </c>
      <c r="AA5" s="2">
        <v>579235.25</v>
      </c>
      <c r="AB5" s="2">
        <v>245463.5</v>
      </c>
      <c r="AC5" s="2">
        <v>637777.25</v>
      </c>
      <c r="AD5" s="2">
        <v>1244472</v>
      </c>
      <c r="AE5" s="2">
        <v>114576</v>
      </c>
      <c r="AF5" s="2">
        <v>117444.5</v>
      </c>
      <c r="AG5" s="2">
        <v>188754.5</v>
      </c>
      <c r="AH5" s="2">
        <v>232237</v>
      </c>
      <c r="AI5" s="2">
        <v>145449</v>
      </c>
      <c r="AJ5" s="2">
        <v>54000</v>
      </c>
      <c r="AK5" s="2">
        <v>143420</v>
      </c>
      <c r="AL5" s="2">
        <v>41009.25</v>
      </c>
      <c r="AM5" s="2">
        <v>899611.25</v>
      </c>
      <c r="AN5" s="2">
        <v>274129.25</v>
      </c>
      <c r="AO5" s="2">
        <v>56620</v>
      </c>
      <c r="AP5" s="2">
        <v>715144.0674774998</v>
      </c>
      <c r="AQ5" s="2">
        <v>70775.1632</v>
      </c>
      <c r="AR5" s="2">
        <v>218851.6</v>
      </c>
      <c r="AS5" s="2">
        <v>125211.86587000001</v>
      </c>
      <c r="AT5" s="2">
        <v>360320.6</v>
      </c>
      <c r="AU5" s="2">
        <v>383620.43663999997</v>
      </c>
      <c r="AV5" s="2">
        <v>114905.774</v>
      </c>
      <c r="AW5" s="2">
        <v>63653.75</v>
      </c>
      <c r="AX5" s="2">
        <v>210824.5</v>
      </c>
      <c r="AY5" s="2">
        <v>259893.25</v>
      </c>
      <c r="AZ5" s="2">
        <v>295728</v>
      </c>
      <c r="BA5" s="2">
        <v>264229</v>
      </c>
      <c r="BB5" s="2">
        <v>293622.75</v>
      </c>
      <c r="BC5" s="2">
        <v>61856.25</v>
      </c>
      <c r="BD5" s="2">
        <v>109648</v>
      </c>
      <c r="BE5" s="2">
        <v>23070.25</v>
      </c>
      <c r="BF5" s="2">
        <v>109008</v>
      </c>
      <c r="BG5" s="2">
        <v>824802.25</v>
      </c>
      <c r="BH5" s="2">
        <v>161660</v>
      </c>
      <c r="BI5" s="2">
        <v>25924</v>
      </c>
      <c r="BJ5" s="2">
        <v>38749</v>
      </c>
      <c r="BK5" s="2">
        <v>22808</v>
      </c>
      <c r="BL5" s="2">
        <v>42526</v>
      </c>
      <c r="BM5" s="2">
        <v>14962</v>
      </c>
      <c r="BN5" s="2">
        <v>525672.75</v>
      </c>
      <c r="BO5" s="2">
        <v>78482.25</v>
      </c>
      <c r="BP5" s="2">
        <v>15344</v>
      </c>
      <c r="BQ5" s="2">
        <v>109215</v>
      </c>
      <c r="BR5" s="2">
        <v>28613</v>
      </c>
      <c r="BS5" s="2">
        <v>71086</v>
      </c>
      <c r="BT5" s="2">
        <v>13100</v>
      </c>
      <c r="BU5" s="2">
        <v>85730</v>
      </c>
      <c r="BV5" s="2">
        <v>60662.5</v>
      </c>
      <c r="BW5" s="2">
        <v>12442</v>
      </c>
      <c r="BX5" s="2">
        <v>157598</v>
      </c>
      <c r="BY5" s="2">
        <v>17700</v>
      </c>
      <c r="BZ5" s="2">
        <v>443949</v>
      </c>
      <c r="CA5" s="2">
        <v>70074.5</v>
      </c>
      <c r="CB5" s="2">
        <v>14091</v>
      </c>
      <c r="CC5" s="2">
        <v>12831</v>
      </c>
      <c r="CD5" s="2">
        <v>45311</v>
      </c>
      <c r="CE5" s="2">
        <v>399087</v>
      </c>
      <c r="CF5" s="2">
        <v>12437.75</v>
      </c>
      <c r="CG5" s="2">
        <v>68209</v>
      </c>
      <c r="CH5" s="2">
        <v>16683</v>
      </c>
      <c r="CI5" s="2">
        <v>69874</v>
      </c>
      <c r="CJ5" s="2">
        <v>70802</v>
      </c>
      <c r="CK5" s="33">
        <f>SUM(C5:CJ5)</f>
        <v>22595921.337187503</v>
      </c>
    </row>
    <row r="6" spans="1:89" ht="12.75" customHeight="1">
      <c r="A6" s="21">
        <v>4</v>
      </c>
      <c r="B6" s="3" t="s">
        <v>49</v>
      </c>
      <c r="C6" s="2">
        <v>2032382.8</v>
      </c>
      <c r="D6" s="2">
        <v>174306.4</v>
      </c>
      <c r="E6" s="2">
        <v>1118640.6</v>
      </c>
      <c r="F6" s="2">
        <v>4151331.1</v>
      </c>
      <c r="G6" s="2">
        <v>2949576</v>
      </c>
      <c r="H6" s="2">
        <v>836930</v>
      </c>
      <c r="I6" s="2">
        <v>1534474.9</v>
      </c>
      <c r="J6" s="2">
        <v>651586.5</v>
      </c>
      <c r="K6" s="2">
        <v>1090788.4</v>
      </c>
      <c r="L6" s="2">
        <v>600700</v>
      </c>
      <c r="M6" s="2">
        <v>1483012.6</v>
      </c>
      <c r="N6" s="2">
        <v>1519441.3</v>
      </c>
      <c r="O6" s="2">
        <v>1764060</v>
      </c>
      <c r="P6" s="2">
        <v>822590.2</v>
      </c>
      <c r="Q6" s="2">
        <v>1001770</v>
      </c>
      <c r="R6" s="2">
        <v>8246212.8</v>
      </c>
      <c r="S6" s="2">
        <v>719498.7</v>
      </c>
      <c r="T6" s="2">
        <v>4832825</v>
      </c>
      <c r="U6" s="2">
        <v>1304866.6</v>
      </c>
      <c r="V6" s="2">
        <v>2116167.1</v>
      </c>
      <c r="W6" s="2">
        <v>1969262.8</v>
      </c>
      <c r="X6" s="2">
        <v>1364010</v>
      </c>
      <c r="Y6" s="2">
        <v>1195820</v>
      </c>
      <c r="Z6" s="2">
        <v>413363.7</v>
      </c>
      <c r="AA6" s="2">
        <v>2578241.4</v>
      </c>
      <c r="AB6" s="2">
        <v>438875.4</v>
      </c>
      <c r="AC6" s="2">
        <v>4220892.6</v>
      </c>
      <c r="AD6" s="2">
        <v>4998194</v>
      </c>
      <c r="AE6" s="2">
        <v>436101</v>
      </c>
      <c r="AF6" s="2">
        <v>615129</v>
      </c>
      <c r="AG6" s="2">
        <v>893780</v>
      </c>
      <c r="AH6" s="2">
        <v>1789582.3</v>
      </c>
      <c r="AI6" s="2">
        <v>1064564.3</v>
      </c>
      <c r="AJ6" s="2">
        <v>288080</v>
      </c>
      <c r="AK6" s="2">
        <v>649650.6</v>
      </c>
      <c r="AL6" s="2">
        <v>172574</v>
      </c>
      <c r="AM6" s="2">
        <v>4992398.7</v>
      </c>
      <c r="AN6" s="2">
        <v>1579661.6</v>
      </c>
      <c r="AO6" s="2">
        <v>181002.8</v>
      </c>
      <c r="AP6" s="2">
        <v>3909444.765412</v>
      </c>
      <c r="AQ6" s="2">
        <v>532835.343656</v>
      </c>
      <c r="AR6" s="2">
        <v>334485.4</v>
      </c>
      <c r="AS6" s="2">
        <v>432741.920002</v>
      </c>
      <c r="AT6" s="2">
        <v>1070080.6963299997</v>
      </c>
      <c r="AU6" s="2">
        <v>2981766.06987</v>
      </c>
      <c r="AV6" s="2">
        <v>453257.2</v>
      </c>
      <c r="AW6" s="2">
        <v>265509.8</v>
      </c>
      <c r="AX6" s="2">
        <v>901486.6</v>
      </c>
      <c r="AY6" s="2">
        <v>1200574.6</v>
      </c>
      <c r="AZ6" s="2">
        <v>1647216.6</v>
      </c>
      <c r="BA6" s="2">
        <v>1235812.2</v>
      </c>
      <c r="BB6" s="2">
        <v>1643502</v>
      </c>
      <c r="BC6" s="2">
        <v>539707.4</v>
      </c>
      <c r="BD6" s="2">
        <v>158689.9</v>
      </c>
      <c r="BE6" s="2">
        <v>169563.9</v>
      </c>
      <c r="BF6" s="2">
        <v>416376.4</v>
      </c>
      <c r="BG6" s="2">
        <v>2949242.4</v>
      </c>
      <c r="BH6" s="2">
        <v>1005358.4</v>
      </c>
      <c r="BI6" s="2">
        <v>82209</v>
      </c>
      <c r="BJ6" s="2">
        <v>167486.2</v>
      </c>
      <c r="BK6" s="2">
        <v>112046</v>
      </c>
      <c r="BL6" s="2">
        <v>227241.4</v>
      </c>
      <c r="BM6" s="2">
        <v>54746.8</v>
      </c>
      <c r="BN6" s="2">
        <v>3923364.9</v>
      </c>
      <c r="BO6" s="2">
        <v>402963.6</v>
      </c>
      <c r="BP6" s="2">
        <v>143394.8</v>
      </c>
      <c r="BQ6" s="2">
        <v>305588.5</v>
      </c>
      <c r="BR6" s="2">
        <v>91170.6</v>
      </c>
      <c r="BS6" s="2">
        <v>265197.6</v>
      </c>
      <c r="BT6" s="2">
        <v>101560</v>
      </c>
      <c r="BU6" s="2">
        <v>446622.6</v>
      </c>
      <c r="BV6" s="2">
        <v>129620</v>
      </c>
      <c r="BW6" s="2">
        <v>37168</v>
      </c>
      <c r="BX6" s="2">
        <v>460765.6</v>
      </c>
      <c r="BY6" s="2">
        <v>58527.3</v>
      </c>
      <c r="BZ6" s="2">
        <v>1196851.3</v>
      </c>
      <c r="CA6" s="2">
        <v>221067.6</v>
      </c>
      <c r="CB6" s="2">
        <v>33119</v>
      </c>
      <c r="CC6" s="2">
        <v>44489.2</v>
      </c>
      <c r="CD6" s="2">
        <v>172335.4</v>
      </c>
      <c r="CE6" s="2">
        <v>611532.2</v>
      </c>
      <c r="CF6" s="2">
        <v>21107.2</v>
      </c>
      <c r="CG6" s="2">
        <v>132975.8</v>
      </c>
      <c r="CH6" s="2">
        <v>40642</v>
      </c>
      <c r="CI6" s="2">
        <v>92371.8</v>
      </c>
      <c r="CJ6" s="2">
        <v>51995</v>
      </c>
      <c r="CK6" s="33">
        <f>SUM(C6:CJ6)</f>
        <v>100268156.19526999</v>
      </c>
    </row>
    <row r="7" spans="1:89" ht="12.75" customHeight="1">
      <c r="A7" s="21">
        <v>5</v>
      </c>
      <c r="B7" s="3" t="s">
        <v>50</v>
      </c>
      <c r="C7" s="2">
        <v>2601264</v>
      </c>
      <c r="D7" s="2">
        <v>335334</v>
      </c>
      <c r="E7" s="2">
        <v>1704010</v>
      </c>
      <c r="F7" s="2">
        <v>5169410</v>
      </c>
      <c r="G7" s="2">
        <v>3878100</v>
      </c>
      <c r="H7" s="2">
        <v>1153100</v>
      </c>
      <c r="I7" s="2">
        <v>1935114</v>
      </c>
      <c r="J7" s="2">
        <v>857425</v>
      </c>
      <c r="K7" s="2">
        <v>1207379</v>
      </c>
      <c r="L7" s="2">
        <v>855500</v>
      </c>
      <c r="M7" s="2">
        <v>1915521</v>
      </c>
      <c r="N7" s="2">
        <v>2130681</v>
      </c>
      <c r="O7" s="2">
        <v>2261500</v>
      </c>
      <c r="P7" s="2">
        <v>1134494</v>
      </c>
      <c r="Q7" s="2">
        <v>1199400</v>
      </c>
      <c r="R7" s="2">
        <v>9976302</v>
      </c>
      <c r="S7" s="2">
        <v>863424</v>
      </c>
      <c r="T7" s="2">
        <v>5335200</v>
      </c>
      <c r="U7" s="2">
        <v>1746011</v>
      </c>
      <c r="V7" s="2">
        <v>2422229</v>
      </c>
      <c r="W7" s="2">
        <v>2597491</v>
      </c>
      <c r="X7" s="2">
        <v>1766200</v>
      </c>
      <c r="Y7" s="2">
        <v>1668500</v>
      </c>
      <c r="Z7" s="2">
        <v>521749</v>
      </c>
      <c r="AA7" s="2">
        <f>3313526+24</f>
        <v>3313550</v>
      </c>
      <c r="AB7" s="2">
        <v>601476</v>
      </c>
      <c r="AC7" s="2">
        <v>5259487</v>
      </c>
      <c r="AD7" s="2">
        <v>6977600</v>
      </c>
      <c r="AE7" s="2">
        <v>554121</v>
      </c>
      <c r="AF7" s="2">
        <v>816023</v>
      </c>
      <c r="AG7" s="2">
        <v>1052900</v>
      </c>
      <c r="AH7" s="2">
        <v>2209224</v>
      </c>
      <c r="AI7" s="2">
        <v>1417968</v>
      </c>
      <c r="AJ7" s="2">
        <v>394600</v>
      </c>
      <c r="AK7" s="2">
        <v>788279</v>
      </c>
      <c r="AL7" s="2">
        <v>236075</v>
      </c>
      <c r="AM7" s="2">
        <v>6944937</v>
      </c>
      <c r="AN7" s="2">
        <v>2011378</v>
      </c>
      <c r="AO7" s="2">
        <v>255928</v>
      </c>
      <c r="AP7" s="2">
        <v>4920471.10169</v>
      </c>
      <c r="AQ7" s="2">
        <v>736080.82984</v>
      </c>
      <c r="AR7" s="2">
        <v>473589</v>
      </c>
      <c r="AS7" s="2">
        <v>572239.89922</v>
      </c>
      <c r="AT7" s="2">
        <v>1331954.7</v>
      </c>
      <c r="AU7" s="2">
        <v>4087984</v>
      </c>
      <c r="AV7" s="2">
        <v>577663</v>
      </c>
      <c r="AW7" s="2">
        <v>349899.1</v>
      </c>
      <c r="AX7" s="2">
        <v>1125752</v>
      </c>
      <c r="AY7" s="2">
        <v>1575273</v>
      </c>
      <c r="AZ7" s="2">
        <v>2047635</v>
      </c>
      <c r="BA7" s="2">
        <v>1620797</v>
      </c>
      <c r="BB7" s="2">
        <v>2087653</v>
      </c>
      <c r="BC7" s="2">
        <v>742932</v>
      </c>
      <c r="BD7" s="2">
        <v>274466</v>
      </c>
      <c r="BE7" s="2">
        <v>205029</v>
      </c>
      <c r="BF7" s="2">
        <v>588591</v>
      </c>
      <c r="BG7" s="2">
        <v>3555547</v>
      </c>
      <c r="BH7" s="2">
        <v>1376952</v>
      </c>
      <c r="BI7" s="2">
        <v>105841</v>
      </c>
      <c r="BJ7" s="2">
        <v>217694</v>
      </c>
      <c r="BK7" s="2">
        <v>142688</v>
      </c>
      <c r="BL7" s="2">
        <v>285707</v>
      </c>
      <c r="BM7" s="2">
        <v>72755</v>
      </c>
      <c r="BN7" s="2">
        <v>4748161</v>
      </c>
      <c r="BO7" s="2">
        <v>451616</v>
      </c>
      <c r="BP7" s="2">
        <v>187807</v>
      </c>
      <c r="BQ7" s="2">
        <v>398891</v>
      </c>
      <c r="BR7" s="2">
        <v>120783</v>
      </c>
      <c r="BS7" s="2">
        <v>368719</v>
      </c>
      <c r="BT7" s="2">
        <v>133600</v>
      </c>
      <c r="BU7" s="2">
        <v>558939</v>
      </c>
      <c r="BV7" s="2">
        <v>166700</v>
      </c>
      <c r="BW7" s="2">
        <v>49144</v>
      </c>
      <c r="BX7" s="2">
        <v>614288</v>
      </c>
      <c r="BY7" s="2">
        <v>61755</v>
      </c>
      <c r="BZ7" s="2">
        <v>1618406</v>
      </c>
      <c r="CA7" s="2">
        <v>323577</v>
      </c>
      <c r="CB7" s="2">
        <v>41640</v>
      </c>
      <c r="CC7" s="2">
        <v>51850</v>
      </c>
      <c r="CD7" s="2">
        <v>329028</v>
      </c>
      <c r="CE7" s="2">
        <v>934409</v>
      </c>
      <c r="CF7" s="2">
        <v>35610</v>
      </c>
      <c r="CG7" s="2">
        <v>261032</v>
      </c>
      <c r="CH7" s="2">
        <v>45329</v>
      </c>
      <c r="CI7" s="2">
        <v>125889</v>
      </c>
      <c r="CJ7" s="2">
        <v>102036</v>
      </c>
      <c r="CK7" s="33">
        <f>SUM(C7:CJ7)</f>
        <v>128873286.63075</v>
      </c>
    </row>
    <row r="8" spans="1:89" ht="12.75" customHeight="1">
      <c r="A8" s="22"/>
      <c r="B8" s="4" t="s">
        <v>51</v>
      </c>
      <c r="C8" s="38">
        <f>C4/C6%</f>
        <v>35.37035444307047</v>
      </c>
      <c r="D8" s="38">
        <f aca="true" t="shared" si="0" ref="D8:BN8">D4/D6%</f>
        <v>31.945470734293178</v>
      </c>
      <c r="E8" s="38">
        <f t="shared" si="0"/>
        <v>23.240619015615916</v>
      </c>
      <c r="F8" s="38">
        <f t="shared" si="0"/>
        <v>17.412029601782425</v>
      </c>
      <c r="G8" s="38">
        <f t="shared" si="0"/>
        <v>29.655109751367657</v>
      </c>
      <c r="H8" s="38">
        <f t="shared" si="0"/>
        <v>11.757255684465846</v>
      </c>
      <c r="I8" s="38">
        <f t="shared" si="0"/>
        <v>23.339449866530888</v>
      </c>
      <c r="J8" s="38">
        <f t="shared" si="0"/>
        <v>15.958433761288793</v>
      </c>
      <c r="K8" s="38">
        <f t="shared" si="0"/>
        <v>65.6966099016088</v>
      </c>
      <c r="L8" s="38">
        <f t="shared" si="0"/>
        <v>15.115698351922756</v>
      </c>
      <c r="M8" s="38">
        <f t="shared" si="0"/>
        <v>12.40131068340215</v>
      </c>
      <c r="N8" s="38">
        <f t="shared" si="0"/>
        <v>53.21028196350856</v>
      </c>
      <c r="O8" s="38">
        <f t="shared" si="0"/>
        <v>19.57983288550276</v>
      </c>
      <c r="P8" s="38">
        <f t="shared" si="0"/>
        <v>14.268951903390048</v>
      </c>
      <c r="Q8" s="38">
        <f t="shared" si="0"/>
        <v>12.507861085877995</v>
      </c>
      <c r="R8" s="38">
        <f t="shared" si="0"/>
        <v>26.468974945686583</v>
      </c>
      <c r="S8" s="38">
        <f t="shared" si="0"/>
        <v>34.30138233745245</v>
      </c>
      <c r="T8" s="38">
        <f t="shared" si="0"/>
        <v>-2.445774469383849</v>
      </c>
      <c r="U8" s="38">
        <f t="shared" si="0"/>
        <v>20.649007339141026</v>
      </c>
      <c r="V8" s="38">
        <f t="shared" si="0"/>
        <v>34.300221376657824</v>
      </c>
      <c r="W8" s="38">
        <f t="shared" si="0"/>
        <v>41.266813144492446</v>
      </c>
      <c r="X8" s="38">
        <f t="shared" si="0"/>
        <v>7.280005278553676</v>
      </c>
      <c r="Y8" s="38">
        <f t="shared" si="0"/>
        <v>10.461440685052933</v>
      </c>
      <c r="Z8" s="38">
        <f t="shared" si="0"/>
        <v>18.431468462276683</v>
      </c>
      <c r="AA8" s="38">
        <f t="shared" si="0"/>
        <v>21.519939909428185</v>
      </c>
      <c r="AB8" s="38">
        <f t="shared" si="0"/>
        <v>55.14572017479221</v>
      </c>
      <c r="AC8" s="38">
        <f t="shared" si="0"/>
        <v>14.258713903310404</v>
      </c>
      <c r="AD8" s="38">
        <f t="shared" si="0"/>
        <v>22.388086576871565</v>
      </c>
      <c r="AE8" s="38">
        <f t="shared" si="0"/>
        <v>24.11666104870202</v>
      </c>
      <c r="AF8" s="38">
        <f t="shared" si="0"/>
        <v>18.230647555228252</v>
      </c>
      <c r="AG8" s="38">
        <f t="shared" si="0"/>
        <v>20.351764416299314</v>
      </c>
      <c r="AH8" s="38">
        <f t="shared" si="0"/>
        <v>11.997380617812324</v>
      </c>
      <c r="AI8" s="38">
        <f t="shared" si="0"/>
        <v>12.79086664844951</v>
      </c>
      <c r="AJ8" s="38">
        <f t="shared" si="0"/>
        <v>16.314912524298805</v>
      </c>
      <c r="AK8" s="38">
        <f t="shared" si="0"/>
        <v>21.313610731676384</v>
      </c>
      <c r="AL8" s="38">
        <f t="shared" si="0"/>
        <v>22.877722020698368</v>
      </c>
      <c r="AM8" s="38">
        <f t="shared" si="0"/>
        <v>17.28345534582404</v>
      </c>
      <c r="AN8" s="38">
        <f t="shared" si="0"/>
        <v>16.35116027382067</v>
      </c>
      <c r="AO8" s="38">
        <f t="shared" si="0"/>
        <v>30.421628836680984</v>
      </c>
      <c r="AP8" s="38">
        <f t="shared" si="0"/>
        <v>17.75167017775638</v>
      </c>
      <c r="AQ8" s="38">
        <f t="shared" si="0"/>
        <v>12.472876559574978</v>
      </c>
      <c r="AR8" s="38">
        <f t="shared" si="0"/>
        <v>64.62826180156144</v>
      </c>
      <c r="AS8" s="38">
        <f t="shared" si="0"/>
        <v>28.17986391968599</v>
      </c>
      <c r="AT8" s="38">
        <f t="shared" si="0"/>
        <v>32.72067248767768</v>
      </c>
      <c r="AU8" s="38">
        <f t="shared" si="0"/>
        <v>12.022170472133277</v>
      </c>
      <c r="AV8" s="38">
        <f t="shared" si="0"/>
        <v>24.45587185377309</v>
      </c>
      <c r="AW8" s="38">
        <f t="shared" si="0"/>
        <v>23.08766004117362</v>
      </c>
      <c r="AX8" s="38">
        <f t="shared" si="0"/>
        <v>22.443705763346898</v>
      </c>
      <c r="AY8" s="38">
        <f t="shared" si="0"/>
        <v>20.64761323452953</v>
      </c>
      <c r="AZ8" s="38">
        <f t="shared" si="0"/>
        <v>16.850364426876222</v>
      </c>
      <c r="BA8" s="38">
        <f t="shared" si="0"/>
        <v>20.451246556717923</v>
      </c>
      <c r="BB8" s="38">
        <f t="shared" si="0"/>
        <v>16.863928367595538</v>
      </c>
      <c r="BC8" s="38">
        <f t="shared" si="0"/>
        <v>10.617049164047037</v>
      </c>
      <c r="BD8" s="38">
        <f t="shared" si="0"/>
        <v>68.282858581422</v>
      </c>
      <c r="BE8" s="38">
        <f t="shared" si="0"/>
        <v>12.81758676227664</v>
      </c>
      <c r="BF8" s="38">
        <f t="shared" si="0"/>
        <v>25.367672135116205</v>
      </c>
      <c r="BG8" s="38">
        <f t="shared" si="0"/>
        <v>27.139478260586515</v>
      </c>
      <c r="BH8" s="38">
        <f t="shared" si="0"/>
        <v>15.218851307155736</v>
      </c>
      <c r="BI8" s="38">
        <f t="shared" si="0"/>
        <v>30.679122723789366</v>
      </c>
      <c r="BJ8" s="38">
        <f t="shared" si="0"/>
        <v>22.305121257751384</v>
      </c>
      <c r="BK8" s="38">
        <f t="shared" si="0"/>
        <v>19.42684254681113</v>
      </c>
      <c r="BL8" s="38">
        <f t="shared" si="0"/>
        <v>17.78901203741924</v>
      </c>
      <c r="BM8" s="38">
        <f t="shared" si="0"/>
        <v>26.53853741223231</v>
      </c>
      <c r="BN8" s="38">
        <f t="shared" si="0"/>
        <v>12.546780953257752</v>
      </c>
      <c r="BO8" s="38">
        <f aca="true" t="shared" si="1" ref="BO8:CJ8">BO4/BO6%</f>
        <v>18.817084222991852</v>
      </c>
      <c r="BP8" s="38">
        <f t="shared" si="1"/>
        <v>9.808584411708097</v>
      </c>
      <c r="BQ8" s="38">
        <f t="shared" si="1"/>
        <v>34.791230690945504</v>
      </c>
      <c r="BR8" s="38">
        <f t="shared" si="1"/>
        <v>30.30472542683716</v>
      </c>
      <c r="BS8" s="38">
        <f t="shared" si="1"/>
        <v>25.92783645100861</v>
      </c>
      <c r="BT8" s="38">
        <f t="shared" si="1"/>
        <v>12.012603387160299</v>
      </c>
      <c r="BU8" s="38">
        <f t="shared" si="1"/>
        <v>18.304492428282853</v>
      </c>
      <c r="BV8" s="38">
        <f t="shared" si="1"/>
        <v>45.98055855577843</v>
      </c>
      <c r="BW8" s="38">
        <f t="shared" si="1"/>
        <v>32.65443392165304</v>
      </c>
      <c r="BX8" s="38">
        <f t="shared" si="1"/>
        <v>33.386606986285436</v>
      </c>
      <c r="BY8" s="38">
        <f t="shared" si="1"/>
        <v>29.41704127817275</v>
      </c>
      <c r="BZ8" s="38">
        <f t="shared" si="1"/>
        <v>36.304927771729034</v>
      </c>
      <c r="CA8" s="38">
        <f t="shared" si="1"/>
        <v>31.001376954379566</v>
      </c>
      <c r="CB8" s="38">
        <f t="shared" si="1"/>
        <v>41.65584709683264</v>
      </c>
      <c r="CC8" s="38">
        <f t="shared" si="1"/>
        <v>28.058495095438893</v>
      </c>
      <c r="CD8" s="38">
        <f t="shared" si="1"/>
        <v>25.615166703996973</v>
      </c>
      <c r="CE8" s="38">
        <f t="shared" si="1"/>
        <v>64.35540107291162</v>
      </c>
      <c r="CF8" s="38">
        <f t="shared" si="1"/>
        <v>58.36397058823529</v>
      </c>
      <c r="CG8" s="38">
        <f t="shared" si="1"/>
        <v>50.684410246074854</v>
      </c>
      <c r="CH8" s="38">
        <f t="shared" si="1"/>
        <v>40.209635352590915</v>
      </c>
      <c r="CI8" s="38">
        <f t="shared" si="1"/>
        <v>74.93087717247037</v>
      </c>
      <c r="CJ8" s="38">
        <f t="shared" si="1"/>
        <v>135.7322819501875</v>
      </c>
      <c r="CK8" s="38">
        <f>CK4/CK6%</f>
        <v>21.558633607762726</v>
      </c>
    </row>
    <row r="9" spans="1:89" ht="12.75" customHeight="1">
      <c r="A9" s="23"/>
      <c r="B9" s="4" t="s">
        <v>52</v>
      </c>
      <c r="C9" s="38">
        <f>C5/C6%</f>
        <v>35.851169376162794</v>
      </c>
      <c r="D9" s="38">
        <f aca="true" t="shared" si="2" ref="D9:BN9">D5/D6%</f>
        <v>35.203429133984756</v>
      </c>
      <c r="E9" s="38">
        <f t="shared" si="2"/>
        <v>23.931301080972744</v>
      </c>
      <c r="F9" s="38">
        <f t="shared" si="2"/>
        <v>18.298534414660395</v>
      </c>
      <c r="G9" s="38">
        <f t="shared" si="2"/>
        <v>30.496535773277245</v>
      </c>
      <c r="H9" s="38">
        <f t="shared" si="2"/>
        <v>12.579516805467604</v>
      </c>
      <c r="I9" s="38">
        <f t="shared" si="2"/>
        <v>24.173171552040376</v>
      </c>
      <c r="J9" s="38">
        <f t="shared" si="2"/>
        <v>16.819332506121597</v>
      </c>
      <c r="K9" s="38">
        <f t="shared" si="2"/>
        <v>66.50130309416566</v>
      </c>
      <c r="L9" s="38">
        <f t="shared" si="2"/>
        <v>15.887589478941235</v>
      </c>
      <c r="M9" s="38">
        <f t="shared" si="2"/>
        <v>13.3012187489169</v>
      </c>
      <c r="N9" s="38">
        <f t="shared" si="2"/>
        <v>54.09524540368884</v>
      </c>
      <c r="O9" s="38">
        <f t="shared" si="2"/>
        <v>20.411097128215594</v>
      </c>
      <c r="P9" s="38">
        <f t="shared" si="2"/>
        <v>15.152532816461951</v>
      </c>
      <c r="Q9" s="38">
        <f t="shared" si="2"/>
        <v>13.391122712798346</v>
      </c>
      <c r="R9" s="38">
        <f t="shared" si="2"/>
        <v>27.321563299942976</v>
      </c>
      <c r="S9" s="38">
        <f t="shared" si="2"/>
        <v>35.0660119330306</v>
      </c>
      <c r="T9" s="38">
        <f t="shared" si="2"/>
        <v>-2.445774469383849</v>
      </c>
      <c r="U9" s="38">
        <f t="shared" si="2"/>
        <v>21.58734080556587</v>
      </c>
      <c r="V9" s="38">
        <f t="shared" si="2"/>
        <v>35.755919274994866</v>
      </c>
      <c r="W9" s="38">
        <f t="shared" si="2"/>
        <v>42.11065684072232</v>
      </c>
      <c r="X9" s="38">
        <f t="shared" si="2"/>
        <v>11.5067704782223</v>
      </c>
      <c r="Y9" s="38">
        <f t="shared" si="2"/>
        <v>13.235144085230218</v>
      </c>
      <c r="Z9" s="38">
        <f t="shared" si="2"/>
        <v>19.224051362033002</v>
      </c>
      <c r="AA9" s="38">
        <f t="shared" si="2"/>
        <v>22.46629233399169</v>
      </c>
      <c r="AB9" s="38">
        <f t="shared" si="2"/>
        <v>55.93011137101784</v>
      </c>
      <c r="AC9" s="38">
        <f t="shared" si="2"/>
        <v>15.11000895876858</v>
      </c>
      <c r="AD9" s="38">
        <f t="shared" si="2"/>
        <v>24.898433314113056</v>
      </c>
      <c r="AE9" s="38">
        <f t="shared" si="2"/>
        <v>26.272812949293854</v>
      </c>
      <c r="AF9" s="38">
        <f t="shared" si="2"/>
        <v>19.092661864421935</v>
      </c>
      <c r="AG9" s="38">
        <f t="shared" si="2"/>
        <v>21.118675736758487</v>
      </c>
      <c r="AH9" s="38">
        <f t="shared" si="2"/>
        <v>12.977162324415032</v>
      </c>
      <c r="AI9" s="38">
        <f t="shared" si="2"/>
        <v>13.66277264792742</v>
      </c>
      <c r="AJ9" s="38">
        <f t="shared" si="2"/>
        <v>18.74479311302416</v>
      </c>
      <c r="AK9" s="38">
        <f t="shared" si="2"/>
        <v>22.07648234297021</v>
      </c>
      <c r="AL9" s="38">
        <f t="shared" si="2"/>
        <v>23.76328415636191</v>
      </c>
      <c r="AM9" s="38">
        <f t="shared" si="2"/>
        <v>18.019619506751333</v>
      </c>
      <c r="AN9" s="38">
        <f t="shared" si="2"/>
        <v>17.353669292207897</v>
      </c>
      <c r="AO9" s="38">
        <f t="shared" si="2"/>
        <v>31.281284046434646</v>
      </c>
      <c r="AP9" s="38">
        <f t="shared" si="2"/>
        <v>18.292727238522165</v>
      </c>
      <c r="AQ9" s="38">
        <f t="shared" si="2"/>
        <v>13.282745606622642</v>
      </c>
      <c r="AR9" s="38">
        <f t="shared" si="2"/>
        <v>65.4293431043627</v>
      </c>
      <c r="AS9" s="38">
        <f t="shared" si="2"/>
        <v>28.934535824359543</v>
      </c>
      <c r="AT9" s="38">
        <f t="shared" si="2"/>
        <v>33.67228296293661</v>
      </c>
      <c r="AU9" s="38">
        <f t="shared" si="2"/>
        <v>12.865544367024246</v>
      </c>
      <c r="AV9" s="38">
        <f t="shared" si="2"/>
        <v>25.35111940858303</v>
      </c>
      <c r="AW9" s="38">
        <f t="shared" si="2"/>
        <v>23.97416215898622</v>
      </c>
      <c r="AX9" s="38">
        <f t="shared" si="2"/>
        <v>23.38631544828287</v>
      </c>
      <c r="AY9" s="38">
        <f t="shared" si="2"/>
        <v>21.647405334079195</v>
      </c>
      <c r="AZ9" s="38">
        <f t="shared" si="2"/>
        <v>17.95319449791849</v>
      </c>
      <c r="BA9" s="38">
        <f t="shared" si="2"/>
        <v>21.38099947548665</v>
      </c>
      <c r="BB9" s="38">
        <f t="shared" si="2"/>
        <v>17.865676464038376</v>
      </c>
      <c r="BC9" s="38">
        <f t="shared" si="2"/>
        <v>11.461071313826713</v>
      </c>
      <c r="BD9" s="38">
        <f t="shared" si="2"/>
        <v>69.09576475881579</v>
      </c>
      <c r="BE9" s="38">
        <f t="shared" si="2"/>
        <v>13.605637756621546</v>
      </c>
      <c r="BF9" s="38">
        <f t="shared" si="2"/>
        <v>26.18015814537039</v>
      </c>
      <c r="BG9" s="38">
        <f t="shared" si="2"/>
        <v>27.966580502165574</v>
      </c>
      <c r="BH9" s="38">
        <f t="shared" si="2"/>
        <v>16.07983779714776</v>
      </c>
      <c r="BI9" s="38">
        <f t="shared" si="2"/>
        <v>31.534260239146565</v>
      </c>
      <c r="BJ9" s="38">
        <f t="shared" si="2"/>
        <v>23.135637443562512</v>
      </c>
      <c r="BK9" s="38">
        <f t="shared" si="2"/>
        <v>20.355925244988665</v>
      </c>
      <c r="BL9" s="38">
        <f t="shared" si="2"/>
        <v>18.714019540453457</v>
      </c>
      <c r="BM9" s="38">
        <f t="shared" si="2"/>
        <v>27.32945121906668</v>
      </c>
      <c r="BN9" s="38">
        <f t="shared" si="2"/>
        <v>13.398517940556587</v>
      </c>
      <c r="BO9" s="38">
        <f aca="true" t="shared" si="3" ref="BO9:CK9">BO5/BO6%</f>
        <v>19.476262868407964</v>
      </c>
      <c r="BP9" s="38">
        <f t="shared" si="3"/>
        <v>10.70052749472087</v>
      </c>
      <c r="BQ9" s="38">
        <f t="shared" si="3"/>
        <v>35.7392375694766</v>
      </c>
      <c r="BR9" s="38">
        <f t="shared" si="3"/>
        <v>31.384020725979646</v>
      </c>
      <c r="BS9" s="38">
        <f t="shared" si="3"/>
        <v>26.804918294886534</v>
      </c>
      <c r="BT9" s="38">
        <f t="shared" si="3"/>
        <v>12.898779046868846</v>
      </c>
      <c r="BU9" s="38">
        <f t="shared" si="3"/>
        <v>19.195177315254536</v>
      </c>
      <c r="BV9" s="38">
        <f t="shared" si="3"/>
        <v>46.800262305199816</v>
      </c>
      <c r="BW9" s="38">
        <f t="shared" si="3"/>
        <v>33.47503228583728</v>
      </c>
      <c r="BX9" s="38">
        <f t="shared" si="3"/>
        <v>34.20350824801157</v>
      </c>
      <c r="BY9" s="38">
        <f t="shared" si="3"/>
        <v>30.24229718439087</v>
      </c>
      <c r="BZ9" s="38">
        <f t="shared" si="3"/>
        <v>37.09307914859598</v>
      </c>
      <c r="CA9" s="38">
        <f t="shared" si="3"/>
        <v>31.698222625115577</v>
      </c>
      <c r="CB9" s="38">
        <f t="shared" si="3"/>
        <v>42.54657447386696</v>
      </c>
      <c r="CC9" s="38">
        <f t="shared" si="3"/>
        <v>28.840707407640505</v>
      </c>
      <c r="CD9" s="38">
        <f t="shared" si="3"/>
        <v>26.292334598695334</v>
      </c>
      <c r="CE9" s="38">
        <f t="shared" si="3"/>
        <v>65.2601776325106</v>
      </c>
      <c r="CF9" s="38">
        <f t="shared" si="3"/>
        <v>58.92657481807156</v>
      </c>
      <c r="CG9" s="38">
        <f t="shared" si="3"/>
        <v>51.29429565379566</v>
      </c>
      <c r="CH9" s="38">
        <f t="shared" si="3"/>
        <v>41.04866886472122</v>
      </c>
      <c r="CI9" s="38">
        <f t="shared" si="3"/>
        <v>75.64429836811667</v>
      </c>
      <c r="CJ9" s="38">
        <f t="shared" si="3"/>
        <v>136.17078565246658</v>
      </c>
      <c r="CK9" s="38">
        <f t="shared" si="3"/>
        <v>22.535491021877824</v>
      </c>
    </row>
    <row r="10" spans="1:89" ht="12.75" customHeight="1">
      <c r="A10" s="23"/>
      <c r="B10" s="4" t="s">
        <v>53</v>
      </c>
      <c r="C10" s="38">
        <f>C6/C7%</f>
        <v>78.13058574600656</v>
      </c>
      <c r="D10" s="38">
        <f aca="true" t="shared" si="4" ref="D10:BN10">D6/D7%</f>
        <v>51.979936421597564</v>
      </c>
      <c r="E10" s="38">
        <f t="shared" si="4"/>
        <v>65.64753727971082</v>
      </c>
      <c r="F10" s="38">
        <f t="shared" si="4"/>
        <v>80.30570413257993</v>
      </c>
      <c r="G10" s="38">
        <f t="shared" si="4"/>
        <v>76.05724452695908</v>
      </c>
      <c r="H10" s="38">
        <f t="shared" si="4"/>
        <v>72.58086896192872</v>
      </c>
      <c r="I10" s="38">
        <f t="shared" si="4"/>
        <v>79.29635670043211</v>
      </c>
      <c r="J10" s="38">
        <f t="shared" si="4"/>
        <v>75.9934105023763</v>
      </c>
      <c r="K10" s="38">
        <f t="shared" si="4"/>
        <v>90.34349611845161</v>
      </c>
      <c r="L10" s="38">
        <f t="shared" si="4"/>
        <v>70.21624780829924</v>
      </c>
      <c r="M10" s="38">
        <f t="shared" si="4"/>
        <v>77.42084790508693</v>
      </c>
      <c r="N10" s="38">
        <f t="shared" si="4"/>
        <v>71.31247239732274</v>
      </c>
      <c r="O10" s="38">
        <f t="shared" si="4"/>
        <v>78.00397965951802</v>
      </c>
      <c r="P10" s="38">
        <f t="shared" si="4"/>
        <v>72.50723229915715</v>
      </c>
      <c r="Q10" s="38">
        <f t="shared" si="4"/>
        <v>83.52259463064865</v>
      </c>
      <c r="R10" s="38">
        <f t="shared" si="4"/>
        <v>82.65801095435964</v>
      </c>
      <c r="S10" s="38">
        <f t="shared" si="4"/>
        <v>83.33086641094063</v>
      </c>
      <c r="T10" s="38">
        <f t="shared" si="4"/>
        <v>90.58376443244865</v>
      </c>
      <c r="U10" s="38">
        <f t="shared" si="4"/>
        <v>74.73415688675502</v>
      </c>
      <c r="V10" s="38">
        <f t="shared" si="4"/>
        <v>87.36445232882605</v>
      </c>
      <c r="W10" s="38">
        <f t="shared" si="4"/>
        <v>75.81403746923473</v>
      </c>
      <c r="X10" s="38">
        <f t="shared" si="4"/>
        <v>77.22851319216397</v>
      </c>
      <c r="Y10" s="38">
        <f t="shared" si="4"/>
        <v>71.67036260113875</v>
      </c>
      <c r="Z10" s="38">
        <f t="shared" si="4"/>
        <v>79.22654379787983</v>
      </c>
      <c r="AA10" s="38">
        <f t="shared" si="4"/>
        <v>77.80903864435425</v>
      </c>
      <c r="AB10" s="38">
        <f t="shared" si="4"/>
        <v>72.96640264948228</v>
      </c>
      <c r="AC10" s="38">
        <f t="shared" si="4"/>
        <v>80.25293341346789</v>
      </c>
      <c r="AD10" s="38">
        <f t="shared" si="4"/>
        <v>71.63199380875946</v>
      </c>
      <c r="AE10" s="38">
        <f t="shared" si="4"/>
        <v>78.70140276221258</v>
      </c>
      <c r="AF10" s="38">
        <f t="shared" si="4"/>
        <v>75.38133116345986</v>
      </c>
      <c r="AG10" s="38">
        <f t="shared" si="4"/>
        <v>84.88745369930668</v>
      </c>
      <c r="AH10" s="38">
        <f t="shared" si="4"/>
        <v>81.00501805158734</v>
      </c>
      <c r="AI10" s="38">
        <f t="shared" si="4"/>
        <v>75.07675067420422</v>
      </c>
      <c r="AJ10" s="38">
        <f t="shared" si="4"/>
        <v>73.00557526609225</v>
      </c>
      <c r="AK10" s="38">
        <f t="shared" si="4"/>
        <v>82.41379004134323</v>
      </c>
      <c r="AL10" s="38">
        <f t="shared" si="4"/>
        <v>73.10134491157471</v>
      </c>
      <c r="AM10" s="38">
        <f t="shared" si="4"/>
        <v>71.88544258932804</v>
      </c>
      <c r="AN10" s="38">
        <f t="shared" si="4"/>
        <v>78.53628706289918</v>
      </c>
      <c r="AO10" s="38">
        <f t="shared" si="4"/>
        <v>70.72410990591102</v>
      </c>
      <c r="AP10" s="38">
        <f t="shared" si="4"/>
        <v>79.4526516794144</v>
      </c>
      <c r="AQ10" s="38">
        <f t="shared" si="4"/>
        <v>72.38815657946438</v>
      </c>
      <c r="AR10" s="38">
        <f t="shared" si="4"/>
        <v>70.62778062835075</v>
      </c>
      <c r="AS10" s="38">
        <f t="shared" si="4"/>
        <v>75.62246543658617</v>
      </c>
      <c r="AT10" s="38">
        <f t="shared" si="4"/>
        <v>80.3391208672487</v>
      </c>
      <c r="AU10" s="38">
        <f t="shared" si="4"/>
        <v>72.93976859669705</v>
      </c>
      <c r="AV10" s="38">
        <f t="shared" si="4"/>
        <v>78.46394870365594</v>
      </c>
      <c r="AW10" s="38">
        <f t="shared" si="4"/>
        <v>75.88181850139082</v>
      </c>
      <c r="AX10" s="38">
        <f t="shared" si="4"/>
        <v>80.07861411749657</v>
      </c>
      <c r="AY10" s="38">
        <f t="shared" si="4"/>
        <v>76.2137483471119</v>
      </c>
      <c r="AZ10" s="38">
        <f t="shared" si="4"/>
        <v>80.4448351390751</v>
      </c>
      <c r="BA10" s="38">
        <f t="shared" si="4"/>
        <v>76.24719196790221</v>
      </c>
      <c r="BB10" s="38">
        <f t="shared" si="4"/>
        <v>78.72486471650222</v>
      </c>
      <c r="BC10" s="38">
        <f t="shared" si="4"/>
        <v>72.64559878966043</v>
      </c>
      <c r="BD10" s="38">
        <f t="shared" si="4"/>
        <v>57.81768962275837</v>
      </c>
      <c r="BE10" s="38">
        <f t="shared" si="4"/>
        <v>82.70239819732818</v>
      </c>
      <c r="BF10" s="38">
        <f t="shared" si="4"/>
        <v>70.74121078983539</v>
      </c>
      <c r="BG10" s="38">
        <f t="shared" si="4"/>
        <v>82.94764209276379</v>
      </c>
      <c r="BH10" s="38">
        <f t="shared" si="4"/>
        <v>73.0133221782604</v>
      </c>
      <c r="BI10" s="38">
        <f t="shared" si="4"/>
        <v>77.67216863030394</v>
      </c>
      <c r="BJ10" s="38">
        <f t="shared" si="4"/>
        <v>76.93652558177993</v>
      </c>
      <c r="BK10" s="38">
        <f t="shared" si="4"/>
        <v>78.52517380578604</v>
      </c>
      <c r="BL10" s="38">
        <f t="shared" si="4"/>
        <v>79.53651818121361</v>
      </c>
      <c r="BM10" s="38">
        <f t="shared" si="4"/>
        <v>75.24816163837538</v>
      </c>
      <c r="BN10" s="38">
        <f t="shared" si="4"/>
        <v>82.62914631580522</v>
      </c>
      <c r="BO10" s="38">
        <f aca="true" t="shared" si="5" ref="BO10:CK10">BO6/BO7%</f>
        <v>89.22704244313753</v>
      </c>
      <c r="BP10" s="38">
        <f t="shared" si="5"/>
        <v>76.35221264383117</v>
      </c>
      <c r="BQ10" s="38">
        <f t="shared" si="5"/>
        <v>76.6095249078069</v>
      </c>
      <c r="BR10" s="38">
        <f t="shared" si="5"/>
        <v>75.48297359727778</v>
      </c>
      <c r="BS10" s="38">
        <f t="shared" si="5"/>
        <v>71.9240397158812</v>
      </c>
      <c r="BT10" s="38">
        <f t="shared" si="5"/>
        <v>76.01796407185628</v>
      </c>
      <c r="BU10" s="38">
        <f t="shared" si="5"/>
        <v>79.90542796262203</v>
      </c>
      <c r="BV10" s="38">
        <f t="shared" si="5"/>
        <v>77.75644871025794</v>
      </c>
      <c r="BW10" s="38">
        <f t="shared" si="5"/>
        <v>75.63079928373759</v>
      </c>
      <c r="BX10" s="38">
        <f t="shared" si="5"/>
        <v>75.00807438856042</v>
      </c>
      <c r="BY10" s="38">
        <f t="shared" si="5"/>
        <v>94.77337867379161</v>
      </c>
      <c r="BZ10" s="38">
        <f t="shared" si="5"/>
        <v>73.95247546042218</v>
      </c>
      <c r="CA10" s="38">
        <f t="shared" si="5"/>
        <v>68.31993621301885</v>
      </c>
      <c r="CB10" s="38">
        <f t="shared" si="5"/>
        <v>79.53650336215178</v>
      </c>
      <c r="CC10" s="38">
        <f t="shared" si="5"/>
        <v>85.8036644165863</v>
      </c>
      <c r="CD10" s="38">
        <f t="shared" si="5"/>
        <v>52.37712291962993</v>
      </c>
      <c r="CE10" s="38">
        <f t="shared" si="5"/>
        <v>65.44588076527516</v>
      </c>
      <c r="CF10" s="38">
        <f t="shared" si="5"/>
        <v>59.27323785453524</v>
      </c>
      <c r="CG10" s="38">
        <f t="shared" si="5"/>
        <v>50.94233657176131</v>
      </c>
      <c r="CH10" s="38">
        <f t="shared" si="5"/>
        <v>89.66004103333407</v>
      </c>
      <c r="CI10" s="38">
        <f t="shared" si="5"/>
        <v>73.37559278411933</v>
      </c>
      <c r="CJ10" s="38">
        <f t="shared" si="5"/>
        <v>50.957505194245165</v>
      </c>
      <c r="CK10" s="38">
        <f t="shared" si="5"/>
        <v>77.8036774079954</v>
      </c>
    </row>
    <row r="11" spans="1:89" ht="12.75" customHeight="1">
      <c r="A11" s="21">
        <v>6</v>
      </c>
      <c r="B11" s="3" t="s">
        <v>54</v>
      </c>
      <c r="C11" s="2">
        <v>255114</v>
      </c>
      <c r="D11" s="2">
        <v>259226</v>
      </c>
      <c r="E11" s="2">
        <v>1239806</v>
      </c>
      <c r="F11" s="2">
        <v>4190062</v>
      </c>
      <c r="G11" s="2">
        <v>2321800</v>
      </c>
      <c r="H11" s="2">
        <v>903600</v>
      </c>
      <c r="I11" s="2">
        <v>1497048</v>
      </c>
      <c r="J11" s="2">
        <v>734543</v>
      </c>
      <c r="K11" s="2">
        <v>394457</v>
      </c>
      <c r="L11" s="2">
        <v>748600</v>
      </c>
      <c r="M11" s="2">
        <v>1548878</v>
      </c>
      <c r="N11" s="2">
        <v>1026487</v>
      </c>
      <c r="O11" s="2">
        <v>1831300</v>
      </c>
      <c r="P11" s="2">
        <v>763309</v>
      </c>
      <c r="Q11" s="2">
        <v>1047200</v>
      </c>
      <c r="R11" s="2">
        <v>6643339</v>
      </c>
      <c r="S11" s="2">
        <v>557150</v>
      </c>
      <c r="T11" s="2">
        <v>4101400</v>
      </c>
      <c r="U11" s="2">
        <v>1430700</v>
      </c>
      <c r="V11" s="2">
        <v>1596250</v>
      </c>
      <c r="W11" s="2">
        <v>1739108</v>
      </c>
      <c r="X11" s="2">
        <v>1583500</v>
      </c>
      <c r="Y11" s="2">
        <v>1483400</v>
      </c>
      <c r="Z11" s="2">
        <v>420073</v>
      </c>
      <c r="AA11" s="2">
        <v>2613885</v>
      </c>
      <c r="AB11" s="2">
        <v>340584</v>
      </c>
      <c r="AC11" s="2">
        <v>3503440</v>
      </c>
      <c r="AD11" s="2">
        <v>4316600</v>
      </c>
      <c r="AE11" s="2">
        <v>438202</v>
      </c>
      <c r="AF11" s="2">
        <v>666871</v>
      </c>
      <c r="AG11" s="2">
        <v>814600</v>
      </c>
      <c r="AH11" s="2">
        <v>1727472</v>
      </c>
      <c r="AI11" s="2">
        <v>1238294</v>
      </c>
      <c r="AJ11" s="2">
        <v>332200</v>
      </c>
      <c r="AK11" s="2">
        <v>598501</v>
      </c>
      <c r="AL11" s="2">
        <v>189109</v>
      </c>
      <c r="AM11" s="2">
        <v>4532651</v>
      </c>
      <c r="AN11" s="2">
        <v>1686083</v>
      </c>
      <c r="AO11" s="2">
        <v>190438</v>
      </c>
      <c r="AP11" s="2">
        <v>3574894.026289997</v>
      </c>
      <c r="AQ11" s="2">
        <v>650507.65081</v>
      </c>
      <c r="AR11" s="2">
        <v>245175</v>
      </c>
      <c r="AS11" s="2">
        <v>397236.14846</v>
      </c>
      <c r="AT11" s="2">
        <v>955134</v>
      </c>
      <c r="AU11" s="2">
        <v>3430662</v>
      </c>
      <c r="AV11" s="2">
        <v>440523</v>
      </c>
      <c r="AW11" s="2">
        <v>276300</v>
      </c>
      <c r="AX11" s="2">
        <v>834989</v>
      </c>
      <c r="AY11" s="2">
        <v>1301852</v>
      </c>
      <c r="AZ11" s="2">
        <v>1648807</v>
      </c>
      <c r="BA11" s="2">
        <v>1307731</v>
      </c>
      <c r="BB11" s="2">
        <v>1703634</v>
      </c>
      <c r="BC11" s="2">
        <v>672965</v>
      </c>
      <c r="BD11" s="2">
        <v>161654</v>
      </c>
      <c r="BE11" s="2">
        <v>178817</v>
      </c>
      <c r="BF11" s="2">
        <v>460872</v>
      </c>
      <c r="BG11" s="2">
        <v>2612121</v>
      </c>
      <c r="BH11" s="2">
        <v>1143282</v>
      </c>
      <c r="BI11" s="2">
        <v>78760</v>
      </c>
      <c r="BJ11" s="2">
        <v>175922</v>
      </c>
      <c r="BK11" s="2">
        <v>119697</v>
      </c>
      <c r="BL11" s="2">
        <v>242800</v>
      </c>
      <c r="BM11" s="2">
        <v>57465</v>
      </c>
      <c r="BN11" s="2">
        <v>3816174</v>
      </c>
      <c r="BO11" s="2">
        <v>368636</v>
      </c>
      <c r="BP11" s="2">
        <v>169231</v>
      </c>
      <c r="BQ11" s="2">
        <v>263838</v>
      </c>
      <c r="BR11" s="2">
        <v>91370</v>
      </c>
      <c r="BS11" s="2">
        <v>291412</v>
      </c>
      <c r="BT11" s="2">
        <v>98600</v>
      </c>
      <c r="BU11" s="2">
        <v>466943</v>
      </c>
      <c r="BV11" s="2">
        <v>103500</v>
      </c>
      <c r="BW11" s="2">
        <v>35908</v>
      </c>
      <c r="BX11" s="2">
        <v>330837</v>
      </c>
      <c r="BY11" s="2">
        <v>42590</v>
      </c>
      <c r="BZ11" s="2">
        <v>1031255</v>
      </c>
      <c r="CA11" s="2">
        <v>249825</v>
      </c>
      <c r="CB11" s="2">
        <v>27487</v>
      </c>
      <c r="CC11" s="2">
        <v>36666</v>
      </c>
      <c r="CD11" s="2">
        <v>270975</v>
      </c>
      <c r="CE11" s="2">
        <v>469274</v>
      </c>
      <c r="CF11" s="2">
        <v>21123</v>
      </c>
      <c r="CG11" s="2">
        <v>186047</v>
      </c>
      <c r="CH11" s="2">
        <v>26507</v>
      </c>
      <c r="CI11" s="2">
        <v>54914</v>
      </c>
      <c r="CJ11" s="2">
        <v>30908</v>
      </c>
      <c r="CK11" s="33">
        <f>SUM(C11:CJ11)</f>
        <v>92661099.82556</v>
      </c>
    </row>
    <row r="12" spans="1:89" ht="12.75" customHeight="1">
      <c r="A12" s="20">
        <v>7</v>
      </c>
      <c r="B12" s="5" t="s">
        <v>55</v>
      </c>
      <c r="C12" s="2">
        <v>0</v>
      </c>
      <c r="D12" s="2">
        <v>0</v>
      </c>
      <c r="E12" s="2">
        <v>0</v>
      </c>
      <c r="F12" s="2">
        <v>103203</v>
      </c>
      <c r="G12" s="2">
        <v>516000</v>
      </c>
      <c r="H12" s="2">
        <v>100000</v>
      </c>
      <c r="I12" s="2">
        <v>6416</v>
      </c>
      <c r="J12" s="2">
        <v>0</v>
      </c>
      <c r="K12" s="2">
        <v>40000</v>
      </c>
      <c r="L12" s="2">
        <v>0</v>
      </c>
      <c r="M12" s="2">
        <v>840</v>
      </c>
      <c r="N12" s="2">
        <v>50000</v>
      </c>
      <c r="O12" s="2">
        <v>0</v>
      </c>
      <c r="P12" s="2">
        <v>110000</v>
      </c>
      <c r="Q12" s="2">
        <v>3700</v>
      </c>
      <c r="R12" s="2">
        <v>928000</v>
      </c>
      <c r="S12" s="2">
        <v>20000</v>
      </c>
      <c r="T12" s="2">
        <v>190000</v>
      </c>
      <c r="U12" s="2">
        <v>0</v>
      </c>
      <c r="V12" s="2">
        <v>20000</v>
      </c>
      <c r="W12" s="2">
        <v>0</v>
      </c>
      <c r="X12" s="2">
        <v>0</v>
      </c>
      <c r="Y12" s="2">
        <v>0</v>
      </c>
      <c r="Z12" s="2">
        <v>0</v>
      </c>
      <c r="AA12" s="2">
        <v>75730</v>
      </c>
      <c r="AB12" s="2">
        <v>0</v>
      </c>
      <c r="AC12" s="2">
        <v>1017000</v>
      </c>
      <c r="AD12" s="2">
        <v>1204600</v>
      </c>
      <c r="AE12" s="2">
        <v>0</v>
      </c>
      <c r="AF12" s="2">
        <v>0</v>
      </c>
      <c r="AG12" s="2">
        <v>20000</v>
      </c>
      <c r="AH12" s="2">
        <v>223504</v>
      </c>
      <c r="AI12" s="2">
        <v>572</v>
      </c>
      <c r="AJ12" s="2">
        <v>0</v>
      </c>
      <c r="AK12" s="2">
        <v>0</v>
      </c>
      <c r="AL12" s="2">
        <v>0</v>
      </c>
      <c r="AM12" s="2">
        <v>1295000</v>
      </c>
      <c r="AN12" s="2">
        <v>0</v>
      </c>
      <c r="AO12" s="2">
        <v>0</v>
      </c>
      <c r="AP12" s="2">
        <v>446025</v>
      </c>
      <c r="AQ12" s="2">
        <v>0</v>
      </c>
      <c r="AR12" s="2">
        <v>0</v>
      </c>
      <c r="AS12" s="2">
        <v>45000</v>
      </c>
      <c r="AT12" s="2">
        <v>0</v>
      </c>
      <c r="AU12" s="2">
        <v>179000</v>
      </c>
      <c r="AV12" s="2">
        <v>0</v>
      </c>
      <c r="AW12" s="2">
        <v>0</v>
      </c>
      <c r="AX12" s="2">
        <v>50000</v>
      </c>
      <c r="AY12" s="2">
        <v>0</v>
      </c>
      <c r="AZ12" s="2">
        <v>50000</v>
      </c>
      <c r="BA12" s="2">
        <v>0</v>
      </c>
      <c r="BB12" s="2">
        <v>30000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50000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325000</v>
      </c>
      <c r="BO12" s="2">
        <v>0</v>
      </c>
      <c r="BP12" s="2">
        <v>0</v>
      </c>
      <c r="BQ12" s="2">
        <v>20000</v>
      </c>
      <c r="BR12" s="2">
        <v>0</v>
      </c>
      <c r="BS12" s="2">
        <v>0</v>
      </c>
      <c r="BT12" s="2">
        <v>6500</v>
      </c>
      <c r="BU12" s="2">
        <v>0</v>
      </c>
      <c r="BV12" s="2">
        <v>0</v>
      </c>
      <c r="BW12" s="2">
        <v>0</v>
      </c>
      <c r="BX12" s="2">
        <v>94500</v>
      </c>
      <c r="BY12" s="2">
        <v>0</v>
      </c>
      <c r="BZ12" s="2">
        <v>110000</v>
      </c>
      <c r="CA12" s="2">
        <v>0</v>
      </c>
      <c r="CB12" s="2">
        <v>0</v>
      </c>
      <c r="CC12" s="2">
        <v>0</v>
      </c>
      <c r="CD12" s="2">
        <v>0</v>
      </c>
      <c r="CE12" s="2">
        <v>50000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33">
        <f>SUM(C12:CJ12)</f>
        <v>7380590</v>
      </c>
    </row>
    <row r="13" spans="1:89" ht="12.75" customHeight="1">
      <c r="A13" s="20"/>
      <c r="B13" s="6" t="s">
        <v>56</v>
      </c>
      <c r="C13" s="37">
        <f>C11+C12</f>
        <v>255114</v>
      </c>
      <c r="D13" s="37">
        <f aca="true" t="shared" si="6" ref="D13:BN13">D11+D12</f>
        <v>259226</v>
      </c>
      <c r="E13" s="37">
        <f t="shared" si="6"/>
        <v>1239806</v>
      </c>
      <c r="F13" s="37">
        <f t="shared" si="6"/>
        <v>4293265</v>
      </c>
      <c r="G13" s="37">
        <f t="shared" si="6"/>
        <v>2837800</v>
      </c>
      <c r="H13" s="37">
        <f t="shared" si="6"/>
        <v>1003600</v>
      </c>
      <c r="I13" s="37">
        <f t="shared" si="6"/>
        <v>1503464</v>
      </c>
      <c r="J13" s="37">
        <f t="shared" si="6"/>
        <v>734543</v>
      </c>
      <c r="K13" s="37">
        <f t="shared" si="6"/>
        <v>434457</v>
      </c>
      <c r="L13" s="37">
        <f t="shared" si="6"/>
        <v>748600</v>
      </c>
      <c r="M13" s="37">
        <f t="shared" si="6"/>
        <v>1549718</v>
      </c>
      <c r="N13" s="37">
        <f t="shared" si="6"/>
        <v>1076487</v>
      </c>
      <c r="O13" s="37">
        <f t="shared" si="6"/>
        <v>1831300</v>
      </c>
      <c r="P13" s="37">
        <f t="shared" si="6"/>
        <v>873309</v>
      </c>
      <c r="Q13" s="37">
        <f t="shared" si="6"/>
        <v>1050900</v>
      </c>
      <c r="R13" s="37">
        <f t="shared" si="6"/>
        <v>7571339</v>
      </c>
      <c r="S13" s="37">
        <f t="shared" si="6"/>
        <v>577150</v>
      </c>
      <c r="T13" s="37">
        <f t="shared" si="6"/>
        <v>4291400</v>
      </c>
      <c r="U13" s="37">
        <f t="shared" si="6"/>
        <v>1430700</v>
      </c>
      <c r="V13" s="37">
        <f t="shared" si="6"/>
        <v>1616250</v>
      </c>
      <c r="W13" s="37">
        <f t="shared" si="6"/>
        <v>1739108</v>
      </c>
      <c r="X13" s="37">
        <f t="shared" si="6"/>
        <v>1583500</v>
      </c>
      <c r="Y13" s="37">
        <f t="shared" si="6"/>
        <v>1483400</v>
      </c>
      <c r="Z13" s="37">
        <f t="shared" si="6"/>
        <v>420073</v>
      </c>
      <c r="AA13" s="37">
        <f t="shared" si="6"/>
        <v>2689615</v>
      </c>
      <c r="AB13" s="37">
        <f t="shared" si="6"/>
        <v>340584</v>
      </c>
      <c r="AC13" s="37">
        <f t="shared" si="6"/>
        <v>4520440</v>
      </c>
      <c r="AD13" s="37">
        <f t="shared" si="6"/>
        <v>5521200</v>
      </c>
      <c r="AE13" s="37">
        <f t="shared" si="6"/>
        <v>438202</v>
      </c>
      <c r="AF13" s="37">
        <f t="shared" si="6"/>
        <v>666871</v>
      </c>
      <c r="AG13" s="37">
        <f t="shared" si="6"/>
        <v>834600</v>
      </c>
      <c r="AH13" s="37">
        <f t="shared" si="6"/>
        <v>1950976</v>
      </c>
      <c r="AI13" s="37">
        <f t="shared" si="6"/>
        <v>1238866</v>
      </c>
      <c r="AJ13" s="37">
        <f t="shared" si="6"/>
        <v>332200</v>
      </c>
      <c r="AK13" s="37">
        <f t="shared" si="6"/>
        <v>598501</v>
      </c>
      <c r="AL13" s="37">
        <f t="shared" si="6"/>
        <v>189109</v>
      </c>
      <c r="AM13" s="37">
        <f t="shared" si="6"/>
        <v>5827651</v>
      </c>
      <c r="AN13" s="37">
        <f t="shared" si="6"/>
        <v>1686083</v>
      </c>
      <c r="AO13" s="37">
        <f t="shared" si="6"/>
        <v>190438</v>
      </c>
      <c r="AP13" s="37">
        <f t="shared" si="6"/>
        <v>4020919.026289997</v>
      </c>
      <c r="AQ13" s="37">
        <f t="shared" si="6"/>
        <v>650507.65081</v>
      </c>
      <c r="AR13" s="37">
        <f t="shared" si="6"/>
        <v>245175</v>
      </c>
      <c r="AS13" s="37">
        <f t="shared" si="6"/>
        <v>442236.14846</v>
      </c>
      <c r="AT13" s="37">
        <f t="shared" si="6"/>
        <v>955134</v>
      </c>
      <c r="AU13" s="37">
        <f t="shared" si="6"/>
        <v>3609662</v>
      </c>
      <c r="AV13" s="37">
        <f t="shared" si="6"/>
        <v>440523</v>
      </c>
      <c r="AW13" s="37">
        <f t="shared" si="6"/>
        <v>276300</v>
      </c>
      <c r="AX13" s="37">
        <f t="shared" si="6"/>
        <v>884989</v>
      </c>
      <c r="AY13" s="37">
        <f t="shared" si="6"/>
        <v>1301852</v>
      </c>
      <c r="AZ13" s="37">
        <f t="shared" si="6"/>
        <v>1698807</v>
      </c>
      <c r="BA13" s="37">
        <f t="shared" si="6"/>
        <v>1307731</v>
      </c>
      <c r="BB13" s="37">
        <f t="shared" si="6"/>
        <v>1733634</v>
      </c>
      <c r="BC13" s="37">
        <f t="shared" si="6"/>
        <v>672965</v>
      </c>
      <c r="BD13" s="37">
        <f t="shared" si="6"/>
        <v>161654</v>
      </c>
      <c r="BE13" s="37">
        <f t="shared" si="6"/>
        <v>178817</v>
      </c>
      <c r="BF13" s="37">
        <f t="shared" si="6"/>
        <v>460872</v>
      </c>
      <c r="BG13" s="37">
        <f t="shared" si="6"/>
        <v>2612121</v>
      </c>
      <c r="BH13" s="37">
        <f t="shared" si="6"/>
        <v>1193282</v>
      </c>
      <c r="BI13" s="37">
        <f t="shared" si="6"/>
        <v>78760</v>
      </c>
      <c r="BJ13" s="37">
        <f t="shared" si="6"/>
        <v>175922</v>
      </c>
      <c r="BK13" s="37">
        <f t="shared" si="6"/>
        <v>119697</v>
      </c>
      <c r="BL13" s="37">
        <f t="shared" si="6"/>
        <v>242800</v>
      </c>
      <c r="BM13" s="37">
        <f t="shared" si="6"/>
        <v>57465</v>
      </c>
      <c r="BN13" s="37">
        <f t="shared" si="6"/>
        <v>4141174</v>
      </c>
      <c r="BO13" s="37">
        <f aca="true" t="shared" si="7" ref="BO13:CJ13">BO11+BO12</f>
        <v>368636</v>
      </c>
      <c r="BP13" s="37">
        <f t="shared" si="7"/>
        <v>169231</v>
      </c>
      <c r="BQ13" s="37">
        <f t="shared" si="7"/>
        <v>283838</v>
      </c>
      <c r="BR13" s="37">
        <f t="shared" si="7"/>
        <v>91370</v>
      </c>
      <c r="BS13" s="37">
        <f t="shared" si="7"/>
        <v>291412</v>
      </c>
      <c r="BT13" s="37">
        <f t="shared" si="7"/>
        <v>105100</v>
      </c>
      <c r="BU13" s="37">
        <f t="shared" si="7"/>
        <v>466943</v>
      </c>
      <c r="BV13" s="37">
        <f t="shared" si="7"/>
        <v>103500</v>
      </c>
      <c r="BW13" s="37">
        <f t="shared" si="7"/>
        <v>35908</v>
      </c>
      <c r="BX13" s="37">
        <f t="shared" si="7"/>
        <v>425337</v>
      </c>
      <c r="BY13" s="37">
        <f t="shared" si="7"/>
        <v>42590</v>
      </c>
      <c r="BZ13" s="37">
        <f t="shared" si="7"/>
        <v>1141255</v>
      </c>
      <c r="CA13" s="37">
        <f t="shared" si="7"/>
        <v>249825</v>
      </c>
      <c r="CB13" s="37">
        <f t="shared" si="7"/>
        <v>27487</v>
      </c>
      <c r="CC13" s="37">
        <f t="shared" si="7"/>
        <v>36666</v>
      </c>
      <c r="CD13" s="37">
        <f t="shared" si="7"/>
        <v>270975</v>
      </c>
      <c r="CE13" s="37">
        <f t="shared" si="7"/>
        <v>519274</v>
      </c>
      <c r="CF13" s="37">
        <f t="shared" si="7"/>
        <v>21123</v>
      </c>
      <c r="CG13" s="37">
        <f t="shared" si="7"/>
        <v>186047</v>
      </c>
      <c r="CH13" s="37">
        <f t="shared" si="7"/>
        <v>26507</v>
      </c>
      <c r="CI13" s="37">
        <f t="shared" si="7"/>
        <v>54914</v>
      </c>
      <c r="CJ13" s="37">
        <f t="shared" si="7"/>
        <v>30908</v>
      </c>
      <c r="CK13" s="33">
        <f>SUM(C13:CJ13)</f>
        <v>100041689.82556</v>
      </c>
    </row>
    <row r="14" spans="1:89" ht="12.75" customHeight="1">
      <c r="A14" s="22"/>
      <c r="B14" s="24" t="s">
        <v>83</v>
      </c>
      <c r="C14" s="38">
        <f aca="true" t="shared" si="8" ref="C14:AH14">C13/C55</f>
        <v>0.36981565317225273</v>
      </c>
      <c r="D14" s="38">
        <f t="shared" si="8"/>
        <v>4.60477839950262</v>
      </c>
      <c r="E14" s="38">
        <f t="shared" si="8"/>
        <v>4.947962437492268</v>
      </c>
      <c r="F14" s="38">
        <f t="shared" si="8"/>
        <v>6.103129846627991</v>
      </c>
      <c r="G14" s="38">
        <f t="shared" si="8"/>
        <v>3.254731047138433</v>
      </c>
      <c r="H14" s="38">
        <f t="shared" si="8"/>
        <v>10.814655172413794</v>
      </c>
      <c r="I14" s="38">
        <f t="shared" si="8"/>
        <v>4.00740995439413</v>
      </c>
      <c r="J14" s="38">
        <f t="shared" si="8"/>
        <v>11.953040076547051</v>
      </c>
      <c r="K14" s="38">
        <f t="shared" si="8"/>
        <v>0.5945821295674106</v>
      </c>
      <c r="L14" s="38">
        <f t="shared" si="8"/>
        <v>8.128121606948968</v>
      </c>
      <c r="M14" s="38">
        <f t="shared" si="8"/>
        <v>8.954232655962004</v>
      </c>
      <c r="N14" s="38">
        <f t="shared" si="8"/>
        <v>1.3795809304113802</v>
      </c>
      <c r="O14" s="38">
        <f t="shared" si="8"/>
        <v>6.425614035087719</v>
      </c>
      <c r="P14" s="38">
        <f t="shared" si="8"/>
        <v>7.778718969617615</v>
      </c>
      <c r="Q14" s="38">
        <f t="shared" si="8"/>
        <v>9.267195767195767</v>
      </c>
      <c r="R14" s="38">
        <f t="shared" si="8"/>
        <v>8.2525093764408</v>
      </c>
      <c r="S14" s="38">
        <f t="shared" si="8"/>
        <v>2.4005606784708617</v>
      </c>
      <c r="T14" s="38">
        <f t="shared" si="8"/>
        <v>5.9718897856944055</v>
      </c>
      <c r="U14" s="38">
        <f t="shared" si="8"/>
        <v>5.1321510051224655</v>
      </c>
      <c r="V14" s="38">
        <f t="shared" si="8"/>
        <v>2.1188829340940556</v>
      </c>
      <c r="W14" s="38">
        <f t="shared" si="8"/>
        <v>2.2232835820895525</v>
      </c>
      <c r="X14" s="38">
        <f t="shared" si="8"/>
        <v>18.873659117997615</v>
      </c>
      <c r="Y14" s="38">
        <f t="shared" si="8"/>
        <v>12.810017271157168</v>
      </c>
      <c r="Z14" s="38">
        <f t="shared" si="8"/>
        <v>5.604934153468451</v>
      </c>
      <c r="AA14" s="38">
        <f t="shared" si="8"/>
        <v>5.031286360456285</v>
      </c>
      <c r="AB14" s="38">
        <f t="shared" si="8"/>
        <v>1.4308749080978889</v>
      </c>
      <c r="AC14" s="38">
        <f t="shared" si="8"/>
        <v>7.644064758542087</v>
      </c>
      <c r="AD14" s="38">
        <f t="shared" si="8"/>
        <v>4.9785392245266005</v>
      </c>
      <c r="AE14" s="38">
        <f t="shared" si="8"/>
        <v>5.49897098684871</v>
      </c>
      <c r="AF14" s="38">
        <f t="shared" si="8"/>
        <v>5.6455165758017</v>
      </c>
      <c r="AG14" s="38">
        <f t="shared" si="8"/>
        <v>4.558164937192791</v>
      </c>
      <c r="AH14" s="38">
        <f t="shared" si="8"/>
        <v>9.376717003258582</v>
      </c>
      <c r="AI14" s="38">
        <f aca="true" t="shared" si="9" ref="AI14:BN14">AI13/AI55</f>
        <v>9.3467577049304</v>
      </c>
      <c r="AJ14" s="38">
        <f t="shared" si="9"/>
        <v>7.567198177676538</v>
      </c>
      <c r="AK14" s="38">
        <f t="shared" si="9"/>
        <v>4.349286747233102</v>
      </c>
      <c r="AL14" s="38">
        <f t="shared" si="9"/>
        <v>0.24324140077740933</v>
      </c>
      <c r="AM14" s="38">
        <f t="shared" si="9"/>
        <v>7.495814543368482</v>
      </c>
      <c r="AN14" s="38">
        <f t="shared" si="9"/>
        <v>7.516488875832023</v>
      </c>
      <c r="AO14" s="38">
        <f t="shared" si="9"/>
        <v>3.8611167430355624</v>
      </c>
      <c r="AP14" s="38">
        <f t="shared" si="9"/>
        <v>9.096733472309598</v>
      </c>
      <c r="AQ14" s="38">
        <f t="shared" si="9"/>
        <v>11.963359095356322</v>
      </c>
      <c r="AR14" s="38">
        <f t="shared" si="9"/>
        <v>1.636037875603067</v>
      </c>
      <c r="AS14" s="38">
        <f t="shared" si="9"/>
        <v>3.676324877258028</v>
      </c>
      <c r="AT14" s="38">
        <f t="shared" si="9"/>
        <v>2.727769654321552</v>
      </c>
      <c r="AU14" s="38">
        <f t="shared" si="9"/>
        <v>10.438703744404215</v>
      </c>
      <c r="AV14" s="38">
        <f t="shared" si="9"/>
        <v>3.866237789733283</v>
      </c>
      <c r="AW14" s="38">
        <f t="shared" si="9"/>
        <v>4.323943661971831</v>
      </c>
      <c r="AX14" s="38">
        <f t="shared" si="9"/>
        <v>4.564669534449499</v>
      </c>
      <c r="AY14" s="38">
        <f t="shared" si="9"/>
        <v>5.414231648991474</v>
      </c>
      <c r="AZ14" s="38">
        <f t="shared" si="9"/>
        <v>6.402884829205598</v>
      </c>
      <c r="BA14" s="38">
        <f t="shared" si="9"/>
        <v>5.371970456300629</v>
      </c>
      <c r="BB14" s="38">
        <f t="shared" si="9"/>
        <v>6.457386776323876</v>
      </c>
      <c r="BC14" s="38">
        <f t="shared" si="9"/>
        <v>12.432384999076298</v>
      </c>
      <c r="BD14" s="38">
        <f t="shared" si="9"/>
        <v>2.115308619358553</v>
      </c>
      <c r="BE14" s="38">
        <f t="shared" si="9"/>
        <v>8.527277062470196</v>
      </c>
      <c r="BF14" s="38">
        <f t="shared" si="9"/>
        <v>6.168234806001312</v>
      </c>
      <c r="BG14" s="38">
        <f t="shared" si="9"/>
        <v>3.300879140598048</v>
      </c>
      <c r="BH14" s="38">
        <f t="shared" si="9"/>
        <v>8.182131102578168</v>
      </c>
      <c r="BI14" s="38">
        <f t="shared" si="9"/>
        <v>3.254007602049248</v>
      </c>
      <c r="BJ14" s="38">
        <f t="shared" si="9"/>
        <v>8.414099866079969</v>
      </c>
      <c r="BK14" s="38">
        <f t="shared" si="9"/>
        <v>5.745823732718894</v>
      </c>
      <c r="BL14" s="38">
        <f t="shared" si="9"/>
        <v>6.406332453825858</v>
      </c>
      <c r="BM14" s="38">
        <f t="shared" si="9"/>
        <v>3.962010479867623</v>
      </c>
      <c r="BN14" s="38">
        <f t="shared" si="9"/>
        <v>8.402350367955135</v>
      </c>
      <c r="BO14" s="38">
        <f aca="true" t="shared" si="10" ref="BO14:CI14">BO13/BO55</f>
        <v>5.049600701341041</v>
      </c>
      <c r="BP14" s="38">
        <f t="shared" si="10"/>
        <v>12.30234079674324</v>
      </c>
      <c r="BQ14" s="38">
        <f t="shared" si="10"/>
        <v>2.7308132654730177</v>
      </c>
      <c r="BR14" s="38">
        <f t="shared" si="10"/>
        <v>3.674643072591997</v>
      </c>
      <c r="BS14" s="38">
        <f t="shared" si="10"/>
        <v>4.332748520622082</v>
      </c>
      <c r="BT14" s="38">
        <f t="shared" si="10"/>
        <v>12.189747158431919</v>
      </c>
      <c r="BU14" s="38">
        <f t="shared" si="10"/>
        <v>5.980085293853976</v>
      </c>
      <c r="BV14" s="38">
        <f t="shared" si="10"/>
        <v>1.7483108108108107</v>
      </c>
      <c r="BW14" s="38">
        <f t="shared" si="10"/>
        <v>2.948595828543275</v>
      </c>
      <c r="BX14" s="38">
        <f t="shared" si="10"/>
        <v>2.8354098754074757</v>
      </c>
      <c r="BY14" s="38">
        <f t="shared" si="10"/>
        <v>2.5</v>
      </c>
      <c r="BZ14" s="38">
        <f t="shared" si="10"/>
        <v>2.6624899099948207</v>
      </c>
      <c r="CA14" s="38">
        <f t="shared" si="10"/>
        <v>3.6951441376148146</v>
      </c>
      <c r="CB14" s="38">
        <f t="shared" si="10"/>
        <v>2.0407602643106393</v>
      </c>
      <c r="CC14" s="38">
        <f t="shared" si="10"/>
        <v>2.7238689547581902</v>
      </c>
      <c r="CD14" s="38">
        <f t="shared" si="10"/>
        <v>5.774640383590836</v>
      </c>
      <c r="CE14" s="38">
        <f t="shared" si="10"/>
        <v>1.32479685686222</v>
      </c>
      <c r="CF14" s="38">
        <f t="shared" si="10"/>
        <v>1.6420242537313432</v>
      </c>
      <c r="CG14" s="38">
        <f t="shared" si="10"/>
        <v>2.668794468671104</v>
      </c>
      <c r="CH14" s="38">
        <f t="shared" si="10"/>
        <v>1.6435391865079365</v>
      </c>
      <c r="CI14" s="38">
        <f t="shared" si="10"/>
        <v>0.7795411958435069</v>
      </c>
      <c r="CJ14" s="34" t="s">
        <v>141</v>
      </c>
      <c r="CK14" s="34">
        <f>CK13/CK55</f>
        <v>4.779033337386812</v>
      </c>
    </row>
    <row r="15" spans="1:89" s="29" customFormat="1" ht="12.75" customHeight="1">
      <c r="A15" s="20">
        <v>8</v>
      </c>
      <c r="B15" s="7" t="s">
        <v>57</v>
      </c>
      <c r="C15" s="2">
        <v>334161</v>
      </c>
      <c r="D15" s="2">
        <v>149009</v>
      </c>
      <c r="E15" s="2">
        <v>774066</v>
      </c>
      <c r="F15" s="2">
        <v>3680225</v>
      </c>
      <c r="G15" s="2">
        <v>2496906</v>
      </c>
      <c r="H15" s="2">
        <v>691324</v>
      </c>
      <c r="I15" s="2">
        <v>1279367</v>
      </c>
      <c r="J15" s="2">
        <v>560645</v>
      </c>
      <c r="K15" s="2">
        <v>868776</v>
      </c>
      <c r="L15" s="2">
        <v>463681</v>
      </c>
      <c r="M15" s="2">
        <v>1334692</v>
      </c>
      <c r="N15" s="2">
        <v>1344563</v>
      </c>
      <c r="O15" s="2">
        <v>1477429</v>
      </c>
      <c r="P15" s="2">
        <v>725815</v>
      </c>
      <c r="Q15" s="2">
        <v>872586</v>
      </c>
      <c r="R15" s="2">
        <v>6974138</v>
      </c>
      <c r="S15" s="2">
        <v>550130</v>
      </c>
      <c r="T15" s="2">
        <v>2915730</v>
      </c>
      <c r="U15" s="2">
        <v>1224321</v>
      </c>
      <c r="V15" s="2">
        <v>1720378</v>
      </c>
      <c r="W15" s="2">
        <v>1656256</v>
      </c>
      <c r="X15" s="2">
        <v>1219286</v>
      </c>
      <c r="Y15" s="2">
        <v>1025407</v>
      </c>
      <c r="Z15" s="2">
        <v>325018</v>
      </c>
      <c r="AA15" s="2">
        <v>2405181</v>
      </c>
      <c r="AB15" s="2">
        <v>343885</v>
      </c>
      <c r="AC15" s="2">
        <v>3577043</v>
      </c>
      <c r="AD15" s="2">
        <v>4047518</v>
      </c>
      <c r="AE15" s="2">
        <v>401663</v>
      </c>
      <c r="AF15" s="2">
        <v>484809</v>
      </c>
      <c r="AG15" s="2">
        <v>686440</v>
      </c>
      <c r="AH15" s="2">
        <v>1631552</v>
      </c>
      <c r="AI15" s="2">
        <v>928125</v>
      </c>
      <c r="AJ15" s="2">
        <v>246700</v>
      </c>
      <c r="AK15" s="2">
        <v>495454</v>
      </c>
      <c r="AL15" s="2">
        <v>152907</v>
      </c>
      <c r="AM15" s="2">
        <v>3675509</v>
      </c>
      <c r="AN15" s="2">
        <v>1424872</v>
      </c>
      <c r="AO15" s="2">
        <v>155648</v>
      </c>
      <c r="AP15" s="2">
        <v>2115259.8513499997</v>
      </c>
      <c r="AQ15" s="2">
        <v>434081.83622000006</v>
      </c>
      <c r="AR15" s="2">
        <v>269346</v>
      </c>
      <c r="AS15" s="2">
        <v>326159.71986</v>
      </c>
      <c r="AT15" s="2">
        <v>1016958</v>
      </c>
      <c r="AU15" s="2">
        <v>2423806.50672</v>
      </c>
      <c r="AV15" s="2">
        <v>403669.113</v>
      </c>
      <c r="AW15" s="2">
        <v>239879</v>
      </c>
      <c r="AX15" s="2">
        <v>849683</v>
      </c>
      <c r="AY15" s="2">
        <v>1021852</v>
      </c>
      <c r="AZ15" s="2">
        <v>1437018</v>
      </c>
      <c r="BA15" s="2">
        <v>1135236</v>
      </c>
      <c r="BB15" s="2">
        <v>1513639</v>
      </c>
      <c r="BC15" s="2">
        <v>464901</v>
      </c>
      <c r="BD15" s="2">
        <v>128965</v>
      </c>
      <c r="BE15" s="2">
        <v>135770</v>
      </c>
      <c r="BF15" s="2">
        <v>345480</v>
      </c>
      <c r="BG15" s="2">
        <v>2454236</v>
      </c>
      <c r="BH15" s="2">
        <v>865593</v>
      </c>
      <c r="BI15" s="2">
        <v>70258</v>
      </c>
      <c r="BJ15" s="2">
        <v>139111</v>
      </c>
      <c r="BK15" s="2">
        <v>102125</v>
      </c>
      <c r="BL15" s="2">
        <v>210210</v>
      </c>
      <c r="BM15" s="2">
        <v>43342</v>
      </c>
      <c r="BN15" s="2">
        <v>3341685</v>
      </c>
      <c r="BO15" s="2">
        <v>264203</v>
      </c>
      <c r="BP15" s="2">
        <v>127923</v>
      </c>
      <c r="BQ15" s="2">
        <v>289694</v>
      </c>
      <c r="BR15" s="2">
        <v>78423</v>
      </c>
      <c r="BS15" s="2">
        <v>232598</v>
      </c>
      <c r="BT15" s="2">
        <v>89900</v>
      </c>
      <c r="BU15" s="2">
        <v>400796</v>
      </c>
      <c r="BV15" s="2">
        <v>110946</v>
      </c>
      <c r="BW15" s="2">
        <v>30467</v>
      </c>
      <c r="BX15" s="2">
        <v>371387</v>
      </c>
      <c r="BY15" s="2">
        <v>48303</v>
      </c>
      <c r="BZ15" s="2">
        <v>943174</v>
      </c>
      <c r="CA15" s="2">
        <v>164846</v>
      </c>
      <c r="CB15" s="2">
        <v>29541</v>
      </c>
      <c r="CC15" s="2">
        <v>34832</v>
      </c>
      <c r="CD15" s="2">
        <v>116711</v>
      </c>
      <c r="CE15" s="2">
        <v>553321</v>
      </c>
      <c r="CF15" s="2">
        <v>11854</v>
      </c>
      <c r="CG15" s="2">
        <v>80810</v>
      </c>
      <c r="CH15" s="2">
        <v>34107</v>
      </c>
      <c r="CI15" s="2">
        <v>65872</v>
      </c>
      <c r="CJ15" s="2">
        <v>22802</v>
      </c>
      <c r="CK15" s="33">
        <f>SUM(C15:CI15)</f>
        <v>80889187.02715</v>
      </c>
    </row>
    <row r="16" spans="1:89" ht="12.75" customHeight="1">
      <c r="A16" s="20">
        <v>9</v>
      </c>
      <c r="B16" s="5" t="s">
        <v>58</v>
      </c>
      <c r="C16" s="2">
        <v>939389</v>
      </c>
      <c r="D16" s="2">
        <v>7750</v>
      </c>
      <c r="E16" s="2">
        <v>46450</v>
      </c>
      <c r="F16" s="2">
        <v>10482</v>
      </c>
      <c r="G16" s="2">
        <v>77094</v>
      </c>
      <c r="H16" s="2">
        <v>40576</v>
      </c>
      <c r="I16" s="2">
        <v>46459</v>
      </c>
      <c r="J16" s="2">
        <v>9491</v>
      </c>
      <c r="K16" s="2">
        <v>34848</v>
      </c>
      <c r="L16" s="2">
        <v>9519</v>
      </c>
      <c r="M16" s="2">
        <v>10547</v>
      </c>
      <c r="N16" s="2">
        <v>29864</v>
      </c>
      <c r="O16" s="2">
        <v>36871</v>
      </c>
      <c r="P16" s="2">
        <v>28827</v>
      </c>
      <c r="Q16" s="2">
        <v>25314</v>
      </c>
      <c r="R16" s="2">
        <v>3448</v>
      </c>
      <c r="S16" s="2">
        <v>18275</v>
      </c>
      <c r="T16" s="2">
        <v>1306670</v>
      </c>
      <c r="U16" s="2">
        <v>11485</v>
      </c>
      <c r="V16" s="2">
        <v>34970</v>
      </c>
      <c r="W16" s="2">
        <v>2167</v>
      </c>
      <c r="X16" s="2">
        <v>10414</v>
      </c>
      <c r="Y16" s="2">
        <v>14093</v>
      </c>
      <c r="Z16" s="2">
        <v>18638</v>
      </c>
      <c r="AA16" s="2">
        <v>6521</v>
      </c>
      <c r="AB16" s="2">
        <v>16984</v>
      </c>
      <c r="AC16" s="2">
        <v>28085</v>
      </c>
      <c r="AD16" s="2">
        <v>44982</v>
      </c>
      <c r="AE16" s="2">
        <v>1794</v>
      </c>
      <c r="AF16" s="2">
        <v>13607</v>
      </c>
      <c r="AG16" s="2">
        <v>25360</v>
      </c>
      <c r="AH16" s="2">
        <v>1034</v>
      </c>
      <c r="AI16" s="2">
        <v>25767</v>
      </c>
      <c r="AJ16" s="2">
        <v>8400</v>
      </c>
      <c r="AK16" s="2">
        <v>87952</v>
      </c>
      <c r="AL16" s="2">
        <v>1338</v>
      </c>
      <c r="AM16" s="2">
        <v>15047</v>
      </c>
      <c r="AN16" s="2">
        <v>38566</v>
      </c>
      <c r="AO16" s="2">
        <v>2622</v>
      </c>
      <c r="AP16" s="2">
        <v>194478</v>
      </c>
      <c r="AQ16" s="2">
        <v>5291</v>
      </c>
      <c r="AR16" s="2">
        <v>2314</v>
      </c>
      <c r="AS16" s="2">
        <v>0</v>
      </c>
      <c r="AT16" s="2">
        <v>0</v>
      </c>
      <c r="AU16" s="2">
        <v>37116.49328000005</v>
      </c>
      <c r="AV16" s="2">
        <v>6872.886999999988</v>
      </c>
      <c r="AW16" s="2">
        <v>821</v>
      </c>
      <c r="AX16" s="2">
        <v>10052</v>
      </c>
      <c r="AY16" s="2">
        <v>2284</v>
      </c>
      <c r="AZ16" s="2">
        <v>0</v>
      </c>
      <c r="BA16" s="2">
        <v>701</v>
      </c>
      <c r="BB16" s="2">
        <v>1509</v>
      </c>
      <c r="BC16" s="2">
        <v>6176</v>
      </c>
      <c r="BD16" s="2">
        <v>677</v>
      </c>
      <c r="BE16" s="2">
        <v>1244</v>
      </c>
      <c r="BF16" s="2">
        <v>10186</v>
      </c>
      <c r="BG16" s="2">
        <v>52500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27047</v>
      </c>
      <c r="BO16" s="2">
        <v>1531</v>
      </c>
      <c r="BP16" s="2">
        <v>0</v>
      </c>
      <c r="BQ16" s="2">
        <v>0</v>
      </c>
      <c r="BR16" s="2">
        <v>208</v>
      </c>
      <c r="BS16" s="2">
        <v>0</v>
      </c>
      <c r="BT16" s="2">
        <v>400</v>
      </c>
      <c r="BU16" s="2">
        <v>0</v>
      </c>
      <c r="BV16" s="2">
        <v>2654</v>
      </c>
      <c r="BW16" s="2">
        <v>92</v>
      </c>
      <c r="BX16" s="2">
        <v>0</v>
      </c>
      <c r="BY16" s="2">
        <v>0</v>
      </c>
      <c r="BZ16" s="2">
        <v>17440</v>
      </c>
      <c r="CA16" s="2">
        <v>374</v>
      </c>
      <c r="CB16" s="2">
        <v>0</v>
      </c>
      <c r="CC16" s="2">
        <v>0</v>
      </c>
      <c r="CD16" s="2">
        <v>0</v>
      </c>
      <c r="CE16" s="2">
        <v>0</v>
      </c>
      <c r="CF16" s="2">
        <v>777</v>
      </c>
      <c r="CG16" s="2">
        <v>0</v>
      </c>
      <c r="CH16" s="2">
        <v>0</v>
      </c>
      <c r="CI16" s="2">
        <v>0</v>
      </c>
      <c r="CJ16" s="2">
        <v>0</v>
      </c>
      <c r="CK16" s="33">
        <f>SUM(C16:CI16)</f>
        <v>3474445.38028</v>
      </c>
    </row>
    <row r="17" spans="1:89" ht="12.75" customHeight="1">
      <c r="A17" s="22"/>
      <c r="B17" s="8" t="s">
        <v>59</v>
      </c>
      <c r="C17" s="35">
        <f>C15+C16</f>
        <v>1273550</v>
      </c>
      <c r="D17" s="35">
        <f aca="true" t="shared" si="11" ref="D17:BN17">D15+D16</f>
        <v>156759</v>
      </c>
      <c r="E17" s="35">
        <f t="shared" si="11"/>
        <v>820516</v>
      </c>
      <c r="F17" s="35">
        <f t="shared" si="11"/>
        <v>3690707</v>
      </c>
      <c r="G17" s="35">
        <f t="shared" si="11"/>
        <v>2574000</v>
      </c>
      <c r="H17" s="35">
        <f t="shared" si="11"/>
        <v>731900</v>
      </c>
      <c r="I17" s="35">
        <f t="shared" si="11"/>
        <v>1325826</v>
      </c>
      <c r="J17" s="35">
        <f t="shared" si="11"/>
        <v>570136</v>
      </c>
      <c r="K17" s="35">
        <f t="shared" si="11"/>
        <v>903624</v>
      </c>
      <c r="L17" s="35">
        <f t="shared" si="11"/>
        <v>473200</v>
      </c>
      <c r="M17" s="35">
        <f t="shared" si="11"/>
        <v>1345239</v>
      </c>
      <c r="N17" s="35">
        <f t="shared" si="11"/>
        <v>1374427</v>
      </c>
      <c r="O17" s="35">
        <f t="shared" si="11"/>
        <v>1514300</v>
      </c>
      <c r="P17" s="35">
        <f t="shared" si="11"/>
        <v>754642</v>
      </c>
      <c r="Q17" s="35">
        <f t="shared" si="11"/>
        <v>897900</v>
      </c>
      <c r="R17" s="35">
        <f t="shared" si="11"/>
        <v>6977586</v>
      </c>
      <c r="S17" s="35">
        <f t="shared" si="11"/>
        <v>568405</v>
      </c>
      <c r="T17" s="35">
        <f t="shared" si="11"/>
        <v>4222400</v>
      </c>
      <c r="U17" s="35">
        <f t="shared" si="11"/>
        <v>1235806</v>
      </c>
      <c r="V17" s="35">
        <f t="shared" si="11"/>
        <v>1755348</v>
      </c>
      <c r="W17" s="35">
        <f t="shared" si="11"/>
        <v>1658423</v>
      </c>
      <c r="X17" s="35">
        <f t="shared" si="11"/>
        <v>1229700</v>
      </c>
      <c r="Y17" s="35">
        <f t="shared" si="11"/>
        <v>1039500</v>
      </c>
      <c r="Z17" s="35">
        <f t="shared" si="11"/>
        <v>343656</v>
      </c>
      <c r="AA17" s="35">
        <f t="shared" si="11"/>
        <v>2411702</v>
      </c>
      <c r="AB17" s="35">
        <f t="shared" si="11"/>
        <v>360869</v>
      </c>
      <c r="AC17" s="35">
        <f t="shared" si="11"/>
        <v>3605128</v>
      </c>
      <c r="AD17" s="35">
        <f t="shared" si="11"/>
        <v>4092500</v>
      </c>
      <c r="AE17" s="35">
        <f t="shared" si="11"/>
        <v>403457</v>
      </c>
      <c r="AF17" s="35">
        <f t="shared" si="11"/>
        <v>498416</v>
      </c>
      <c r="AG17" s="35">
        <f t="shared" si="11"/>
        <v>711800</v>
      </c>
      <c r="AH17" s="35">
        <f t="shared" si="11"/>
        <v>1632586</v>
      </c>
      <c r="AI17" s="35">
        <f t="shared" si="11"/>
        <v>953892</v>
      </c>
      <c r="AJ17" s="35">
        <f t="shared" si="11"/>
        <v>255100</v>
      </c>
      <c r="AK17" s="35">
        <f t="shared" si="11"/>
        <v>583406</v>
      </c>
      <c r="AL17" s="35">
        <f t="shared" si="11"/>
        <v>154245</v>
      </c>
      <c r="AM17" s="35">
        <f t="shared" si="11"/>
        <v>3690556</v>
      </c>
      <c r="AN17" s="35">
        <f t="shared" si="11"/>
        <v>1463438</v>
      </c>
      <c r="AO17" s="35">
        <f t="shared" si="11"/>
        <v>158270</v>
      </c>
      <c r="AP17" s="35">
        <f t="shared" si="11"/>
        <v>2309737.8513499997</v>
      </c>
      <c r="AQ17" s="35">
        <f t="shared" si="11"/>
        <v>439372.83622000006</v>
      </c>
      <c r="AR17" s="35">
        <f t="shared" si="11"/>
        <v>271660</v>
      </c>
      <c r="AS17" s="35">
        <f t="shared" si="11"/>
        <v>326159.71986</v>
      </c>
      <c r="AT17" s="35">
        <f t="shared" si="11"/>
        <v>1016958</v>
      </c>
      <c r="AU17" s="35">
        <f t="shared" si="11"/>
        <v>2460923</v>
      </c>
      <c r="AV17" s="35">
        <f t="shared" si="11"/>
        <v>410542</v>
      </c>
      <c r="AW17" s="35">
        <f t="shared" si="11"/>
        <v>240700</v>
      </c>
      <c r="AX17" s="35">
        <f t="shared" si="11"/>
        <v>859735</v>
      </c>
      <c r="AY17" s="35">
        <f t="shared" si="11"/>
        <v>1024136</v>
      </c>
      <c r="AZ17" s="35">
        <f t="shared" si="11"/>
        <v>1437018</v>
      </c>
      <c r="BA17" s="35">
        <f t="shared" si="11"/>
        <v>1135937</v>
      </c>
      <c r="BB17" s="35">
        <f t="shared" si="11"/>
        <v>1515148</v>
      </c>
      <c r="BC17" s="35">
        <f t="shared" si="11"/>
        <v>471077</v>
      </c>
      <c r="BD17" s="35">
        <f t="shared" si="11"/>
        <v>129642</v>
      </c>
      <c r="BE17" s="35">
        <f t="shared" si="11"/>
        <v>137014</v>
      </c>
      <c r="BF17" s="35">
        <f t="shared" si="11"/>
        <v>355666</v>
      </c>
      <c r="BG17" s="35">
        <f t="shared" si="11"/>
        <v>2506736</v>
      </c>
      <c r="BH17" s="35">
        <f t="shared" si="11"/>
        <v>865593</v>
      </c>
      <c r="BI17" s="35">
        <f t="shared" si="11"/>
        <v>70258</v>
      </c>
      <c r="BJ17" s="35">
        <f t="shared" si="11"/>
        <v>139111</v>
      </c>
      <c r="BK17" s="35">
        <f t="shared" si="11"/>
        <v>102125</v>
      </c>
      <c r="BL17" s="35">
        <f t="shared" si="11"/>
        <v>210210</v>
      </c>
      <c r="BM17" s="35">
        <f t="shared" si="11"/>
        <v>43342</v>
      </c>
      <c r="BN17" s="35">
        <f t="shared" si="11"/>
        <v>3368732</v>
      </c>
      <c r="BO17" s="35">
        <f aca="true" t="shared" si="12" ref="BO17:CK17">BO15+BO16</f>
        <v>265734</v>
      </c>
      <c r="BP17" s="35">
        <f t="shared" si="12"/>
        <v>127923</v>
      </c>
      <c r="BQ17" s="35">
        <f t="shared" si="12"/>
        <v>289694</v>
      </c>
      <c r="BR17" s="35">
        <f t="shared" si="12"/>
        <v>78631</v>
      </c>
      <c r="BS17" s="35">
        <f t="shared" si="12"/>
        <v>232598</v>
      </c>
      <c r="BT17" s="35">
        <f t="shared" si="12"/>
        <v>90300</v>
      </c>
      <c r="BU17" s="35">
        <f t="shared" si="12"/>
        <v>400796</v>
      </c>
      <c r="BV17" s="35">
        <f t="shared" si="12"/>
        <v>113600</v>
      </c>
      <c r="BW17" s="35">
        <f t="shared" si="12"/>
        <v>30559</v>
      </c>
      <c r="BX17" s="35">
        <f t="shared" si="12"/>
        <v>371387</v>
      </c>
      <c r="BY17" s="35">
        <f t="shared" si="12"/>
        <v>48303</v>
      </c>
      <c r="BZ17" s="35">
        <f t="shared" si="12"/>
        <v>960614</v>
      </c>
      <c r="CA17" s="35">
        <f t="shared" si="12"/>
        <v>165220</v>
      </c>
      <c r="CB17" s="35">
        <f t="shared" si="12"/>
        <v>29541</v>
      </c>
      <c r="CC17" s="35">
        <f t="shared" si="12"/>
        <v>34832</v>
      </c>
      <c r="CD17" s="35">
        <f t="shared" si="12"/>
        <v>116711</v>
      </c>
      <c r="CE17" s="35">
        <f t="shared" si="12"/>
        <v>553321</v>
      </c>
      <c r="CF17" s="35">
        <f t="shared" si="12"/>
        <v>12631</v>
      </c>
      <c r="CG17" s="35">
        <f t="shared" si="12"/>
        <v>80810</v>
      </c>
      <c r="CH17" s="35">
        <f t="shared" si="12"/>
        <v>34107</v>
      </c>
      <c r="CI17" s="35">
        <f t="shared" si="12"/>
        <v>65872</v>
      </c>
      <c r="CJ17" s="35">
        <f t="shared" si="12"/>
        <v>22802</v>
      </c>
      <c r="CK17" s="35">
        <f t="shared" si="12"/>
        <v>84363632.40743001</v>
      </c>
    </row>
    <row r="18" spans="1:89" s="29" customFormat="1" ht="12.75" customHeight="1">
      <c r="A18" s="21">
        <v>10</v>
      </c>
      <c r="B18" s="5" t="s">
        <v>84</v>
      </c>
      <c r="C18" s="2">
        <v>0</v>
      </c>
      <c r="D18" s="2">
        <v>4952</v>
      </c>
      <c r="E18" s="2">
        <v>39684</v>
      </c>
      <c r="F18" s="2">
        <v>85904</v>
      </c>
      <c r="G18" s="2">
        <v>55974</v>
      </c>
      <c r="H18" s="2">
        <v>22200</v>
      </c>
      <c r="I18" s="2">
        <v>48349</v>
      </c>
      <c r="J18" s="2">
        <v>10981</v>
      </c>
      <c r="K18" s="2">
        <v>23067</v>
      </c>
      <c r="L18" s="2">
        <v>17758</v>
      </c>
      <c r="M18" s="2">
        <v>51158</v>
      </c>
      <c r="N18" s="2">
        <v>32300</v>
      </c>
      <c r="O18" s="2">
        <v>61100</v>
      </c>
      <c r="P18" s="2">
        <v>21624</v>
      </c>
      <c r="Q18" s="2">
        <v>24600</v>
      </c>
      <c r="R18" s="2">
        <v>169778</v>
      </c>
      <c r="S18" s="2">
        <v>32274</v>
      </c>
      <c r="T18" s="2">
        <v>87376</v>
      </c>
      <c r="U18" s="2">
        <v>36626</v>
      </c>
      <c r="V18" s="2">
        <v>54099</v>
      </c>
      <c r="W18" s="2">
        <v>44150</v>
      </c>
      <c r="X18" s="2">
        <v>30300</v>
      </c>
      <c r="Y18" s="2">
        <v>31000</v>
      </c>
      <c r="Z18" s="2">
        <v>9382</v>
      </c>
      <c r="AA18" s="2">
        <v>58391</v>
      </c>
      <c r="AB18" s="2">
        <v>21671</v>
      </c>
      <c r="AC18" s="2">
        <v>92454</v>
      </c>
      <c r="AD18" s="2">
        <v>96372</v>
      </c>
      <c r="AE18" s="2">
        <v>12573</v>
      </c>
      <c r="AF18" s="2">
        <v>13929</v>
      </c>
      <c r="AG18" s="2">
        <v>24300</v>
      </c>
      <c r="AH18" s="2">
        <v>482997</v>
      </c>
      <c r="AI18" s="2">
        <v>19758</v>
      </c>
      <c r="AJ18" s="2">
        <v>5000</v>
      </c>
      <c r="AK18" s="2">
        <v>14341</v>
      </c>
      <c r="AL18" s="2">
        <v>4106</v>
      </c>
      <c r="AM18" s="2">
        <v>84255</v>
      </c>
      <c r="AN18" s="2">
        <v>37505</v>
      </c>
      <c r="AO18" s="2">
        <v>3559</v>
      </c>
      <c r="AP18" s="2">
        <v>57000</v>
      </c>
      <c r="AQ18" s="2">
        <v>10534</v>
      </c>
      <c r="AR18" s="2">
        <v>6239</v>
      </c>
      <c r="AS18" s="2">
        <v>8890</v>
      </c>
      <c r="AT18" s="2">
        <v>30003</v>
      </c>
      <c r="AU18" s="2">
        <v>54943.62389</v>
      </c>
      <c r="AV18" s="2">
        <v>21350</v>
      </c>
      <c r="AW18" s="2">
        <v>6300</v>
      </c>
      <c r="AX18" s="2">
        <v>20306</v>
      </c>
      <c r="AY18" s="2">
        <v>23516</v>
      </c>
      <c r="AZ18" s="2">
        <v>44825</v>
      </c>
      <c r="BA18" s="2">
        <v>91427</v>
      </c>
      <c r="BB18" s="2">
        <v>54949</v>
      </c>
      <c r="BC18" s="2">
        <v>9090</v>
      </c>
      <c r="BD18" s="2">
        <v>2776</v>
      </c>
      <c r="BE18" s="2">
        <v>2269</v>
      </c>
      <c r="BF18" s="2">
        <v>8837</v>
      </c>
      <c r="BG18" s="2">
        <v>56057</v>
      </c>
      <c r="BH18" s="2">
        <v>15864</v>
      </c>
      <c r="BI18" s="2">
        <v>1560</v>
      </c>
      <c r="BJ18" s="2">
        <v>3380</v>
      </c>
      <c r="BK18" s="2">
        <v>10366</v>
      </c>
      <c r="BL18" s="2">
        <v>3935</v>
      </c>
      <c r="BM18" s="2">
        <v>1701</v>
      </c>
      <c r="BN18" s="2">
        <v>63795</v>
      </c>
      <c r="BO18" s="2">
        <v>10446</v>
      </c>
      <c r="BP18" s="2">
        <v>5999</v>
      </c>
      <c r="BQ18" s="2">
        <v>5450</v>
      </c>
      <c r="BR18" s="2">
        <v>1539</v>
      </c>
      <c r="BS18" s="2">
        <v>7161</v>
      </c>
      <c r="BT18" s="2">
        <v>1400</v>
      </c>
      <c r="BU18" s="2">
        <v>9760</v>
      </c>
      <c r="BV18" s="2">
        <v>2600</v>
      </c>
      <c r="BW18" s="2">
        <v>564</v>
      </c>
      <c r="BX18" s="2">
        <v>7300</v>
      </c>
      <c r="BY18" s="2">
        <v>907</v>
      </c>
      <c r="BZ18" s="2">
        <v>2046</v>
      </c>
      <c r="CA18" s="2">
        <v>2476</v>
      </c>
      <c r="CB18" s="2">
        <v>0</v>
      </c>
      <c r="CC18" s="2">
        <v>50</v>
      </c>
      <c r="CD18" s="2">
        <v>53</v>
      </c>
      <c r="CE18" s="2">
        <v>0</v>
      </c>
      <c r="CF18" s="2">
        <v>12631</v>
      </c>
      <c r="CG18" s="2">
        <v>208</v>
      </c>
      <c r="CH18" s="2">
        <v>0</v>
      </c>
      <c r="CI18" s="2">
        <v>596</v>
      </c>
      <c r="CJ18" s="2">
        <v>150</v>
      </c>
      <c r="CK18" s="33">
        <f>SUM(C18:CI18)</f>
        <v>2646945.62389</v>
      </c>
    </row>
    <row r="19" spans="1:89" ht="12.75" customHeight="1">
      <c r="A19" s="21">
        <v>11</v>
      </c>
      <c r="B19" s="5" t="s">
        <v>85</v>
      </c>
      <c r="C19" s="2">
        <v>726443</v>
      </c>
      <c r="D19" s="2">
        <v>39993</v>
      </c>
      <c r="E19" s="2">
        <v>470211</v>
      </c>
      <c r="F19" s="2">
        <v>589616</v>
      </c>
      <c r="G19" s="2">
        <v>1114486</v>
      </c>
      <c r="H19" s="2">
        <v>206755</v>
      </c>
      <c r="I19" s="2">
        <v>267832</v>
      </c>
      <c r="J19" s="2">
        <v>225670</v>
      </c>
      <c r="K19" s="2">
        <v>254647</v>
      </c>
      <c r="L19" s="2">
        <v>166800</v>
      </c>
      <c r="M19" s="2">
        <v>546386</v>
      </c>
      <c r="N19" s="2">
        <v>404997</v>
      </c>
      <c r="O19" s="2">
        <v>583000</v>
      </c>
      <c r="P19" s="2">
        <v>425907</v>
      </c>
      <c r="Q19" s="2">
        <v>365000</v>
      </c>
      <c r="R19" s="2">
        <v>1097421</v>
      </c>
      <c r="S19" s="2">
        <v>241179</v>
      </c>
      <c r="T19" s="2">
        <v>1446091</v>
      </c>
      <c r="U19" s="2">
        <v>388377</v>
      </c>
      <c r="V19" s="2">
        <v>567059</v>
      </c>
      <c r="W19" s="2">
        <v>560466</v>
      </c>
      <c r="X19" s="2">
        <v>441100</v>
      </c>
      <c r="Y19" s="2">
        <v>376700</v>
      </c>
      <c r="Z19" s="2">
        <v>100067</v>
      </c>
      <c r="AA19" s="2">
        <v>725058</v>
      </c>
      <c r="AB19" s="2">
        <v>86904</v>
      </c>
      <c r="AC19" s="2">
        <v>602349</v>
      </c>
      <c r="AD19" s="2">
        <v>738676</v>
      </c>
      <c r="AE19" s="2">
        <v>97409</v>
      </c>
      <c r="AF19" s="2">
        <v>175583</v>
      </c>
      <c r="AG19" s="2">
        <v>368500</v>
      </c>
      <c r="AH19" s="2">
        <v>626628</v>
      </c>
      <c r="AI19" s="2">
        <v>331058</v>
      </c>
      <c r="AJ19" s="2">
        <v>100600</v>
      </c>
      <c r="AK19" s="2">
        <v>180216</v>
      </c>
      <c r="AL19" s="2">
        <v>45025</v>
      </c>
      <c r="AM19" s="2">
        <v>706976</v>
      </c>
      <c r="AN19" s="2">
        <v>421217</v>
      </c>
      <c r="AO19" s="2">
        <v>89626</v>
      </c>
      <c r="AP19" s="2">
        <v>557302</v>
      </c>
      <c r="AQ19" s="2">
        <v>177607.35761999997</v>
      </c>
      <c r="AR19" s="2">
        <v>133830</v>
      </c>
      <c r="AS19" s="2">
        <v>106480.38</v>
      </c>
      <c r="AT19" s="2">
        <v>379581</v>
      </c>
      <c r="AU19" s="2">
        <v>480876.18791</v>
      </c>
      <c r="AV19" s="2">
        <v>157731.06</v>
      </c>
      <c r="AW19" s="2">
        <v>110900</v>
      </c>
      <c r="AX19" s="2">
        <v>155465</v>
      </c>
      <c r="AY19" s="2">
        <v>212189</v>
      </c>
      <c r="AZ19" s="2">
        <v>384639</v>
      </c>
      <c r="BA19" s="2">
        <v>425660</v>
      </c>
      <c r="BB19" s="2">
        <v>904337</v>
      </c>
      <c r="BC19" s="2">
        <v>213358</v>
      </c>
      <c r="BD19" s="2">
        <v>47027</v>
      </c>
      <c r="BE19" s="2">
        <v>36941</v>
      </c>
      <c r="BF19" s="2">
        <v>118838</v>
      </c>
      <c r="BG19" s="2">
        <v>854586</v>
      </c>
      <c r="BH19" s="2">
        <v>330194</v>
      </c>
      <c r="BI19" s="2">
        <v>21677</v>
      </c>
      <c r="BJ19" s="2">
        <v>67280</v>
      </c>
      <c r="BK19" s="2">
        <v>42867</v>
      </c>
      <c r="BL19" s="2">
        <v>51410</v>
      </c>
      <c r="BM19" s="2">
        <v>19439</v>
      </c>
      <c r="BN19" s="2">
        <v>877328</v>
      </c>
      <c r="BO19" s="2">
        <v>80820</v>
      </c>
      <c r="BP19" s="2">
        <v>39885</v>
      </c>
      <c r="BQ19" s="2">
        <v>109060</v>
      </c>
      <c r="BR19" s="2">
        <v>21440</v>
      </c>
      <c r="BS19" s="2">
        <v>63001</v>
      </c>
      <c r="BT19" s="2">
        <v>29000</v>
      </c>
      <c r="BU19" s="2">
        <v>102848</v>
      </c>
      <c r="BV19" s="2">
        <v>41500</v>
      </c>
      <c r="BW19" s="2">
        <v>12538</v>
      </c>
      <c r="BX19" s="2">
        <v>105607</v>
      </c>
      <c r="BY19" s="2">
        <v>20220</v>
      </c>
      <c r="BZ19" s="2">
        <v>223831</v>
      </c>
      <c r="CA19" s="2">
        <v>51853</v>
      </c>
      <c r="CB19" s="2">
        <v>17188</v>
      </c>
      <c r="CC19" s="2">
        <v>20053</v>
      </c>
      <c r="CD19" s="2">
        <v>42373</v>
      </c>
      <c r="CE19" s="2">
        <v>176308</v>
      </c>
      <c r="CF19" s="2">
        <v>4878</v>
      </c>
      <c r="CG19" s="2">
        <v>33834</v>
      </c>
      <c r="CH19" s="2">
        <v>14220</v>
      </c>
      <c r="CI19" s="2">
        <v>30456</v>
      </c>
      <c r="CJ19" s="2">
        <v>0</v>
      </c>
      <c r="CK19" s="33">
        <f>SUM(C19:CI19)</f>
        <v>25010483.98553</v>
      </c>
    </row>
    <row r="20" spans="1:89" ht="12.75" customHeight="1">
      <c r="A20" s="21"/>
      <c r="B20" s="8" t="s">
        <v>126</v>
      </c>
      <c r="C20" s="38">
        <v>0</v>
      </c>
      <c r="D20" s="38">
        <v>3.6627489848297694</v>
      </c>
      <c r="E20" s="38">
        <v>6.869547154133776</v>
      </c>
      <c r="F20" s="38">
        <v>2.648055311261479</v>
      </c>
      <c r="G20" s="38">
        <v>2.5941511794966865</v>
      </c>
      <c r="H20" s="38">
        <v>3.1660011409013125</v>
      </c>
      <c r="I20" s="38">
        <v>3.8687711296485223</v>
      </c>
      <c r="J20" s="38">
        <v>2.562702307855671</v>
      </c>
      <c r="K20" s="38">
        <v>2.9042968282766983</v>
      </c>
      <c r="L20" s="38">
        <v>4.123055491061063</v>
      </c>
      <c r="M20" s="38">
        <v>4.5231417789833674</v>
      </c>
      <c r="N20" s="38">
        <v>2.260163739416416</v>
      </c>
      <c r="O20" s="38">
        <v>4.30675970959329</v>
      </c>
      <c r="P20" s="38">
        <v>2.9155352293840218</v>
      </c>
      <c r="Q20" s="38">
        <v>3.1762427372498387</v>
      </c>
      <c r="R20" s="38">
        <v>3.0522595490304405</v>
      </c>
      <c r="S20" s="38">
        <v>6.038403753936076</v>
      </c>
      <c r="T20" s="38">
        <v>1.9604218083912945</v>
      </c>
      <c r="U20" s="38">
        <v>3.2559685942067125</v>
      </c>
      <c r="V20" s="38">
        <f aca="true" t="shared" si="13" ref="V20:AB20">V18/V57%</f>
        <v>3.2375398790298693</v>
      </c>
      <c r="W20" s="38">
        <f t="shared" si="13"/>
        <v>2.8057683801660454</v>
      </c>
      <c r="X20" s="38">
        <f t="shared" si="13"/>
        <v>2.9852216748768474</v>
      </c>
      <c r="Y20" s="38">
        <f t="shared" si="13"/>
        <v>3.217770396512352</v>
      </c>
      <c r="Z20" s="38">
        <f t="shared" si="13"/>
        <v>2.860374574312727</v>
      </c>
      <c r="AA20" s="38">
        <f t="shared" si="13"/>
        <v>2.6591379604000616</v>
      </c>
      <c r="AB20" s="38">
        <f t="shared" si="13"/>
        <v>6.207979191195217</v>
      </c>
      <c r="AC20" s="38">
        <v>16.368030167568094</v>
      </c>
      <c r="AD20" s="38">
        <f aca="true" t="shared" si="14" ref="AD20:BI20">AD18/AD57%</f>
        <v>2.648237201505867</v>
      </c>
      <c r="AE20" s="38">
        <f t="shared" si="14"/>
        <v>3.8727860773140304</v>
      </c>
      <c r="AF20" s="38">
        <f t="shared" si="14"/>
        <v>3.3913532543989717</v>
      </c>
      <c r="AG20" s="38">
        <f t="shared" si="14"/>
        <v>4.921020656136087</v>
      </c>
      <c r="AH20" s="38">
        <f t="shared" si="14"/>
        <v>37.39709926784851</v>
      </c>
      <c r="AI20" s="38">
        <f t="shared" si="14"/>
        <v>2.482466434309752</v>
      </c>
      <c r="AJ20" s="38">
        <f t="shared" si="14"/>
        <v>2.208480565371025</v>
      </c>
      <c r="AK20" s="38">
        <f t="shared" si="14"/>
        <v>2.730407266870132</v>
      </c>
      <c r="AL20" s="38">
        <f t="shared" si="14"/>
        <v>3.286561597016001</v>
      </c>
      <c r="AM20" s="38">
        <f t="shared" si="14"/>
        <v>2.5034191556505427</v>
      </c>
      <c r="AN20" s="38">
        <f t="shared" si="14"/>
        <v>2.7902412604555002</v>
      </c>
      <c r="AO20" s="38">
        <f t="shared" si="14"/>
        <v>2.62482483958994</v>
      </c>
      <c r="AP20" s="38">
        <f t="shared" si="14"/>
        <v>2.514789831954684</v>
      </c>
      <c r="AQ20" s="38">
        <f t="shared" si="14"/>
        <v>3.0075746112051713</v>
      </c>
      <c r="AR20" s="38">
        <f t="shared" si="14"/>
        <v>2.992512722615799</v>
      </c>
      <c r="AS20" s="38">
        <f t="shared" si="14"/>
        <v>3.2698008694948544</v>
      </c>
      <c r="AT20" s="38">
        <f t="shared" si="14"/>
        <v>3.551958176322884</v>
      </c>
      <c r="AU20" s="38">
        <f t="shared" si="14"/>
        <v>2.494564165184283</v>
      </c>
      <c r="AV20" s="38">
        <f t="shared" si="14"/>
        <v>5.568204638692633</v>
      </c>
      <c r="AW20" s="38">
        <f t="shared" si="14"/>
        <v>2.5019857029388404</v>
      </c>
      <c r="AX20" s="38">
        <f t="shared" si="14"/>
        <v>2.6484002780650737</v>
      </c>
      <c r="AY20" s="38">
        <f t="shared" si="14"/>
        <v>3.24770743564247</v>
      </c>
      <c r="AZ20" s="38">
        <f t="shared" si="14"/>
        <v>3.797666754212805</v>
      </c>
      <c r="BA20" s="38">
        <f t="shared" si="14"/>
        <v>9.39981308737908</v>
      </c>
      <c r="BB20" s="38">
        <f t="shared" si="14"/>
        <v>4.543304807970565</v>
      </c>
      <c r="BC20" s="38">
        <f t="shared" si="14"/>
        <v>2.552703928468125</v>
      </c>
      <c r="BD20" s="38">
        <f t="shared" si="14"/>
        <v>2.5994943346755313</v>
      </c>
      <c r="BE20" s="38">
        <f t="shared" si="14"/>
        <v>2.5159952540944523</v>
      </c>
      <c r="BF20" s="38">
        <f t="shared" si="14"/>
        <v>2.9263430480725607</v>
      </c>
      <c r="BG20" s="38">
        <f t="shared" si="14"/>
        <v>2.639778973783981</v>
      </c>
      <c r="BH20" s="38">
        <f t="shared" si="14"/>
        <v>2.5816572794630983</v>
      </c>
      <c r="BI20" s="38">
        <f t="shared" si="14"/>
        <v>2.655364346627177</v>
      </c>
      <c r="BJ20" s="38">
        <v>3.1350288459754765</v>
      </c>
      <c r="BK20" s="38">
        <v>11.95065713626931</v>
      </c>
      <c r="BL20" s="38">
        <v>2.681796496967219</v>
      </c>
      <c r="BM20" s="38">
        <v>3.54</v>
      </c>
      <c r="BN20" s="38">
        <v>2.532367623801993</v>
      </c>
      <c r="BO20" s="38">
        <v>6.143007521449952</v>
      </c>
      <c r="BP20" s="38">
        <v>7.01621014713106</v>
      </c>
      <c r="BQ20" s="38">
        <v>2.5</v>
      </c>
      <c r="BR20" s="38">
        <v>2.7295945514525912</v>
      </c>
      <c r="BS20" s="38">
        <v>5.820247732371013</v>
      </c>
      <c r="BT20" s="38">
        <f aca="true" t="shared" si="15" ref="BT20:CD20">BT18/BT57%</f>
        <v>2.5887095283001424</v>
      </c>
      <c r="BU20" s="38">
        <f t="shared" si="15"/>
        <v>3.1482753837767046</v>
      </c>
      <c r="BV20" s="38">
        <f t="shared" si="15"/>
        <v>3.3205619412515963</v>
      </c>
      <c r="BW20" s="38">
        <f t="shared" si="15"/>
        <v>2.7626745040411462</v>
      </c>
      <c r="BX20" s="38">
        <f t="shared" si="15"/>
        <v>2.5509045227886626</v>
      </c>
      <c r="BY20" s="38">
        <f t="shared" si="15"/>
        <v>3.3442719663729217</v>
      </c>
      <c r="BZ20" s="38">
        <f t="shared" si="15"/>
        <v>0.4481711724736157</v>
      </c>
      <c r="CA20" s="38">
        <f t="shared" si="15"/>
        <v>5.4596370532072065</v>
      </c>
      <c r="CB20" s="38">
        <f t="shared" si="15"/>
        <v>0</v>
      </c>
      <c r="CC20" s="38">
        <f t="shared" si="15"/>
        <v>0.45454545454545453</v>
      </c>
      <c r="CD20" s="38">
        <f t="shared" si="15"/>
        <v>0.6235294117647059</v>
      </c>
      <c r="CE20" s="38" t="s">
        <v>141</v>
      </c>
      <c r="CF20" s="38" t="s">
        <v>141</v>
      </c>
      <c r="CG20" s="38" t="s">
        <v>141</v>
      </c>
      <c r="CH20" s="38" t="s">
        <v>141</v>
      </c>
      <c r="CI20" s="38" t="s">
        <v>141</v>
      </c>
      <c r="CJ20" s="38" t="s">
        <v>141</v>
      </c>
      <c r="CK20" s="38">
        <f>CK18/CK57*100</f>
        <v>3.6693600718750217</v>
      </c>
    </row>
    <row r="21" spans="1:89" ht="12.75" customHeight="1">
      <c r="A21" s="21"/>
      <c r="B21" s="8" t="s">
        <v>86</v>
      </c>
      <c r="C21" s="38">
        <v>101.0547240704392</v>
      </c>
      <c r="D21" s="38">
        <v>71.82263886644039</v>
      </c>
      <c r="E21" s="38">
        <v>180.86499294173763</v>
      </c>
      <c r="F21" s="38">
        <v>81.57038090508017</v>
      </c>
      <c r="G21" s="38">
        <v>127.41351320452728</v>
      </c>
      <c r="H21" s="38">
        <v>210.11686991869917</v>
      </c>
      <c r="I21" s="38">
        <v>74.78458024560365</v>
      </c>
      <c r="J21" s="38">
        <v>217.02585999634553</v>
      </c>
      <c r="K21" s="38">
        <v>35.53489968755713</v>
      </c>
      <c r="L21" s="38">
        <v>183.70044052863437</v>
      </c>
      <c r="M21" s="38">
        <v>297.0893846547009</v>
      </c>
      <c r="N21" s="38">
        <v>50.09245527823782</v>
      </c>
      <c r="O21" s="38">
        <v>168.78980891719746</v>
      </c>
      <c r="P21" s="38">
        <v>362.86006389776355</v>
      </c>
      <c r="Q21" s="38">
        <v>291.3008778930567</v>
      </c>
      <c r="R21" s="38">
        <v>50.27841817062264</v>
      </c>
      <c r="S21" s="38">
        <v>97.72323924829213</v>
      </c>
      <c r="T21" s="38">
        <v>-1223.427241962775</v>
      </c>
      <c r="U21" s="38">
        <v>144.14122519874405</v>
      </c>
      <c r="V21" s="38">
        <v>78.12344148239994</v>
      </c>
      <c r="W21" s="38">
        <v>68.96752853619999</v>
      </c>
      <c r="X21" s="38">
        <v>444.20946626384693</v>
      </c>
      <c r="Y21" s="38">
        <v>301.119104716227</v>
      </c>
      <c r="Z21" s="38">
        <v>131.34048222184305</v>
      </c>
      <c r="AA21" s="38">
        <v>130.67969634270307</v>
      </c>
      <c r="AB21" s="38">
        <v>35.90762785047579</v>
      </c>
      <c r="AC21" s="38">
        <v>100.0837424918376</v>
      </c>
      <c r="AD21" s="38">
        <v>66.01215370866845</v>
      </c>
      <c r="AE21" s="38">
        <v>92.61787721183194</v>
      </c>
      <c r="AF21" s="38">
        <v>156.57202475432933</v>
      </c>
      <c r="AG21" s="38">
        <v>202.58383727322706</v>
      </c>
      <c r="AH21" s="38">
        <v>291.8580550807394</v>
      </c>
      <c r="AI21" s="38">
        <v>243.126455014798</v>
      </c>
      <c r="AJ21" s="38">
        <v>214.04255319148936</v>
      </c>
      <c r="AK21" s="38">
        <v>130.15368615669053</v>
      </c>
      <c r="AL21" s="38">
        <v>114.04219751272764</v>
      </c>
      <c r="AM21" s="38">
        <v>81.93412828747223</v>
      </c>
      <c r="AN21" s="38">
        <v>163.07720302137494</v>
      </c>
      <c r="AO21" s="38">
        <v>162.76696208048816</v>
      </c>
      <c r="AP21" s="38">
        <v>80.30383755984862</v>
      </c>
      <c r="AQ21" s="38">
        <v>267.23990231276724</v>
      </c>
      <c r="AR21" s="38">
        <v>61.90900675896658</v>
      </c>
      <c r="AS21" s="38">
        <v>87.3175885195529</v>
      </c>
      <c r="AT21" s="38">
        <v>108.40909402474914</v>
      </c>
      <c r="AU21" s="38">
        <v>134.1457202941365</v>
      </c>
      <c r="AV21" s="38">
        <v>142.29490834295612</v>
      </c>
      <c r="AW21" s="38">
        <v>180.9135399673736</v>
      </c>
      <c r="AX21" s="38">
        <v>76.83848423591513</v>
      </c>
      <c r="AY21" s="38">
        <v>85.5980475210779</v>
      </c>
      <c r="AZ21" s="38">
        <v>138.57768714737608</v>
      </c>
      <c r="BA21" s="38">
        <v>168.41880358789106</v>
      </c>
      <c r="BB21" s="38">
        <v>326.2881595041113</v>
      </c>
      <c r="BC21" s="38">
        <v>372.3460323554563</v>
      </c>
      <c r="BD21" s="38">
        <v>43.39965669355285</v>
      </c>
      <c r="BE21" s="38">
        <v>169.9687126161774</v>
      </c>
      <c r="BF21" s="38">
        <v>112.50934911242602</v>
      </c>
      <c r="BG21" s="38">
        <v>106.76866452026401</v>
      </c>
      <c r="BH21" s="38">
        <v>215.80742987111446</v>
      </c>
      <c r="BI21" s="38">
        <v>85.94821775504539</v>
      </c>
      <c r="BJ21" s="38">
        <v>180.09529418063067</v>
      </c>
      <c r="BK21" s="38">
        <v>196.93572839619608</v>
      </c>
      <c r="BL21" s="38">
        <v>127.17692459924797</v>
      </c>
      <c r="BM21" s="38">
        <v>133.79448000550622</v>
      </c>
      <c r="BN21" s="38">
        <v>178.22596372619125</v>
      </c>
      <c r="BO21" s="38">
        <v>106.58613140611399</v>
      </c>
      <c r="BP21" s="38">
        <v>283.5762531105581</v>
      </c>
      <c r="BQ21" s="38">
        <v>102.5790552869693</v>
      </c>
      <c r="BR21" s="38">
        <v>77.59962358391546</v>
      </c>
      <c r="BS21" s="38">
        <v>91.62449098312973</v>
      </c>
      <c r="BT21" s="38">
        <v>237.7049180327869</v>
      </c>
      <c r="BU21" s="38">
        <v>125.80487327527155</v>
      </c>
      <c r="BV21" s="38">
        <v>69.63087248322147</v>
      </c>
      <c r="BW21" s="38">
        <v>103.30394660954107</v>
      </c>
      <c r="BX21" s="38">
        <v>68.64997334789449</v>
      </c>
      <c r="BY21" s="38">
        <v>117.44206307719114</v>
      </c>
      <c r="BZ21" s="38">
        <v>51.51271759843136</v>
      </c>
      <c r="CA21" s="38">
        <v>75.6602562231885</v>
      </c>
      <c r="CB21" s="38">
        <v>124.58683676427951</v>
      </c>
      <c r="CC21" s="38">
        <v>160.64247376431948</v>
      </c>
      <c r="CD21" s="38">
        <v>95.98812975715839</v>
      </c>
      <c r="CE21" s="38">
        <v>44.79893483486383</v>
      </c>
      <c r="CF21" s="38">
        <v>39.59736991638932</v>
      </c>
      <c r="CG21" s="38">
        <v>50.20030267960473</v>
      </c>
      <c r="CH21" s="38">
        <v>87.01505323705788</v>
      </c>
      <c r="CI21" s="38">
        <v>44.00202268294445</v>
      </c>
      <c r="CJ21" s="38">
        <v>0</v>
      </c>
      <c r="CK21" s="38">
        <f>CK19/CK4%</f>
        <v>115.70119257488463</v>
      </c>
    </row>
    <row r="22" spans="1:89" ht="12.75" customHeight="1">
      <c r="A22" s="21">
        <v>12</v>
      </c>
      <c r="B22" s="9" t="s">
        <v>60</v>
      </c>
      <c r="C22" s="2">
        <v>5346</v>
      </c>
      <c r="D22" s="2">
        <v>2790</v>
      </c>
      <c r="E22" s="2">
        <v>7726</v>
      </c>
      <c r="F22" s="2">
        <v>36802</v>
      </c>
      <c r="G22" s="2">
        <v>25000</v>
      </c>
      <c r="H22" s="2">
        <v>7000</v>
      </c>
      <c r="I22" s="2">
        <v>12794</v>
      </c>
      <c r="J22" s="2">
        <v>5606</v>
      </c>
      <c r="K22" s="2">
        <v>11534</v>
      </c>
      <c r="L22" s="2">
        <v>4637</v>
      </c>
      <c r="M22" s="2">
        <v>13346</v>
      </c>
      <c r="N22" s="2">
        <v>13446</v>
      </c>
      <c r="O22" s="2">
        <v>14800</v>
      </c>
      <c r="P22" s="2">
        <v>7268</v>
      </c>
      <c r="Q22" s="2">
        <v>8848</v>
      </c>
      <c r="R22" s="2">
        <v>70306</v>
      </c>
      <c r="S22" s="2">
        <v>5502</v>
      </c>
      <c r="T22" s="2">
        <v>150200</v>
      </c>
      <c r="U22" s="2">
        <v>12244</v>
      </c>
      <c r="V22" s="2">
        <v>17205</v>
      </c>
      <c r="W22" s="2">
        <v>16617</v>
      </c>
      <c r="X22" s="2">
        <v>12200</v>
      </c>
      <c r="Y22" s="2">
        <v>13197</v>
      </c>
      <c r="Z22" s="2">
        <v>3248</v>
      </c>
      <c r="AA22" s="2">
        <v>24399</v>
      </c>
      <c r="AB22" s="2">
        <v>3443</v>
      </c>
      <c r="AC22" s="2">
        <v>35932</v>
      </c>
      <c r="AD22" s="2">
        <v>40500</v>
      </c>
      <c r="AE22" s="2">
        <v>4099</v>
      </c>
      <c r="AF22" s="2">
        <v>4843</v>
      </c>
      <c r="AG22" s="2">
        <v>6900</v>
      </c>
      <c r="AH22" s="2">
        <v>17851</v>
      </c>
      <c r="AI22" s="2">
        <v>9281</v>
      </c>
      <c r="AJ22" s="2">
        <v>2500</v>
      </c>
      <c r="AK22" s="2">
        <v>-8370</v>
      </c>
      <c r="AL22" s="2">
        <v>1529</v>
      </c>
      <c r="AM22" s="2">
        <v>36753</v>
      </c>
      <c r="AN22" s="2">
        <v>14126</v>
      </c>
      <c r="AO22" s="2">
        <v>1556</v>
      </c>
      <c r="AP22" s="2">
        <v>21152.60634</v>
      </c>
      <c r="AQ22" s="2">
        <v>5470.271769999999</v>
      </c>
      <c r="AR22" s="2">
        <v>2679</v>
      </c>
      <c r="AS22" s="2">
        <v>3265.78169</v>
      </c>
      <c r="AT22" s="2">
        <v>10183</v>
      </c>
      <c r="AU22" s="2">
        <v>25147</v>
      </c>
      <c r="AV22" s="2">
        <v>4058</v>
      </c>
      <c r="AW22" s="2">
        <v>2400</v>
      </c>
      <c r="AX22" s="2">
        <v>8497</v>
      </c>
      <c r="AY22" s="2">
        <v>11884</v>
      </c>
      <c r="AZ22" s="2">
        <v>18166</v>
      </c>
      <c r="BA22" s="2">
        <v>11489</v>
      </c>
      <c r="BB22" s="2">
        <v>15081</v>
      </c>
      <c r="BC22" s="2">
        <v>4665</v>
      </c>
      <c r="BD22" s="2">
        <v>1290</v>
      </c>
      <c r="BE22" s="2">
        <v>1336</v>
      </c>
      <c r="BF22" s="2">
        <v>3383</v>
      </c>
      <c r="BG22" s="2">
        <v>24434</v>
      </c>
      <c r="BH22" s="2">
        <v>8656</v>
      </c>
      <c r="BI22" s="2">
        <v>703</v>
      </c>
      <c r="BJ22" s="2">
        <v>1391</v>
      </c>
      <c r="BK22" s="2">
        <v>1041</v>
      </c>
      <c r="BL22" s="2">
        <v>2102</v>
      </c>
      <c r="BM22" s="2">
        <v>433</v>
      </c>
      <c r="BN22" s="2">
        <v>33417</v>
      </c>
      <c r="BO22" s="2">
        <v>2656</v>
      </c>
      <c r="BP22" s="2">
        <v>1279</v>
      </c>
      <c r="BQ22" s="2">
        <v>2897</v>
      </c>
      <c r="BR22" s="2">
        <v>984</v>
      </c>
      <c r="BS22" s="2">
        <v>2326</v>
      </c>
      <c r="BT22" s="2">
        <v>900</v>
      </c>
      <c r="BU22" s="2">
        <v>3978</v>
      </c>
      <c r="BV22" s="2">
        <v>1200</v>
      </c>
      <c r="BW22" s="2">
        <v>305</v>
      </c>
      <c r="BX22" s="2">
        <v>3764</v>
      </c>
      <c r="BY22" s="2">
        <v>483</v>
      </c>
      <c r="BZ22" s="2">
        <v>9433</v>
      </c>
      <c r="CA22" s="2">
        <v>1634</v>
      </c>
      <c r="CB22" s="2">
        <v>295</v>
      </c>
      <c r="CC22" s="2">
        <v>348</v>
      </c>
      <c r="CD22" s="2">
        <v>1167</v>
      </c>
      <c r="CE22" s="2">
        <v>5533</v>
      </c>
      <c r="CF22" s="2">
        <v>119</v>
      </c>
      <c r="CG22" s="2">
        <v>811</v>
      </c>
      <c r="CH22" s="2">
        <v>341</v>
      </c>
      <c r="CI22" s="2">
        <v>659</v>
      </c>
      <c r="CJ22" s="2">
        <v>228</v>
      </c>
      <c r="CK22" s="33">
        <f>SUM(C22:CI22)</f>
        <v>936439.6597999999</v>
      </c>
    </row>
    <row r="23" spans="1:89" ht="12.75" customHeight="1">
      <c r="A23" s="21">
        <v>13</v>
      </c>
      <c r="B23" s="9" t="s">
        <v>61</v>
      </c>
      <c r="C23" s="2">
        <v>937849</v>
      </c>
      <c r="D23" s="2">
        <v>5869</v>
      </c>
      <c r="E23" s="2">
        <v>33941</v>
      </c>
      <c r="F23" s="2">
        <v>3641</v>
      </c>
      <c r="G23" s="2">
        <v>73700</v>
      </c>
      <c r="H23" s="2">
        <v>16400</v>
      </c>
      <c r="I23" s="2">
        <v>21424</v>
      </c>
      <c r="J23" s="2">
        <v>4673</v>
      </c>
      <c r="K23" s="2">
        <v>20200</v>
      </c>
      <c r="L23" s="2">
        <v>3300</v>
      </c>
      <c r="M23" s="2">
        <v>4338</v>
      </c>
      <c r="N23" s="2">
        <v>12897</v>
      </c>
      <c r="O23" s="2">
        <v>14600</v>
      </c>
      <c r="P23" s="2">
        <v>12855</v>
      </c>
      <c r="Q23" s="2">
        <v>11593</v>
      </c>
      <c r="R23" s="2">
        <v>3197</v>
      </c>
      <c r="S23" s="2">
        <v>7700</v>
      </c>
      <c r="T23" s="2">
        <v>741400</v>
      </c>
      <c r="U23" s="2">
        <v>4707</v>
      </c>
      <c r="V23" s="2">
        <v>14371</v>
      </c>
      <c r="W23" s="2">
        <v>861</v>
      </c>
      <c r="X23" s="2">
        <v>6200</v>
      </c>
      <c r="Y23" s="2">
        <v>5003</v>
      </c>
      <c r="Z23" s="2">
        <v>8819</v>
      </c>
      <c r="AA23" s="2">
        <v>2152</v>
      </c>
      <c r="AB23" s="2">
        <v>9116</v>
      </c>
      <c r="AC23" s="2">
        <v>9085</v>
      </c>
      <c r="AD23" s="2">
        <v>13100</v>
      </c>
      <c r="AE23" s="2">
        <v>481</v>
      </c>
      <c r="AF23" s="2">
        <v>8433</v>
      </c>
      <c r="AG23" s="2">
        <v>12500</v>
      </c>
      <c r="AH23" s="2">
        <v>200</v>
      </c>
      <c r="AI23" s="2">
        <v>8791</v>
      </c>
      <c r="AJ23" s="2">
        <v>3600</v>
      </c>
      <c r="AK23" s="2">
        <v>47128</v>
      </c>
      <c r="AL23" s="2">
        <v>713</v>
      </c>
      <c r="AM23" s="2">
        <v>4519</v>
      </c>
      <c r="AN23" s="2">
        <v>11019</v>
      </c>
      <c r="AO23" s="2">
        <v>2020</v>
      </c>
      <c r="AP23" s="2">
        <v>58048.4706</v>
      </c>
      <c r="AQ23" s="2">
        <v>1533.49675</v>
      </c>
      <c r="AR23" s="2">
        <v>1188</v>
      </c>
      <c r="AS23" s="2">
        <v>0</v>
      </c>
      <c r="AT23" s="2">
        <v>0</v>
      </c>
      <c r="AU23" s="2">
        <v>12000</v>
      </c>
      <c r="AV23" s="2">
        <v>2964</v>
      </c>
      <c r="AW23" s="2">
        <v>400</v>
      </c>
      <c r="AX23" s="2">
        <v>2939</v>
      </c>
      <c r="AY23" s="2">
        <v>1096</v>
      </c>
      <c r="AZ23" s="2">
        <v>0</v>
      </c>
      <c r="BA23" s="2">
        <v>702</v>
      </c>
      <c r="BB23" s="2">
        <v>1760</v>
      </c>
      <c r="BC23" s="2">
        <v>1854</v>
      </c>
      <c r="BD23" s="2">
        <v>302</v>
      </c>
      <c r="BE23" s="2">
        <v>546</v>
      </c>
      <c r="BF23" s="2">
        <v>4980</v>
      </c>
      <c r="BG23" s="2">
        <v>13127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12767</v>
      </c>
      <c r="BO23" s="2">
        <v>383</v>
      </c>
      <c r="BP23" s="2">
        <v>0</v>
      </c>
      <c r="BQ23" s="2">
        <v>0</v>
      </c>
      <c r="BR23" s="2">
        <v>52</v>
      </c>
      <c r="BS23" s="2">
        <v>0</v>
      </c>
      <c r="BT23" s="2">
        <v>100</v>
      </c>
      <c r="BU23" s="2">
        <v>0</v>
      </c>
      <c r="BV23" s="2">
        <v>700</v>
      </c>
      <c r="BW23" s="2">
        <v>23</v>
      </c>
      <c r="BX23" s="2">
        <v>0</v>
      </c>
      <c r="BY23" s="2">
        <v>0</v>
      </c>
      <c r="BZ23" s="2">
        <v>4360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194</v>
      </c>
      <c r="CG23" s="2">
        <v>0</v>
      </c>
      <c r="CH23" s="2">
        <v>0</v>
      </c>
      <c r="CI23" s="2">
        <v>0</v>
      </c>
      <c r="CJ23" s="2">
        <v>0</v>
      </c>
      <c r="CK23" s="33">
        <f>SUM(C23:CI23)</f>
        <v>2224413.96735</v>
      </c>
    </row>
    <row r="24" spans="1:89" s="29" customFormat="1" ht="12.75" customHeight="1">
      <c r="A24" s="22"/>
      <c r="B24" s="10" t="s">
        <v>62</v>
      </c>
      <c r="C24" s="35">
        <v>943195</v>
      </c>
      <c r="D24" s="35">
        <v>8659</v>
      </c>
      <c r="E24" s="35">
        <v>41667</v>
      </c>
      <c r="F24" s="35">
        <v>40443</v>
      </c>
      <c r="G24" s="35">
        <v>98700</v>
      </c>
      <c r="H24" s="35">
        <v>23400</v>
      </c>
      <c r="I24" s="35">
        <v>34218</v>
      </c>
      <c r="J24" s="35">
        <v>10279</v>
      </c>
      <c r="K24" s="35">
        <v>31734</v>
      </c>
      <c r="L24" s="35">
        <v>7937</v>
      </c>
      <c r="M24" s="35">
        <v>17684</v>
      </c>
      <c r="N24" s="35">
        <v>26343</v>
      </c>
      <c r="O24" s="35">
        <v>29400</v>
      </c>
      <c r="P24" s="35">
        <v>20123</v>
      </c>
      <c r="Q24" s="35">
        <v>20441</v>
      </c>
      <c r="R24" s="35">
        <v>73503</v>
      </c>
      <c r="S24" s="35">
        <v>13202</v>
      </c>
      <c r="T24" s="35">
        <v>891600</v>
      </c>
      <c r="U24" s="35">
        <v>16951</v>
      </c>
      <c r="V24" s="35">
        <v>31576</v>
      </c>
      <c r="W24" s="35">
        <v>17478</v>
      </c>
      <c r="X24" s="35">
        <v>18400</v>
      </c>
      <c r="Y24" s="35">
        <v>18200</v>
      </c>
      <c r="Z24" s="35">
        <v>12067</v>
      </c>
      <c r="AA24" s="35">
        <v>26551</v>
      </c>
      <c r="AB24" s="35">
        <v>12559</v>
      </c>
      <c r="AC24" s="35">
        <v>45017</v>
      </c>
      <c r="AD24" s="35">
        <v>53600</v>
      </c>
      <c r="AE24" s="35">
        <v>4580</v>
      </c>
      <c r="AF24" s="35">
        <v>13276</v>
      </c>
      <c r="AG24" s="35">
        <v>19400</v>
      </c>
      <c r="AH24" s="35">
        <v>18051</v>
      </c>
      <c r="AI24" s="35">
        <v>18072</v>
      </c>
      <c r="AJ24" s="35">
        <v>6100</v>
      </c>
      <c r="AK24" s="35">
        <v>38758</v>
      </c>
      <c r="AL24" s="35">
        <v>2242</v>
      </c>
      <c r="AM24" s="35">
        <v>41272</v>
      </c>
      <c r="AN24" s="35">
        <v>25145</v>
      </c>
      <c r="AO24" s="35">
        <v>3576</v>
      </c>
      <c r="AP24" s="35">
        <v>79201.07694</v>
      </c>
      <c r="AQ24" s="35">
        <v>7003.76852</v>
      </c>
      <c r="AR24" s="35">
        <v>3867</v>
      </c>
      <c r="AS24" s="35">
        <v>3265.78169</v>
      </c>
      <c r="AT24" s="35">
        <v>10183</v>
      </c>
      <c r="AU24" s="35">
        <v>37147</v>
      </c>
      <c r="AV24" s="35">
        <v>7022</v>
      </c>
      <c r="AW24" s="35">
        <v>2800</v>
      </c>
      <c r="AX24" s="35">
        <v>11436</v>
      </c>
      <c r="AY24" s="35">
        <v>12980</v>
      </c>
      <c r="AZ24" s="35">
        <v>18166</v>
      </c>
      <c r="BA24" s="35">
        <v>12191</v>
      </c>
      <c r="BB24" s="35">
        <v>16841</v>
      </c>
      <c r="BC24" s="35">
        <v>6519</v>
      </c>
      <c r="BD24" s="35">
        <v>1592</v>
      </c>
      <c r="BE24" s="35">
        <v>1882</v>
      </c>
      <c r="BF24" s="35">
        <v>8363</v>
      </c>
      <c r="BG24" s="35">
        <v>37561</v>
      </c>
      <c r="BH24" s="35">
        <v>8656</v>
      </c>
      <c r="BI24" s="35">
        <v>703</v>
      </c>
      <c r="BJ24" s="35">
        <v>1391</v>
      </c>
      <c r="BK24" s="35">
        <v>1041</v>
      </c>
      <c r="BL24" s="35">
        <v>2102</v>
      </c>
      <c r="BM24" s="35">
        <v>433</v>
      </c>
      <c r="BN24" s="35">
        <v>46184</v>
      </c>
      <c r="BO24" s="35">
        <f>SUM(BO22:BO23)</f>
        <v>3039</v>
      </c>
      <c r="BP24" s="35">
        <v>1279</v>
      </c>
      <c r="BQ24" s="35">
        <v>2897</v>
      </c>
      <c r="BR24" s="35">
        <v>1036</v>
      </c>
      <c r="BS24" s="35">
        <v>2326</v>
      </c>
      <c r="BT24" s="35">
        <v>1000</v>
      </c>
      <c r="BU24" s="35">
        <v>3978</v>
      </c>
      <c r="BV24" s="35">
        <v>1900</v>
      </c>
      <c r="BW24" s="35">
        <v>328</v>
      </c>
      <c r="BX24" s="35">
        <v>3764</v>
      </c>
      <c r="BY24" s="35">
        <v>483</v>
      </c>
      <c r="BZ24" s="35">
        <v>13793</v>
      </c>
      <c r="CA24" s="35">
        <v>1634</v>
      </c>
      <c r="CB24" s="35">
        <v>295</v>
      </c>
      <c r="CC24" s="35">
        <v>348</v>
      </c>
      <c r="CD24" s="35">
        <v>1167</v>
      </c>
      <c r="CE24" s="35">
        <v>5533</v>
      </c>
      <c r="CF24" s="35">
        <v>313</v>
      </c>
      <c r="CG24" s="35">
        <v>811</v>
      </c>
      <c r="CH24" s="35">
        <v>341</v>
      </c>
      <c r="CI24" s="35">
        <v>659</v>
      </c>
      <c r="CJ24" s="35">
        <v>228</v>
      </c>
      <c r="CK24" s="33">
        <f>SUM(C24:CI24)</f>
        <v>3160853.62715</v>
      </c>
    </row>
    <row r="25" spans="1:90" ht="12.75" customHeight="1">
      <c r="A25" s="23"/>
      <c r="B25" s="6" t="s">
        <v>63</v>
      </c>
      <c r="C25" s="38">
        <v>499.21</v>
      </c>
      <c r="D25" s="38">
        <v>60.47</v>
      </c>
      <c r="E25" s="38">
        <v>66.18</v>
      </c>
      <c r="F25" s="38">
        <v>88.08</v>
      </c>
      <c r="G25" s="38">
        <v>110.86</v>
      </c>
      <c r="H25" s="38">
        <v>81</v>
      </c>
      <c r="I25" s="38">
        <v>88.56</v>
      </c>
      <c r="J25" s="38">
        <v>77.62</v>
      </c>
      <c r="K25" s="38">
        <v>229.08</v>
      </c>
      <c r="L25" s="38">
        <v>63.21</v>
      </c>
      <c r="M25" s="38">
        <v>86.85</v>
      </c>
      <c r="N25" s="38">
        <v>133.9</v>
      </c>
      <c r="O25" s="38">
        <v>82.69</v>
      </c>
      <c r="P25" s="38">
        <v>98.86</v>
      </c>
      <c r="Q25" s="38">
        <v>85.74</v>
      </c>
      <c r="R25" s="38">
        <v>105.03</v>
      </c>
      <c r="S25" s="38">
        <v>102.02</v>
      </c>
      <c r="T25" s="38">
        <v>102.95</v>
      </c>
      <c r="U25" s="38">
        <v>86.38</v>
      </c>
      <c r="V25" s="38">
        <v>109.97</v>
      </c>
      <c r="W25" s="38">
        <v>95.36</v>
      </c>
      <c r="X25" s="38">
        <v>77.66</v>
      </c>
      <c r="Y25" s="38">
        <v>70.08</v>
      </c>
      <c r="Z25" s="38">
        <v>81.81</v>
      </c>
      <c r="AA25" s="38">
        <v>92.27</v>
      </c>
      <c r="AB25" s="38">
        <v>105.96</v>
      </c>
      <c r="AC25" s="38">
        <v>102.9</v>
      </c>
      <c r="AD25" s="38">
        <v>94.81</v>
      </c>
      <c r="AE25" s="38">
        <v>92.07</v>
      </c>
      <c r="AF25" s="38">
        <v>74.74</v>
      </c>
      <c r="AG25" s="38">
        <v>87.38</v>
      </c>
      <c r="AH25" s="38">
        <v>94.51</v>
      </c>
      <c r="AI25" s="38">
        <v>77.03</v>
      </c>
      <c r="AJ25" s="38">
        <v>76.79</v>
      </c>
      <c r="AK25" s="38">
        <v>97.48</v>
      </c>
      <c r="AL25" s="38">
        <v>81.56</v>
      </c>
      <c r="AM25" s="38">
        <v>81.42</v>
      </c>
      <c r="AN25" s="38">
        <v>86.8</v>
      </c>
      <c r="AO25" s="38">
        <v>83.11</v>
      </c>
      <c r="AP25" s="38">
        <v>64.61</v>
      </c>
      <c r="AQ25" s="38">
        <v>67.54</v>
      </c>
      <c r="AR25" s="38">
        <v>110.8</v>
      </c>
      <c r="AS25" s="38">
        <v>82.11</v>
      </c>
      <c r="AT25" s="38">
        <v>106.47</v>
      </c>
      <c r="AU25" s="38">
        <v>71.73</v>
      </c>
      <c r="AV25" s="38">
        <v>93.19</v>
      </c>
      <c r="AW25" s="38">
        <v>87.12</v>
      </c>
      <c r="AX25" s="38">
        <v>102.96</v>
      </c>
      <c r="AY25" s="38">
        <v>78.67</v>
      </c>
      <c r="AZ25" s="38">
        <v>87.16</v>
      </c>
      <c r="BA25" s="38">
        <v>86.86</v>
      </c>
      <c r="BB25" s="38">
        <v>88.94</v>
      </c>
      <c r="BC25" s="38">
        <v>70</v>
      </c>
      <c r="BD25" s="38">
        <v>80.2</v>
      </c>
      <c r="BE25" s="38">
        <v>76.62</v>
      </c>
      <c r="BF25" s="38">
        <v>77.17</v>
      </c>
      <c r="BG25" s="38">
        <v>95.97</v>
      </c>
      <c r="BH25" s="38">
        <v>75.71</v>
      </c>
      <c r="BI25" s="38">
        <v>89.21</v>
      </c>
      <c r="BJ25" s="38">
        <v>79.08</v>
      </c>
      <c r="BK25" s="38">
        <v>85.32</v>
      </c>
      <c r="BL25" s="38">
        <v>86.58</v>
      </c>
      <c r="BM25" s="38">
        <v>75.42</v>
      </c>
      <c r="BN25" s="38">
        <v>88.28</v>
      </c>
      <c r="BO25" s="38">
        <v>72.09</v>
      </c>
      <c r="BP25" s="38">
        <v>75.59</v>
      </c>
      <c r="BQ25" s="38">
        <v>109.8</v>
      </c>
      <c r="BR25" s="38">
        <v>86.06</v>
      </c>
      <c r="BS25" s="38">
        <v>79.82</v>
      </c>
      <c r="BT25" s="38">
        <v>91.58</v>
      </c>
      <c r="BU25" s="38">
        <v>85.83</v>
      </c>
      <c r="BV25" s="38">
        <v>109.76</v>
      </c>
      <c r="BW25" s="38">
        <v>85.1</v>
      </c>
      <c r="BX25" s="38">
        <v>112.26</v>
      </c>
      <c r="BY25" s="38">
        <v>113.41</v>
      </c>
      <c r="BZ25" s="38">
        <v>93.15</v>
      </c>
      <c r="CA25" s="38">
        <v>66.13</v>
      </c>
      <c r="CB25" s="38">
        <v>107.47</v>
      </c>
      <c r="CC25" s="38">
        <v>95</v>
      </c>
      <c r="CD25" s="38">
        <v>43.07</v>
      </c>
      <c r="CE25" s="38">
        <v>117.91</v>
      </c>
      <c r="CF25" s="38">
        <v>59.8</v>
      </c>
      <c r="CG25" s="38">
        <v>43.44</v>
      </c>
      <c r="CH25" s="38">
        <v>128.67</v>
      </c>
      <c r="CI25" s="38">
        <v>119.95</v>
      </c>
      <c r="CJ25" s="38">
        <v>73.77</v>
      </c>
      <c r="CK25" s="38">
        <f>CK17/CK11*100</f>
        <v>91.04536053020041</v>
      </c>
      <c r="CL25" s="30"/>
    </row>
    <row r="26" spans="1:89" ht="12.75" customHeight="1">
      <c r="A26" s="23"/>
      <c r="B26" s="6" t="s">
        <v>87</v>
      </c>
      <c r="C26" s="38">
        <v>499.208197119719</v>
      </c>
      <c r="D26" s="38">
        <v>60.47194340073913</v>
      </c>
      <c r="E26" s="38">
        <v>66.18099928537207</v>
      </c>
      <c r="F26" s="38">
        <v>85.96504059264919</v>
      </c>
      <c r="G26" s="38">
        <v>90.70406653041087</v>
      </c>
      <c r="H26" s="38">
        <v>72.92746113989638</v>
      </c>
      <c r="I26" s="38">
        <v>88.18475201268538</v>
      </c>
      <c r="J26" s="38">
        <v>77.61778411883307</v>
      </c>
      <c r="K26" s="38">
        <v>207.98928317416912</v>
      </c>
      <c r="L26" s="38">
        <v>63.211327811915574</v>
      </c>
      <c r="M26" s="38">
        <v>86.80540588674843</v>
      </c>
      <c r="N26" s="38">
        <v>127.67706437699667</v>
      </c>
      <c r="O26" s="38">
        <v>82.68989242614536</v>
      </c>
      <c r="P26" s="38">
        <v>86.41179696991557</v>
      </c>
      <c r="Q26" s="38">
        <v>85.44105052811875</v>
      </c>
      <c r="R26" s="38">
        <v>92.15788647160034</v>
      </c>
      <c r="S26" s="38">
        <v>98.48479598024778</v>
      </c>
      <c r="T26" s="38">
        <v>98.39213310341613</v>
      </c>
      <c r="U26" s="38">
        <v>86.37771720136996</v>
      </c>
      <c r="V26" s="38">
        <v>108.6062180974478</v>
      </c>
      <c r="W26" s="38">
        <v>95.36055265112921</v>
      </c>
      <c r="X26" s="38">
        <v>77.65708872750237</v>
      </c>
      <c r="Y26" s="38">
        <v>70.07550222461911</v>
      </c>
      <c r="Z26" s="38">
        <v>81.80863802243896</v>
      </c>
      <c r="AA26" s="38">
        <v>89.66718284959</v>
      </c>
      <c r="AB26" s="38">
        <v>105.95594625701736</v>
      </c>
      <c r="AC26" s="38">
        <v>79.75170558618187</v>
      </c>
      <c r="AD26" s="38">
        <v>74.12337897558501</v>
      </c>
      <c r="AE26" s="38">
        <v>92.07100834774829</v>
      </c>
      <c r="AF26" s="38">
        <v>74.73949234559608</v>
      </c>
      <c r="AG26" s="38">
        <v>85.28636472561706</v>
      </c>
      <c r="AH26" s="38">
        <v>83.68047582338276</v>
      </c>
      <c r="AI26" s="38">
        <v>76.99718936511294</v>
      </c>
      <c r="AJ26" s="38">
        <v>76.79108970499698</v>
      </c>
      <c r="AK26" s="38">
        <v>97.47786553405926</v>
      </c>
      <c r="AL26" s="38">
        <v>81.56407151431185</v>
      </c>
      <c r="AM26" s="38">
        <v>63.32836334914359</v>
      </c>
      <c r="AN26" s="38">
        <v>86.79513404737489</v>
      </c>
      <c r="AO26" s="38">
        <v>83.10841323685398</v>
      </c>
      <c r="AP26" s="38">
        <v>57.44303320331068</v>
      </c>
      <c r="AQ26" s="38">
        <v>67.54306973529076</v>
      </c>
      <c r="AR26" s="38">
        <v>110.80248801876212</v>
      </c>
      <c r="AS26" s="38">
        <v>73.75238794833638</v>
      </c>
      <c r="AT26" s="38">
        <v>106.47280905087663</v>
      </c>
      <c r="AU26" s="38">
        <v>68.1759954256105</v>
      </c>
      <c r="AV26" s="38">
        <v>93.19422595414996</v>
      </c>
      <c r="AW26" s="38">
        <v>87.11545421643142</v>
      </c>
      <c r="AX26" s="38">
        <v>97.14640520955628</v>
      </c>
      <c r="AY26" s="38">
        <v>78.66762120425363</v>
      </c>
      <c r="AZ26" s="38">
        <v>84.58983274733386</v>
      </c>
      <c r="BA26" s="38">
        <v>86.86320045942169</v>
      </c>
      <c r="BB26" s="38">
        <v>87.39722455835546</v>
      </c>
      <c r="BC26" s="38">
        <v>70.00022289420697</v>
      </c>
      <c r="BD26" s="38">
        <v>80.19721132789786</v>
      </c>
      <c r="BE26" s="38">
        <v>76.62246878093246</v>
      </c>
      <c r="BF26" s="38">
        <v>77.17240361749033</v>
      </c>
      <c r="BG26" s="38">
        <v>95.96553911553102</v>
      </c>
      <c r="BH26" s="38">
        <v>72.53884664312376</v>
      </c>
      <c r="BI26" s="38">
        <v>89.20518029456576</v>
      </c>
      <c r="BJ26" s="38">
        <v>79.07538568229101</v>
      </c>
      <c r="BK26" s="38">
        <v>85.31959865326615</v>
      </c>
      <c r="BL26" s="38">
        <v>86.57742998352553</v>
      </c>
      <c r="BM26" s="38">
        <v>75.42330113982423</v>
      </c>
      <c r="BN26" s="38">
        <v>81.34727012195093</v>
      </c>
      <c r="BO26" s="38">
        <v>72.08574311787237</v>
      </c>
      <c r="BP26" s="38">
        <v>75.59076055805379</v>
      </c>
      <c r="BQ26" s="38">
        <v>102.06314869749646</v>
      </c>
      <c r="BR26" s="38">
        <v>86.05778701980957</v>
      </c>
      <c r="BS26" s="38">
        <v>79.8175778622706</v>
      </c>
      <c r="BT26" s="38">
        <v>85.91817316841104</v>
      </c>
      <c r="BU26" s="38">
        <v>85.83403113442112</v>
      </c>
      <c r="BV26" s="38">
        <v>109.7584541062802</v>
      </c>
      <c r="BW26" s="38">
        <v>85.10359808399242</v>
      </c>
      <c r="BX26" s="38">
        <v>87.31594006634738</v>
      </c>
      <c r="BY26" s="38">
        <v>113.41394693590046</v>
      </c>
      <c r="BZ26" s="38">
        <v>84.17172323450937</v>
      </c>
      <c r="CA26" s="38">
        <v>66.13429400580407</v>
      </c>
      <c r="CB26" s="38">
        <v>107.4726234219813</v>
      </c>
      <c r="CC26" s="38">
        <v>94.99809087437954</v>
      </c>
      <c r="CD26" s="38">
        <v>43.07076298551527</v>
      </c>
      <c r="CE26" s="38">
        <v>106.55665409783659</v>
      </c>
      <c r="CF26" s="38">
        <v>59.79737726648678</v>
      </c>
      <c r="CG26" s="38">
        <v>43.43526098243992</v>
      </c>
      <c r="CH26" s="38">
        <v>128.67167163390803</v>
      </c>
      <c r="CI26" s="38">
        <v>119.9548384747059</v>
      </c>
      <c r="CJ26" s="38">
        <v>73.77378025106769</v>
      </c>
      <c r="CK26" s="38">
        <f>CK24/CK13%</f>
        <v>3.1595364219271938</v>
      </c>
    </row>
    <row r="27" spans="1:89" ht="12.75" customHeight="1">
      <c r="A27" s="23"/>
      <c r="B27" s="6" t="s">
        <v>127</v>
      </c>
      <c r="C27" s="38">
        <v>130.75797633409482</v>
      </c>
      <c r="D27" s="38">
        <v>49.779142545941845</v>
      </c>
      <c r="E27" s="38">
        <v>54.708908276853016</v>
      </c>
      <c r="F27" s="38">
        <v>75.12288584343278</v>
      </c>
      <c r="G27" s="38">
        <v>80.52557484748945</v>
      </c>
      <c r="H27" s="38">
        <v>73.0439121756487</v>
      </c>
      <c r="I27" s="38">
        <v>71.46593387401586</v>
      </c>
      <c r="J27" s="38">
        <v>67.99264423524136</v>
      </c>
      <c r="K27" s="38">
        <v>81.3293155774444</v>
      </c>
      <c r="L27" s="38">
        <v>56.373600190612336</v>
      </c>
      <c r="M27" s="38">
        <v>77.63423286478289</v>
      </c>
      <c r="N27" s="38">
        <v>74.9012254044445</v>
      </c>
      <c r="O27" s="38">
        <v>69.56861303808518</v>
      </c>
      <c r="P27" s="38">
        <v>85.6881696499539</v>
      </c>
      <c r="Q27" s="38">
        <v>76.57995735607676</v>
      </c>
      <c r="R27" s="38">
        <v>79.05693014535305</v>
      </c>
      <c r="S27" s="38">
        <v>70.70171205102818</v>
      </c>
      <c r="T27" s="38">
        <v>106.00522193211488</v>
      </c>
      <c r="U27" s="38">
        <v>72.68839896902729</v>
      </c>
      <c r="V27" s="38">
        <v>75.59312691098575</v>
      </c>
      <c r="W27" s="38">
        <v>64.99133931090698</v>
      </c>
      <c r="X27" s="38">
        <v>73.07463750891372</v>
      </c>
      <c r="Y27" s="38">
        <v>64.625427416848</v>
      </c>
      <c r="Z27" s="38">
        <v>69.24890481237733</v>
      </c>
      <c r="AA27" s="38">
        <v>76.10963540179145</v>
      </c>
      <c r="AB27" s="38">
        <v>61.940594399292834</v>
      </c>
      <c r="AC27" s="38">
        <v>87.81675328265882</v>
      </c>
      <c r="AD27" s="38">
        <v>75.29067628228714</v>
      </c>
      <c r="AE27" s="38">
        <v>74.25019553715207</v>
      </c>
      <c r="AF27" s="38">
        <v>63.980447052873316</v>
      </c>
      <c r="AG27" s="38">
        <v>71.43000501756146</v>
      </c>
      <c r="AH27" s="38">
        <v>84.05967536396051</v>
      </c>
      <c r="AI27" s="38">
        <v>69.4011688945703</v>
      </c>
      <c r="AJ27" s="38">
        <v>67.27320675105484</v>
      </c>
      <c r="AK27" s="38">
        <v>79.16332525967991</v>
      </c>
      <c r="AL27" s="38">
        <v>67.47670501771731</v>
      </c>
      <c r="AM27" s="38">
        <v>68.40050338151538</v>
      </c>
      <c r="AN27" s="38">
        <v>75.26517504844742</v>
      </c>
      <c r="AO27" s="38">
        <v>64.46790657509919</v>
      </c>
      <c r="AP27" s="38">
        <v>54.106340096950525</v>
      </c>
      <c r="AQ27" s="38">
        <v>61.28210948791521</v>
      </c>
      <c r="AR27" s="38">
        <v>58.88408098804566</v>
      </c>
      <c r="AS27" s="38">
        <v>62.82181849742893</v>
      </c>
      <c r="AT27" s="38">
        <v>77.9116009265811</v>
      </c>
      <c r="AU27" s="38">
        <v>64.94682823388452</v>
      </c>
      <c r="AV27" s="38">
        <v>74.45839552678687</v>
      </c>
      <c r="AW27" s="38">
        <v>71.29739336492891</v>
      </c>
      <c r="AX27" s="38">
        <v>82.88072294267128</v>
      </c>
      <c r="AY27" s="38">
        <v>66.08429015926522</v>
      </c>
      <c r="AZ27" s="38">
        <v>74.59723448622772</v>
      </c>
      <c r="BA27" s="38">
        <v>72.79454266983664</v>
      </c>
      <c r="BB27" s="38">
        <v>76.49199083397407</v>
      </c>
      <c r="BC27" s="38">
        <v>64.50759038487345</v>
      </c>
      <c r="BD27" s="38">
        <v>48.013421625705526</v>
      </c>
      <c r="BE27" s="38">
        <v>68.3187817562615</v>
      </c>
      <c r="BF27" s="38">
        <v>62.78338631978634</v>
      </c>
      <c r="BG27" s="38">
        <v>73.45681942722848</v>
      </c>
      <c r="BH27" s="38">
        <v>66.77484752593178</v>
      </c>
      <c r="BI27" s="38">
        <v>67.56811340533366</v>
      </c>
      <c r="BJ27" s="38">
        <v>65.22458739684922</v>
      </c>
      <c r="BK27" s="38">
        <v>72.19151162133122</v>
      </c>
      <c r="BL27" s="38">
        <v>74.22040505041946</v>
      </c>
      <c r="BM27" s="38">
        <v>60.202239075478516</v>
      </c>
      <c r="BN27" s="38">
        <v>78.18931722228282</v>
      </c>
      <c r="BO27" s="38">
        <v>59.7877883823589</v>
      </c>
      <c r="BP27" s="38">
        <v>69.7903936801676</v>
      </c>
      <c r="BQ27" s="38">
        <v>78.26267843828008</v>
      </c>
      <c r="BR27" s="38">
        <v>66.07702585736016</v>
      </c>
      <c r="BS27" s="38">
        <v>64.57970080961319</v>
      </c>
      <c r="BT27" s="38">
        <v>81.49819494584838</v>
      </c>
      <c r="BU27" s="38">
        <v>73.04531661487712</v>
      </c>
      <c r="BV27" s="38">
        <v>69.65052115266708</v>
      </c>
      <c r="BW27" s="38">
        <v>63.60495368924967</v>
      </c>
      <c r="BX27" s="38">
        <v>76.62661888167437</v>
      </c>
      <c r="BY27" s="38">
        <v>80.76479341883058</v>
      </c>
      <c r="BZ27" s="38">
        <v>65.53643099774794</v>
      </c>
      <c r="CA27" s="38">
        <v>51.89738628403783</v>
      </c>
      <c r="CB27" s="38">
        <v>71.55729961485358</v>
      </c>
      <c r="CC27" s="38">
        <v>70.87021099106798</v>
      </c>
      <c r="CD27" s="38">
        <v>37.03711931048271</v>
      </c>
      <c r="CE27" s="38">
        <v>64.12877189891843</v>
      </c>
      <c r="CF27" s="38">
        <v>37.76987022307278</v>
      </c>
      <c r="CG27" s="38">
        <v>31.884629801337567</v>
      </c>
      <c r="CH27" s="38">
        <v>79.59812364349227</v>
      </c>
      <c r="CI27" s="38">
        <v>53.06737345825714</v>
      </c>
      <c r="CJ27" s="38">
        <v>22.469009282434325</v>
      </c>
      <c r="CK27" s="38">
        <f>CK17/(CK11+CK4)*100</f>
        <v>73.82345583712747</v>
      </c>
    </row>
    <row r="28" spans="1:89" ht="12.75" customHeight="1">
      <c r="A28" s="25"/>
      <c r="B28" s="6" t="s">
        <v>64</v>
      </c>
      <c r="C28" s="38">
        <v>73.76145420281888</v>
      </c>
      <c r="D28" s="38">
        <v>4.943894768402452</v>
      </c>
      <c r="E28" s="38">
        <v>5.661071813346723</v>
      </c>
      <c r="F28" s="38">
        <v>0.28401062452261855</v>
      </c>
      <c r="G28" s="38">
        <v>2.995104895104895</v>
      </c>
      <c r="H28" s="38">
        <v>5.543926765951633</v>
      </c>
      <c r="I28" s="38">
        <v>3.504155145547003</v>
      </c>
      <c r="J28" s="38">
        <v>1.6646905299788122</v>
      </c>
      <c r="K28" s="38">
        <v>3.856471275663329</v>
      </c>
      <c r="L28" s="38">
        <v>2.0116229923922235</v>
      </c>
      <c r="M28" s="38">
        <v>0.7840242514527158</v>
      </c>
      <c r="N28" s="38">
        <v>2.1728327513938535</v>
      </c>
      <c r="O28" s="38">
        <v>2.4348543881661495</v>
      </c>
      <c r="P28" s="38">
        <v>3.8199570127292146</v>
      </c>
      <c r="Q28" s="38">
        <v>2.8192449047778148</v>
      </c>
      <c r="R28" s="38">
        <v>0.049415370874683597</v>
      </c>
      <c r="S28" s="38">
        <v>3.215137094149418</v>
      </c>
      <c r="T28" s="38">
        <v>30.94614437286851</v>
      </c>
      <c r="U28" s="38">
        <v>0.9293529890613899</v>
      </c>
      <c r="V28" s="38">
        <v>1.9921975585467953</v>
      </c>
      <c r="W28" s="38">
        <v>0.130666301661277</v>
      </c>
      <c r="X28" s="38">
        <v>0.8468732211108401</v>
      </c>
      <c r="Y28" s="38">
        <v>1.3557479557479557</v>
      </c>
      <c r="Z28" s="38">
        <v>5.42344670251647</v>
      </c>
      <c r="AA28" s="38">
        <v>0.2703899569681495</v>
      </c>
      <c r="AB28" s="38">
        <v>4.706417010050739</v>
      </c>
      <c r="AC28" s="38">
        <v>0.7790292050656731</v>
      </c>
      <c r="AD28" s="38">
        <v>1.099132559560171</v>
      </c>
      <c r="AE28" s="38">
        <v>0.4446570514329904</v>
      </c>
      <c r="AF28" s="38">
        <v>2.7300487945812333</v>
      </c>
      <c r="AG28" s="38">
        <v>3.562798538915426</v>
      </c>
      <c r="AH28" s="38">
        <v>0.06333510148929367</v>
      </c>
      <c r="AI28" s="38">
        <v>2.7012491980224174</v>
      </c>
      <c r="AJ28" s="38">
        <v>3.2928263426107405</v>
      </c>
      <c r="AK28" s="38">
        <v>15.075607724294917</v>
      </c>
      <c r="AL28" s="38">
        <v>0.8674511329378586</v>
      </c>
      <c r="AM28" s="38">
        <v>0.40771634409557805</v>
      </c>
      <c r="AN28" s="38">
        <v>2.6353012563566067</v>
      </c>
      <c r="AO28" s="38">
        <v>1.6566626650660263</v>
      </c>
      <c r="AP28" s="38">
        <v>8.41991656699617</v>
      </c>
      <c r="AQ28" s="38">
        <v>1.204216456692995</v>
      </c>
      <c r="AR28" s="38">
        <v>0.851800044172863</v>
      </c>
      <c r="AS28" s="38">
        <v>0</v>
      </c>
      <c r="AT28" s="38">
        <v>0</v>
      </c>
      <c r="AU28" s="38">
        <v>1.5082346452936581</v>
      </c>
      <c r="AV28" s="38">
        <v>1.6741008228147152</v>
      </c>
      <c r="AW28" s="38">
        <v>0.341088491898629</v>
      </c>
      <c r="AX28" s="38">
        <v>1.1691974852716245</v>
      </c>
      <c r="AY28" s="38">
        <v>0.22301725552075113</v>
      </c>
      <c r="AZ28" s="38">
        <v>0</v>
      </c>
      <c r="BA28" s="38">
        <v>0.06171116884122975</v>
      </c>
      <c r="BB28" s="38">
        <v>0.09959423105861606</v>
      </c>
      <c r="BC28" s="38">
        <v>1.311038322821959</v>
      </c>
      <c r="BD28" s="38">
        <v>0.5222073093596211</v>
      </c>
      <c r="BE28" s="38">
        <v>0.9079364152568351</v>
      </c>
      <c r="BF28" s="38">
        <v>2.863922893951066</v>
      </c>
      <c r="BG28" s="38">
        <v>2.094356964594596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0.8028836962987853</v>
      </c>
      <c r="BO28" s="38">
        <v>0.5761400498242604</v>
      </c>
      <c r="BP28" s="38">
        <v>0</v>
      </c>
      <c r="BQ28" s="38">
        <v>0</v>
      </c>
      <c r="BR28" s="38">
        <v>0.2645267133827625</v>
      </c>
      <c r="BS28" s="38">
        <v>0</v>
      </c>
      <c r="BT28" s="38">
        <v>0.4429678848283499</v>
      </c>
      <c r="BU28" s="38">
        <v>0</v>
      </c>
      <c r="BV28" s="38">
        <v>2.3362676056338025</v>
      </c>
      <c r="BW28" s="38">
        <v>0.3010569717595471</v>
      </c>
      <c r="BX28" s="38">
        <v>0</v>
      </c>
      <c r="BY28" s="38">
        <v>0</v>
      </c>
      <c r="BZ28" s="38">
        <v>1.8155054996075428</v>
      </c>
      <c r="CA28" s="38">
        <v>0.2263648468708389</v>
      </c>
      <c r="CB28" s="38">
        <v>0</v>
      </c>
      <c r="CC28" s="38">
        <v>0</v>
      </c>
      <c r="CD28" s="38">
        <v>0</v>
      </c>
      <c r="CE28" s="38">
        <v>0</v>
      </c>
      <c r="CF28" s="38">
        <v>6.151531945214156</v>
      </c>
      <c r="CG28" s="38">
        <v>0</v>
      </c>
      <c r="CH28" s="38">
        <v>0</v>
      </c>
      <c r="CI28" s="38">
        <v>0</v>
      </c>
      <c r="CJ28" s="38">
        <v>0</v>
      </c>
      <c r="CK28" s="38">
        <f>CK16/CK17*100</f>
        <v>4.118416053377523</v>
      </c>
    </row>
    <row r="29" spans="1:89" ht="12.75" customHeight="1">
      <c r="A29" s="23"/>
      <c r="B29" s="6" t="s">
        <v>88</v>
      </c>
      <c r="C29" s="38">
        <v>74.0603038749951</v>
      </c>
      <c r="D29" s="38">
        <v>5.52376578059314</v>
      </c>
      <c r="E29" s="38">
        <v>5.078145947184455</v>
      </c>
      <c r="F29" s="38">
        <v>1.095806304862456</v>
      </c>
      <c r="G29" s="38">
        <v>3.834498834498835</v>
      </c>
      <c r="H29" s="38">
        <v>3.197158081705151</v>
      </c>
      <c r="I29" s="38">
        <v>2.5808816541537127</v>
      </c>
      <c r="J29" s="38">
        <v>1.802903166963672</v>
      </c>
      <c r="K29" s="38">
        <v>3.51185891476986</v>
      </c>
      <c r="L29" s="38">
        <v>1.677303465765004</v>
      </c>
      <c r="M29" s="38">
        <v>1.3145619477282475</v>
      </c>
      <c r="N29" s="38">
        <v>1.916653267143326</v>
      </c>
      <c r="O29" s="38">
        <v>1.9414911180083205</v>
      </c>
      <c r="P29" s="38">
        <v>2.666562422976723</v>
      </c>
      <c r="Q29" s="38">
        <v>2.2765341352043658</v>
      </c>
      <c r="R29" s="38">
        <v>1.053415894838129</v>
      </c>
      <c r="S29" s="38">
        <v>2.322639667138748</v>
      </c>
      <c r="T29" s="38">
        <v>21.115953012504736</v>
      </c>
      <c r="U29" s="38">
        <v>1.3716554216438503</v>
      </c>
      <c r="V29" s="38">
        <v>1.7988455850349903</v>
      </c>
      <c r="W29" s="38">
        <v>1.053892764391232</v>
      </c>
      <c r="X29" s="38">
        <v>1.496299910547288</v>
      </c>
      <c r="Y29" s="38">
        <v>1.7508417508417509</v>
      </c>
      <c r="Z29" s="38">
        <v>3.511360197406709</v>
      </c>
      <c r="AA29" s="38">
        <v>1.1009237459686148</v>
      </c>
      <c r="AB29" s="38">
        <v>3.480210270208857</v>
      </c>
      <c r="AC29" s="38">
        <v>1.2486935276639277</v>
      </c>
      <c r="AD29" s="38">
        <v>1.3097128894318875</v>
      </c>
      <c r="AE29" s="38">
        <v>1.135189127961592</v>
      </c>
      <c r="AF29" s="38">
        <v>2.6636384064717022</v>
      </c>
      <c r="AG29" s="38">
        <v>2.72548468670975</v>
      </c>
      <c r="AH29" s="38">
        <v>1.1056691653609672</v>
      </c>
      <c r="AI29" s="38">
        <v>1.8945541004642037</v>
      </c>
      <c r="AJ29" s="38">
        <v>2.391219129753038</v>
      </c>
      <c r="AK29" s="38">
        <v>6.643400993476241</v>
      </c>
      <c r="AL29" s="38">
        <v>1.4535317190184447</v>
      </c>
      <c r="AM29" s="38">
        <v>1.1183138800766064</v>
      </c>
      <c r="AN29" s="38">
        <v>1.718214232512754</v>
      </c>
      <c r="AO29" s="38">
        <v>2.2594300878246036</v>
      </c>
      <c r="AP29" s="38">
        <v>3.4290071877078354</v>
      </c>
      <c r="AQ29" s="38">
        <v>1.594037669750962</v>
      </c>
      <c r="AR29" s="38">
        <v>1.4234705146138555</v>
      </c>
      <c r="AS29" s="38">
        <v>1.0012829577489815</v>
      </c>
      <c r="AT29" s="38">
        <v>1.0013196218526232</v>
      </c>
      <c r="AU29" s="38">
        <v>1.5094742907437575</v>
      </c>
      <c r="AV29" s="38">
        <v>1.7104218326017802</v>
      </c>
      <c r="AW29" s="38">
        <v>1.1632737847943497</v>
      </c>
      <c r="AX29" s="38">
        <v>1.3301773220818043</v>
      </c>
      <c r="AY29" s="38">
        <v>1.2674097971363179</v>
      </c>
      <c r="AZ29" s="38">
        <v>1.2641456126506418</v>
      </c>
      <c r="BA29" s="38">
        <v>1.073210926310174</v>
      </c>
      <c r="BB29" s="38">
        <v>1.1115085786999026</v>
      </c>
      <c r="BC29" s="38">
        <v>1.383850198587492</v>
      </c>
      <c r="BD29" s="38">
        <v>1.2279970997053424</v>
      </c>
      <c r="BE29" s="38">
        <v>1.373582261666691</v>
      </c>
      <c r="BF29" s="38">
        <v>2.3513633577569966</v>
      </c>
      <c r="BG29" s="38">
        <v>1.4984027037550025</v>
      </c>
      <c r="BH29" s="38">
        <v>1.0000080869415533</v>
      </c>
      <c r="BI29" s="38">
        <v>1.0005977966921917</v>
      </c>
      <c r="BJ29" s="38">
        <v>0.999920926454414</v>
      </c>
      <c r="BK29" s="38">
        <v>1.0193390452876376</v>
      </c>
      <c r="BL29" s="38">
        <v>0.9999524285238571</v>
      </c>
      <c r="BM29" s="38">
        <v>0.9990309630381616</v>
      </c>
      <c r="BN29" s="38">
        <v>1.3709609431679337</v>
      </c>
      <c r="BO29" s="38">
        <v>1.143624827835354</v>
      </c>
      <c r="BP29" s="38">
        <v>0.9998202043416744</v>
      </c>
      <c r="BQ29" s="38">
        <v>1.0000207115093858</v>
      </c>
      <c r="BR29" s="38">
        <v>1.317546514733375</v>
      </c>
      <c r="BS29" s="38">
        <v>1.0000085985262126</v>
      </c>
      <c r="BT29" s="38">
        <v>1.1074197120708749</v>
      </c>
      <c r="BU29" s="38">
        <v>0.9925248754977596</v>
      </c>
      <c r="BV29" s="38">
        <v>1.6725352112676055</v>
      </c>
      <c r="BW29" s="38">
        <v>1.0733335514905593</v>
      </c>
      <c r="BX29" s="38">
        <v>1.0134980492047378</v>
      </c>
      <c r="BY29" s="38">
        <v>0.999937892056394</v>
      </c>
      <c r="BZ29" s="38">
        <v>1.4358524860141533</v>
      </c>
      <c r="CA29" s="38">
        <v>0.9889843844570876</v>
      </c>
      <c r="CB29" s="38">
        <v>0.9986120984394571</v>
      </c>
      <c r="CC29" s="38">
        <v>0.9990813045475425</v>
      </c>
      <c r="CD29" s="38">
        <v>0.9999057501006761</v>
      </c>
      <c r="CE29" s="38">
        <v>0.9999620473468385</v>
      </c>
      <c r="CF29" s="38">
        <v>2.4780302430528067</v>
      </c>
      <c r="CG29" s="38">
        <v>1.0035886647692118</v>
      </c>
      <c r="CH29" s="38">
        <v>0.9997947635382766</v>
      </c>
      <c r="CI29" s="38">
        <v>1.000425066796211</v>
      </c>
      <c r="CJ29" s="38">
        <v>0.9999122883957547</v>
      </c>
      <c r="CK29" s="38">
        <f>CK24/CK17*100</f>
        <v>3.746701673399757</v>
      </c>
    </row>
    <row r="30" spans="1:89" ht="12.75" customHeight="1">
      <c r="A30" s="23"/>
      <c r="B30" s="6" t="s">
        <v>89</v>
      </c>
      <c r="C30" s="38">
        <v>1.5998276279996768</v>
      </c>
      <c r="D30" s="38">
        <v>1.8723701252944451</v>
      </c>
      <c r="E30" s="38">
        <v>0.9981061046474073</v>
      </c>
      <c r="F30" s="38">
        <v>0.9999932069370758</v>
      </c>
      <c r="G30" s="38">
        <v>1.0012391335516835</v>
      </c>
      <c r="H30" s="38">
        <v>1.0125498319167279</v>
      </c>
      <c r="I30" s="38">
        <v>1.000025794005942</v>
      </c>
      <c r="J30" s="38">
        <v>0.999919735304872</v>
      </c>
      <c r="K30" s="38">
        <v>1.3276149433225595</v>
      </c>
      <c r="L30" s="38">
        <v>1.0000409764471694</v>
      </c>
      <c r="M30" s="38">
        <v>0.999931070239426</v>
      </c>
      <c r="N30" s="38">
        <v>1.000027518234549</v>
      </c>
      <c r="O30" s="38">
        <v>1.0017401851459529</v>
      </c>
      <c r="P30" s="38">
        <v>1.0013570951275463</v>
      </c>
      <c r="Q30" s="38">
        <v>1.0139974741744653</v>
      </c>
      <c r="R30" s="38">
        <v>1.0080959109211778</v>
      </c>
      <c r="S30" s="38">
        <v>1.000127242651737</v>
      </c>
      <c r="T30" s="38">
        <v>5.151368610948202</v>
      </c>
      <c r="U30" s="38">
        <v>1.0000645255615153</v>
      </c>
      <c r="V30" s="38">
        <v>1.0000709146478275</v>
      </c>
      <c r="W30" s="38">
        <v>1.003286931488852</v>
      </c>
      <c r="X30" s="38">
        <v>1.0005855886149762</v>
      </c>
      <c r="Y30" s="38">
        <v>1.287001161490023</v>
      </c>
      <c r="Z30" s="38">
        <v>0.9993292679174691</v>
      </c>
      <c r="AA30" s="38">
        <v>1.0144350882532334</v>
      </c>
      <c r="AB30" s="38">
        <v>1.0012067987844775</v>
      </c>
      <c r="AC30" s="38">
        <v>1.00451685931648</v>
      </c>
      <c r="AD30" s="38">
        <v>1.0006132153087397</v>
      </c>
      <c r="AE30" s="38">
        <v>1.02050724114494</v>
      </c>
      <c r="AF30" s="38">
        <v>0.9989501019989315</v>
      </c>
      <c r="AG30" s="38">
        <v>1.0051861779616573</v>
      </c>
      <c r="AH30" s="38">
        <v>1.0941116188757698</v>
      </c>
      <c r="AI30" s="38">
        <v>0.999973063973064</v>
      </c>
      <c r="AJ30" s="38">
        <v>1.0133765707336846</v>
      </c>
      <c r="AK30" s="38">
        <v>-1.6893596580106327</v>
      </c>
      <c r="AL30" s="38">
        <v>0.9999542205392821</v>
      </c>
      <c r="AM30" s="38">
        <v>0.999943137127402</v>
      </c>
      <c r="AN30" s="38">
        <v>1</v>
      </c>
      <c r="AO30" s="38">
        <v>0.9996916118421052</v>
      </c>
      <c r="AP30" s="38">
        <v>1.0000003700018225</v>
      </c>
      <c r="AQ30" s="38">
        <v>1.2601936578676773</v>
      </c>
      <c r="AR30" s="38">
        <v>1</v>
      </c>
      <c r="AS30" s="38">
        <v>1.0012829577489815</v>
      </c>
      <c r="AT30" s="38">
        <v>1.0013196218526232</v>
      </c>
      <c r="AU30" s="38">
        <v>1.037500309132762</v>
      </c>
      <c r="AV30" s="38">
        <v>1.0052787962501357</v>
      </c>
      <c r="AW30" s="38">
        <v>1.0005044209789102</v>
      </c>
      <c r="AX30" s="38">
        <v>1.0000200074616061</v>
      </c>
      <c r="AY30" s="38">
        <v>1.162986420734118</v>
      </c>
      <c r="AZ30" s="38">
        <v>1.2641456126506418</v>
      </c>
      <c r="BA30" s="38">
        <v>1.012036263825319</v>
      </c>
      <c r="BB30" s="38">
        <v>1</v>
      </c>
      <c r="BC30" s="38">
        <v>1.0034394419457047</v>
      </c>
      <c r="BD30" s="38">
        <v>1.0002713914628</v>
      </c>
      <c r="BE30" s="38">
        <v>1</v>
      </c>
      <c r="BF30" s="38">
        <v>1</v>
      </c>
      <c r="BG30" s="38">
        <v>1</v>
      </c>
      <c r="BH30" s="38">
        <v>1.0000080869415533</v>
      </c>
      <c r="BI30" s="38">
        <v>1.0005977966921917</v>
      </c>
      <c r="BJ30" s="38">
        <v>0.999920926454414</v>
      </c>
      <c r="BK30" s="38">
        <v>1.0193390452876376</v>
      </c>
      <c r="BL30" s="38">
        <v>0.9999524285238571</v>
      </c>
      <c r="BM30" s="38">
        <v>0.9990309630381616</v>
      </c>
      <c r="BN30" s="38">
        <v>1.0000044887534283</v>
      </c>
      <c r="BO30" s="38">
        <v>1.150251889645462</v>
      </c>
      <c r="BP30" s="38">
        <v>0.9998202043416744</v>
      </c>
      <c r="BQ30" s="38">
        <v>1.0000207115093858</v>
      </c>
      <c r="BR30" s="38">
        <v>1.254733942848399</v>
      </c>
      <c r="BS30" s="38">
        <v>1.0000085985262126</v>
      </c>
      <c r="BT30" s="38">
        <v>1.0011123470522802</v>
      </c>
      <c r="BU30" s="38">
        <v>1</v>
      </c>
      <c r="BV30" s="38">
        <v>1.0816072684008435</v>
      </c>
      <c r="BW30" s="38">
        <v>1.0010831391341453</v>
      </c>
      <c r="BX30" s="38">
        <v>1.0134980492047378</v>
      </c>
      <c r="BY30" s="38">
        <v>0.999937892056394</v>
      </c>
      <c r="BZ30" s="38">
        <v>1.0001335914688063</v>
      </c>
      <c r="CA30" s="38">
        <v>1</v>
      </c>
      <c r="CB30" s="38">
        <v>0.9986120984394571</v>
      </c>
      <c r="CC30" s="38">
        <v>0.9990813045475425</v>
      </c>
      <c r="CD30" s="38">
        <v>0.9999057501006761</v>
      </c>
      <c r="CE30" s="38">
        <v>0.9999620473468385</v>
      </c>
      <c r="CF30" s="38">
        <v>1.0038805466509195</v>
      </c>
      <c r="CG30" s="38">
        <v>1.0035886647692118</v>
      </c>
      <c r="CH30" s="38">
        <v>0.9997947635382766</v>
      </c>
      <c r="CI30" s="38">
        <v>1.000425066796211</v>
      </c>
      <c r="CJ30" s="38">
        <v>0.9999122883957547</v>
      </c>
      <c r="CK30" s="38">
        <f>CK22/CK15%</f>
        <v>1.1576821256538146</v>
      </c>
    </row>
    <row r="31" spans="1:89" s="29" customFormat="1" ht="12.75" customHeight="1">
      <c r="A31" s="20">
        <v>14</v>
      </c>
      <c r="B31" s="7" t="s">
        <v>65</v>
      </c>
      <c r="C31" s="2">
        <v>6230</v>
      </c>
      <c r="D31" s="2">
        <v>1759</v>
      </c>
      <c r="E31" s="2">
        <v>46087</v>
      </c>
      <c r="F31" s="2">
        <v>66919</v>
      </c>
      <c r="G31" s="2">
        <v>20700</v>
      </c>
      <c r="H31" s="2">
        <v>16900</v>
      </c>
      <c r="I31" s="2">
        <v>50308</v>
      </c>
      <c r="J31" s="2">
        <v>13049</v>
      </c>
      <c r="K31" s="2">
        <v>18464</v>
      </c>
      <c r="L31" s="2">
        <v>61700</v>
      </c>
      <c r="M31" s="2">
        <v>54795</v>
      </c>
      <c r="N31" s="2">
        <v>22599</v>
      </c>
      <c r="O31" s="2">
        <v>40700</v>
      </c>
      <c r="P31" s="2">
        <v>46097</v>
      </c>
      <c r="Q31" s="2">
        <v>57600</v>
      </c>
      <c r="R31" s="2">
        <v>100861</v>
      </c>
      <c r="S31" s="2">
        <v>24305</v>
      </c>
      <c r="T31" s="2">
        <v>137200</v>
      </c>
      <c r="U31" s="2">
        <v>28291</v>
      </c>
      <c r="V31" s="2">
        <v>48567</v>
      </c>
      <c r="W31" s="2">
        <v>31069</v>
      </c>
      <c r="X31" s="2">
        <v>37000</v>
      </c>
      <c r="Y31" s="2">
        <v>32600</v>
      </c>
      <c r="Z31" s="2">
        <v>16767</v>
      </c>
      <c r="AA31" s="2">
        <v>48090</v>
      </c>
      <c r="AB31" s="2">
        <v>6629</v>
      </c>
      <c r="AC31" s="2">
        <v>77415</v>
      </c>
      <c r="AD31" s="2">
        <v>95700</v>
      </c>
      <c r="AE31" s="2">
        <v>2596</v>
      </c>
      <c r="AF31" s="2">
        <v>11726</v>
      </c>
      <c r="AG31" s="2">
        <v>24400</v>
      </c>
      <c r="AH31" s="2">
        <v>50365</v>
      </c>
      <c r="AI31" s="2">
        <v>29816</v>
      </c>
      <c r="AJ31" s="2">
        <v>17900</v>
      </c>
      <c r="AK31" s="2">
        <v>6788</v>
      </c>
      <c r="AL31" s="2">
        <v>3083</v>
      </c>
      <c r="AM31" s="2">
        <v>58674</v>
      </c>
      <c r="AN31" s="2">
        <v>35164</v>
      </c>
      <c r="AO31" s="2">
        <v>3749</v>
      </c>
      <c r="AP31" s="2">
        <v>36055.269</v>
      </c>
      <c r="AQ31" s="2">
        <v>18829.12259</v>
      </c>
      <c r="AR31" s="2">
        <v>6066</v>
      </c>
      <c r="AS31" s="2">
        <v>3159.17859</v>
      </c>
      <c r="AT31" s="2">
        <v>18270.4</v>
      </c>
      <c r="AU31" s="2">
        <v>58342</v>
      </c>
      <c r="AV31" s="2">
        <v>14577</v>
      </c>
      <c r="AW31" s="2">
        <v>11400</v>
      </c>
      <c r="AX31" s="2">
        <v>1734</v>
      </c>
      <c r="AY31" s="2">
        <v>19663</v>
      </c>
      <c r="AZ31" s="2">
        <v>39957</v>
      </c>
      <c r="BA31" s="2">
        <v>37007</v>
      </c>
      <c r="BB31" s="2">
        <v>18149</v>
      </c>
      <c r="BC31" s="2">
        <v>33502</v>
      </c>
      <c r="BD31" s="2">
        <v>6120</v>
      </c>
      <c r="BE31" s="2">
        <v>10095</v>
      </c>
      <c r="BF31" s="2">
        <v>11907</v>
      </c>
      <c r="BG31" s="2">
        <v>34357</v>
      </c>
      <c r="BH31" s="2">
        <v>16273</v>
      </c>
      <c r="BI31" s="2">
        <v>2528</v>
      </c>
      <c r="BJ31" s="2">
        <v>7623</v>
      </c>
      <c r="BK31" s="2">
        <v>6054</v>
      </c>
      <c r="BL31" s="2">
        <v>5148</v>
      </c>
      <c r="BM31" s="2">
        <v>3058</v>
      </c>
      <c r="BN31" s="2">
        <v>171569</v>
      </c>
      <c r="BO31" s="2">
        <v>8515</v>
      </c>
      <c r="BP31" s="2">
        <v>4053</v>
      </c>
      <c r="BQ31" s="2">
        <v>3516</v>
      </c>
      <c r="BR31" s="2">
        <v>1614</v>
      </c>
      <c r="BS31" s="2">
        <v>8074</v>
      </c>
      <c r="BT31" s="2">
        <v>8200</v>
      </c>
      <c r="BU31" s="2">
        <v>8431</v>
      </c>
      <c r="BV31" s="2">
        <v>7100</v>
      </c>
      <c r="BW31" s="2">
        <v>3300</v>
      </c>
      <c r="BX31" s="2">
        <v>3298</v>
      </c>
      <c r="BY31" s="2">
        <v>2295</v>
      </c>
      <c r="BZ31" s="2">
        <v>23687</v>
      </c>
      <c r="CA31" s="2">
        <v>15838</v>
      </c>
      <c r="CB31" s="2">
        <v>3952</v>
      </c>
      <c r="CC31" s="2">
        <v>1352</v>
      </c>
      <c r="CD31" s="2">
        <v>5319</v>
      </c>
      <c r="CE31" s="2">
        <v>11978</v>
      </c>
      <c r="CF31" s="2">
        <v>2185</v>
      </c>
      <c r="CG31" s="2">
        <v>2570</v>
      </c>
      <c r="CH31" s="2">
        <v>897</v>
      </c>
      <c r="CI31" s="2">
        <v>3705</v>
      </c>
      <c r="CJ31" s="2">
        <v>3035</v>
      </c>
      <c r="CK31" s="33">
        <f>SUM(C31:CI31)</f>
        <v>2173983.97018</v>
      </c>
    </row>
    <row r="32" spans="1:89" s="29" customFormat="1" ht="12.75" customHeight="1">
      <c r="A32" s="20">
        <v>15</v>
      </c>
      <c r="B32" s="7" t="s">
        <v>66</v>
      </c>
      <c r="C32" s="2">
        <v>53437</v>
      </c>
      <c r="D32" s="2">
        <v>105</v>
      </c>
      <c r="E32" s="2">
        <v>64828</v>
      </c>
      <c r="F32" s="2">
        <v>230823</v>
      </c>
      <c r="G32" s="2">
        <v>92100</v>
      </c>
      <c r="H32" s="2">
        <v>600</v>
      </c>
      <c r="I32" s="2">
        <v>10118</v>
      </c>
      <c r="J32" s="2">
        <v>40728</v>
      </c>
      <c r="K32" s="2">
        <v>8870</v>
      </c>
      <c r="L32" s="2">
        <v>17200</v>
      </c>
      <c r="M32" s="2">
        <v>112</v>
      </c>
      <c r="N32" s="2">
        <v>6767</v>
      </c>
      <c r="O32" s="2">
        <v>2200</v>
      </c>
      <c r="P32" s="2">
        <v>0</v>
      </c>
      <c r="Q32" s="2">
        <v>75300</v>
      </c>
      <c r="R32" s="2">
        <v>309079</v>
      </c>
      <c r="S32" s="2">
        <v>991</v>
      </c>
      <c r="T32" s="2">
        <v>38700</v>
      </c>
      <c r="U32" s="2">
        <v>77289</v>
      </c>
      <c r="V32" s="2">
        <v>75613</v>
      </c>
      <c r="W32" s="2">
        <v>90431</v>
      </c>
      <c r="X32" s="2">
        <v>89800</v>
      </c>
      <c r="Y32" s="2">
        <v>200</v>
      </c>
      <c r="Z32" s="2">
        <v>28</v>
      </c>
      <c r="AA32" s="2">
        <v>123326</v>
      </c>
      <c r="AB32" s="2">
        <v>1117</v>
      </c>
      <c r="AC32" s="2">
        <v>108733</v>
      </c>
      <c r="AD32" s="2">
        <v>24300</v>
      </c>
      <c r="AE32" s="2">
        <v>4113</v>
      </c>
      <c r="AF32" s="2">
        <v>137</v>
      </c>
      <c r="AG32" s="2">
        <v>100</v>
      </c>
      <c r="AH32" s="2">
        <v>87805</v>
      </c>
      <c r="AI32" s="2">
        <v>10472</v>
      </c>
      <c r="AJ32" s="2">
        <v>100</v>
      </c>
      <c r="AK32" s="2">
        <v>32191</v>
      </c>
      <c r="AL32" s="2">
        <v>1949</v>
      </c>
      <c r="AM32" s="2">
        <v>55109</v>
      </c>
      <c r="AN32" s="2">
        <v>94450</v>
      </c>
      <c r="AO32" s="2">
        <v>10048</v>
      </c>
      <c r="AP32" s="2">
        <v>152453.34162000002</v>
      </c>
      <c r="AQ32" s="2">
        <v>469.00084999999996</v>
      </c>
      <c r="AR32" s="2">
        <v>0</v>
      </c>
      <c r="AS32" s="2">
        <v>21595.85486</v>
      </c>
      <c r="AT32" s="2">
        <v>39344</v>
      </c>
      <c r="AU32" s="2">
        <v>192660</v>
      </c>
      <c r="AV32" s="2">
        <v>2219</v>
      </c>
      <c r="AW32" s="2">
        <v>0.1</v>
      </c>
      <c r="AX32" s="2">
        <v>45678</v>
      </c>
      <c r="AY32" s="2">
        <v>62759</v>
      </c>
      <c r="AZ32" s="2">
        <v>97351</v>
      </c>
      <c r="BA32" s="2">
        <v>70899</v>
      </c>
      <c r="BB32" s="2">
        <v>91272</v>
      </c>
      <c r="BC32" s="2">
        <v>1420</v>
      </c>
      <c r="BD32" s="2">
        <v>87</v>
      </c>
      <c r="BE32" s="2">
        <v>840</v>
      </c>
      <c r="BF32" s="2">
        <v>25431</v>
      </c>
      <c r="BG32" s="2">
        <v>151182</v>
      </c>
      <c r="BH32" s="2">
        <v>119</v>
      </c>
      <c r="BI32" s="2">
        <v>0</v>
      </c>
      <c r="BJ32" s="2">
        <v>86</v>
      </c>
      <c r="BK32" s="2">
        <v>0</v>
      </c>
      <c r="BL32" s="2">
        <v>1575</v>
      </c>
      <c r="BM32" s="2">
        <v>0</v>
      </c>
      <c r="BN32" s="2">
        <v>148185</v>
      </c>
      <c r="BO32" s="2">
        <v>2915</v>
      </c>
      <c r="BP32" s="2">
        <v>0</v>
      </c>
      <c r="BQ32" s="2">
        <v>17</v>
      </c>
      <c r="BR32" s="2">
        <v>0</v>
      </c>
      <c r="BS32" s="2">
        <v>17121</v>
      </c>
      <c r="BT32" s="2">
        <v>0</v>
      </c>
      <c r="BU32" s="2">
        <v>20250</v>
      </c>
      <c r="BV32" s="2">
        <v>5700</v>
      </c>
      <c r="BW32" s="2">
        <v>0</v>
      </c>
      <c r="BX32" s="2">
        <v>7246</v>
      </c>
      <c r="BY32" s="2">
        <v>0</v>
      </c>
      <c r="BZ32" s="2">
        <v>15260</v>
      </c>
      <c r="CA32" s="2">
        <v>885</v>
      </c>
      <c r="CB32" s="2">
        <v>0</v>
      </c>
      <c r="CC32" s="2">
        <v>0</v>
      </c>
      <c r="CD32" s="2">
        <v>5613</v>
      </c>
      <c r="CE32" s="2">
        <v>15228</v>
      </c>
      <c r="CF32" s="2">
        <v>0</v>
      </c>
      <c r="CG32" s="2">
        <v>9927</v>
      </c>
      <c r="CH32" s="2">
        <v>0</v>
      </c>
      <c r="CI32" s="2">
        <v>0</v>
      </c>
      <c r="CJ32" s="2">
        <v>1894</v>
      </c>
      <c r="CK32" s="33">
        <f>SUM(C32:CI32)</f>
        <v>3045056.29733</v>
      </c>
    </row>
    <row r="33" spans="1:89" ht="12.75" customHeight="1">
      <c r="A33" s="20">
        <v>16</v>
      </c>
      <c r="B33" s="7" t="s">
        <v>67</v>
      </c>
      <c r="C33" s="2">
        <v>607752</v>
      </c>
      <c r="D33" s="2">
        <v>159241</v>
      </c>
      <c r="E33" s="2">
        <v>447333</v>
      </c>
      <c r="F33" s="2">
        <v>510683</v>
      </c>
      <c r="G33" s="2">
        <v>671700</v>
      </c>
      <c r="H33" s="2">
        <v>333800</v>
      </c>
      <c r="I33" s="2">
        <v>397062</v>
      </c>
      <c r="J33" s="2">
        <v>169115</v>
      </c>
      <c r="K33" s="2">
        <v>91636</v>
      </c>
      <c r="L33" s="2">
        <v>211000</v>
      </c>
      <c r="M33" s="2">
        <v>273025</v>
      </c>
      <c r="N33" s="2">
        <v>470269</v>
      </c>
      <c r="O33" s="2">
        <v>517800</v>
      </c>
      <c r="P33" s="2">
        <v>168976</v>
      </c>
      <c r="Q33" s="2">
        <v>106100</v>
      </c>
      <c r="R33" s="2">
        <v>1252564</v>
      </c>
      <c r="S33" s="2">
        <v>188624</v>
      </c>
      <c r="T33" s="2">
        <v>335300</v>
      </c>
      <c r="U33" s="2">
        <v>330589</v>
      </c>
      <c r="V33" s="2">
        <v>393260</v>
      </c>
      <c r="W33" s="2">
        <v>586069</v>
      </c>
      <c r="X33" s="2">
        <v>288300</v>
      </c>
      <c r="Y33" s="2">
        <v>555600</v>
      </c>
      <c r="Z33" s="2">
        <v>108771</v>
      </c>
      <c r="AA33" s="2">
        <v>631560</v>
      </c>
      <c r="AB33" s="2">
        <v>167313</v>
      </c>
      <c r="AC33" s="2">
        <v>944219</v>
      </c>
      <c r="AD33" s="2">
        <v>1525100</v>
      </c>
      <c r="AE33" s="2">
        <v>130160</v>
      </c>
      <c r="AF33" s="2">
        <v>219045</v>
      </c>
      <c r="AG33" s="2">
        <v>150900</v>
      </c>
      <c r="AH33" s="2">
        <v>297702</v>
      </c>
      <c r="AI33" s="2">
        <v>343415</v>
      </c>
      <c r="AJ33" s="2">
        <v>102400</v>
      </c>
      <c r="AK33" s="2">
        <v>82548</v>
      </c>
      <c r="AL33" s="2">
        <v>63029</v>
      </c>
      <c r="AM33" s="2">
        <v>1843836</v>
      </c>
      <c r="AN33" s="2">
        <v>302174</v>
      </c>
      <c r="AO33" s="2">
        <v>70629</v>
      </c>
      <c r="AP33" s="2">
        <v>285025.29073</v>
      </c>
      <c r="AQ33" s="2">
        <v>248326.30569999997</v>
      </c>
      <c r="AR33" s="2">
        <v>178917</v>
      </c>
      <c r="AS33" s="2">
        <v>98031.91268000001</v>
      </c>
      <c r="AT33" s="2">
        <v>194499.7</v>
      </c>
      <c r="AU33" s="2">
        <v>676609</v>
      </c>
      <c r="AV33" s="2">
        <v>122015</v>
      </c>
      <c r="AW33" s="2">
        <v>79799</v>
      </c>
      <c r="AX33" s="2">
        <v>170736</v>
      </c>
      <c r="AY33" s="2">
        <v>352108</v>
      </c>
      <c r="AZ33" s="2">
        <v>275243</v>
      </c>
      <c r="BA33" s="2">
        <v>308616</v>
      </c>
      <c r="BB33" s="2">
        <v>376900</v>
      </c>
      <c r="BC33" s="2">
        <v>205572</v>
      </c>
      <c r="BD33" s="2">
        <v>133507</v>
      </c>
      <c r="BE33" s="2">
        <v>33687</v>
      </c>
      <c r="BF33" s="2">
        <v>161212</v>
      </c>
      <c r="BG33" s="2">
        <v>436782</v>
      </c>
      <c r="BH33" s="2">
        <v>437672</v>
      </c>
      <c r="BI33" s="2">
        <v>26440</v>
      </c>
      <c r="BJ33" s="2">
        <v>49814</v>
      </c>
      <c r="BK33" s="2">
        <v>30397</v>
      </c>
      <c r="BL33" s="2">
        <v>55888</v>
      </c>
      <c r="BM33" s="2">
        <v>18324</v>
      </c>
      <c r="BN33" s="2">
        <v>670536</v>
      </c>
      <c r="BO33" s="2">
        <v>50823</v>
      </c>
      <c r="BP33" s="2">
        <v>44946</v>
      </c>
      <c r="BQ33" s="2">
        <v>90281</v>
      </c>
      <c r="BR33" s="2">
        <v>35972</v>
      </c>
      <c r="BS33" s="2">
        <v>91843</v>
      </c>
      <c r="BT33" s="2">
        <v>11900</v>
      </c>
      <c r="BU33" s="2">
        <v>98593</v>
      </c>
      <c r="BV33" s="2">
        <v>29600</v>
      </c>
      <c r="BW33" s="2">
        <v>9305</v>
      </c>
      <c r="BX33" s="2">
        <v>166520</v>
      </c>
      <c r="BY33" s="2">
        <v>4616</v>
      </c>
      <c r="BZ33" s="2">
        <v>468139</v>
      </c>
      <c r="CA33" s="2">
        <v>107918</v>
      </c>
      <c r="CB33" s="2">
        <v>5990</v>
      </c>
      <c r="CC33" s="2">
        <v>7796</v>
      </c>
      <c r="CD33" s="2">
        <v>173892</v>
      </c>
      <c r="CE33" s="2">
        <v>283526</v>
      </c>
      <c r="CF33" s="2">
        <v>14421</v>
      </c>
      <c r="CG33" s="2">
        <v>138194</v>
      </c>
      <c r="CH33" s="2">
        <v>3290</v>
      </c>
      <c r="CI33" s="2">
        <v>36159</v>
      </c>
      <c r="CJ33" s="2">
        <v>56390</v>
      </c>
      <c r="CK33" s="33">
        <f>SUM(C33:CI33)</f>
        <v>23548980.20911</v>
      </c>
    </row>
    <row r="34" spans="1:89" ht="12.75" customHeight="1">
      <c r="A34" s="20">
        <v>17</v>
      </c>
      <c r="B34" s="7" t="s">
        <v>68</v>
      </c>
      <c r="C34" s="2">
        <v>0</v>
      </c>
      <c r="D34" s="2">
        <v>0</v>
      </c>
      <c r="E34" s="2">
        <v>61150</v>
      </c>
      <c r="F34" s="2">
        <v>205117</v>
      </c>
      <c r="G34" s="2">
        <v>215500</v>
      </c>
      <c r="H34" s="2">
        <v>0</v>
      </c>
      <c r="I34" s="2">
        <v>5000</v>
      </c>
      <c r="J34" s="2">
        <v>0</v>
      </c>
      <c r="K34" s="2">
        <v>0</v>
      </c>
      <c r="L34" s="2">
        <v>0</v>
      </c>
      <c r="M34" s="2">
        <v>0</v>
      </c>
      <c r="N34" s="2">
        <v>3903</v>
      </c>
      <c r="O34" s="2">
        <v>25200</v>
      </c>
      <c r="P34" s="2">
        <v>16497</v>
      </c>
      <c r="Q34" s="2">
        <v>200</v>
      </c>
      <c r="R34" s="2">
        <v>557912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25000</v>
      </c>
      <c r="Y34" s="2">
        <v>0</v>
      </c>
      <c r="Z34" s="2">
        <v>10000</v>
      </c>
      <c r="AA34" s="2">
        <v>0</v>
      </c>
      <c r="AB34" s="2">
        <v>20000</v>
      </c>
      <c r="AC34" s="2">
        <v>136587</v>
      </c>
      <c r="AD34" s="2">
        <v>469500</v>
      </c>
      <c r="AE34" s="2">
        <v>0</v>
      </c>
      <c r="AF34" s="2">
        <v>0</v>
      </c>
      <c r="AG34" s="2">
        <v>0</v>
      </c>
      <c r="AH34" s="2">
        <v>0</v>
      </c>
      <c r="AI34" s="2">
        <v>19359</v>
      </c>
      <c r="AJ34" s="2">
        <v>0</v>
      </c>
      <c r="AK34" s="2">
        <v>2500</v>
      </c>
      <c r="AL34" s="2">
        <v>2060</v>
      </c>
      <c r="AM34" s="2">
        <v>194696</v>
      </c>
      <c r="AN34" s="2">
        <v>0</v>
      </c>
      <c r="AO34" s="2">
        <v>3200</v>
      </c>
      <c r="AP34" s="2">
        <v>200000</v>
      </c>
      <c r="AQ34" s="2">
        <v>0</v>
      </c>
      <c r="AR34" s="2">
        <v>0</v>
      </c>
      <c r="AS34" s="2">
        <v>10000</v>
      </c>
      <c r="AT34" s="2">
        <v>17348</v>
      </c>
      <c r="AU34" s="2">
        <v>238368</v>
      </c>
      <c r="AV34" s="2">
        <v>0</v>
      </c>
      <c r="AW34" s="2">
        <v>0</v>
      </c>
      <c r="AX34" s="2">
        <v>4000</v>
      </c>
      <c r="AY34" s="2">
        <v>0</v>
      </c>
      <c r="AZ34" s="2">
        <v>10000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100</v>
      </c>
      <c r="BG34" s="2">
        <v>127333</v>
      </c>
      <c r="BH34" s="2">
        <v>10408</v>
      </c>
      <c r="BI34" s="2">
        <v>0</v>
      </c>
      <c r="BJ34" s="2">
        <v>1000</v>
      </c>
      <c r="BK34" s="2">
        <v>0</v>
      </c>
      <c r="BL34" s="2">
        <v>0</v>
      </c>
      <c r="BM34" s="2">
        <v>0</v>
      </c>
      <c r="BN34" s="2">
        <v>125474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33793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33">
        <f>SUM(C34:CI34)</f>
        <v>2751205</v>
      </c>
    </row>
    <row r="35" spans="1:89" ht="12.75" customHeight="1">
      <c r="A35" s="22"/>
      <c r="B35" s="10" t="s">
        <v>69</v>
      </c>
      <c r="C35" s="35">
        <v>667419</v>
      </c>
      <c r="D35" s="35">
        <v>161105</v>
      </c>
      <c r="E35" s="35">
        <v>619398</v>
      </c>
      <c r="F35" s="35">
        <v>1013542</v>
      </c>
      <c r="G35" s="35">
        <v>1000000</v>
      </c>
      <c r="H35" s="35">
        <v>351300</v>
      </c>
      <c r="I35" s="35">
        <v>462488</v>
      </c>
      <c r="J35" s="35">
        <v>222892</v>
      </c>
      <c r="K35" s="35">
        <v>118970</v>
      </c>
      <c r="L35" s="35">
        <v>289900</v>
      </c>
      <c r="M35" s="35">
        <v>327932</v>
      </c>
      <c r="N35" s="35">
        <v>503538</v>
      </c>
      <c r="O35" s="35">
        <v>585900</v>
      </c>
      <c r="P35" s="35">
        <v>231570</v>
      </c>
      <c r="Q35" s="35">
        <v>239200</v>
      </c>
      <c r="R35" s="35">
        <v>2220416</v>
      </c>
      <c r="S35" s="35">
        <v>213920</v>
      </c>
      <c r="T35" s="35">
        <v>511200</v>
      </c>
      <c r="U35" s="35">
        <v>436169</v>
      </c>
      <c r="V35" s="35">
        <v>517440</v>
      </c>
      <c r="W35" s="35">
        <v>707569</v>
      </c>
      <c r="X35" s="35">
        <v>440100</v>
      </c>
      <c r="Y35" s="35">
        <v>588400</v>
      </c>
      <c r="Z35" s="35">
        <v>135566</v>
      </c>
      <c r="AA35" s="35">
        <v>802976</v>
      </c>
      <c r="AB35" s="35">
        <v>195059</v>
      </c>
      <c r="AC35" s="35">
        <v>1266954</v>
      </c>
      <c r="AD35" s="35">
        <v>2114600</v>
      </c>
      <c r="AE35" s="35">
        <v>136869</v>
      </c>
      <c r="AF35" s="35">
        <v>230908</v>
      </c>
      <c r="AG35" s="35">
        <v>175400</v>
      </c>
      <c r="AH35" s="35">
        <v>435872</v>
      </c>
      <c r="AI35" s="35">
        <v>403062</v>
      </c>
      <c r="AJ35" s="35">
        <v>120400</v>
      </c>
      <c r="AK35" s="35">
        <v>124027</v>
      </c>
      <c r="AL35" s="35">
        <v>70121</v>
      </c>
      <c r="AM35" s="35">
        <v>2152315</v>
      </c>
      <c r="AN35" s="35">
        <v>431788</v>
      </c>
      <c r="AO35" s="35">
        <v>87626</v>
      </c>
      <c r="AP35" s="35">
        <v>673533.9013500001</v>
      </c>
      <c r="AQ35" s="35">
        <v>267624.42913999996</v>
      </c>
      <c r="AR35" s="35">
        <v>184983</v>
      </c>
      <c r="AS35" s="35">
        <v>132786.94613</v>
      </c>
      <c r="AT35" s="35">
        <v>269462.1</v>
      </c>
      <c r="AU35" s="35">
        <v>1165979</v>
      </c>
      <c r="AV35" s="35">
        <v>138811</v>
      </c>
      <c r="AW35" s="35">
        <v>91199.1</v>
      </c>
      <c r="AX35" s="35">
        <v>222148</v>
      </c>
      <c r="AY35" s="35">
        <v>434530</v>
      </c>
      <c r="AZ35" s="35">
        <v>422551</v>
      </c>
      <c r="BA35" s="35">
        <v>416522</v>
      </c>
      <c r="BB35" s="35">
        <v>486321</v>
      </c>
      <c r="BC35" s="35">
        <v>240494</v>
      </c>
      <c r="BD35" s="35">
        <v>139714</v>
      </c>
      <c r="BE35" s="35">
        <v>44622</v>
      </c>
      <c r="BF35" s="35">
        <v>198650</v>
      </c>
      <c r="BG35" s="35">
        <v>749654</v>
      </c>
      <c r="BH35" s="35">
        <v>464472</v>
      </c>
      <c r="BI35" s="35">
        <v>28968</v>
      </c>
      <c r="BJ35" s="35">
        <v>58523</v>
      </c>
      <c r="BK35" s="35">
        <v>36451</v>
      </c>
      <c r="BL35" s="35">
        <v>62611</v>
      </c>
      <c r="BM35" s="35">
        <v>21382</v>
      </c>
      <c r="BN35" s="35">
        <v>1115764</v>
      </c>
      <c r="BO35" s="35">
        <v>62253</v>
      </c>
      <c r="BP35" s="35">
        <v>48999</v>
      </c>
      <c r="BQ35" s="35">
        <v>93814</v>
      </c>
      <c r="BR35" s="35">
        <v>37586</v>
      </c>
      <c r="BS35" s="35">
        <v>117038</v>
      </c>
      <c r="BT35" s="35">
        <v>20100</v>
      </c>
      <c r="BU35" s="35">
        <v>127274</v>
      </c>
      <c r="BV35" s="35">
        <v>42400</v>
      </c>
      <c r="BW35" s="35">
        <v>12605</v>
      </c>
      <c r="BX35" s="35">
        <v>177064</v>
      </c>
      <c r="BY35" s="35">
        <v>6911</v>
      </c>
      <c r="BZ35" s="35">
        <v>540879</v>
      </c>
      <c r="CA35" s="35">
        <v>124641</v>
      </c>
      <c r="CB35" s="35">
        <v>9942</v>
      </c>
      <c r="CC35" s="35">
        <v>9148</v>
      </c>
      <c r="CD35" s="35">
        <v>184824</v>
      </c>
      <c r="CE35" s="35">
        <v>310732</v>
      </c>
      <c r="CF35" s="35">
        <v>16606</v>
      </c>
      <c r="CG35" s="35">
        <v>150691</v>
      </c>
      <c r="CH35" s="35">
        <v>4187</v>
      </c>
      <c r="CI35" s="35">
        <v>39864</v>
      </c>
      <c r="CJ35" s="35">
        <v>61319</v>
      </c>
      <c r="CK35" s="36">
        <f>CK31+CK32+CK33+CK34</f>
        <v>31519225.47662</v>
      </c>
    </row>
    <row r="36" spans="1:89" ht="12.75" customHeight="1">
      <c r="A36" s="23"/>
      <c r="B36" s="6" t="s">
        <v>70</v>
      </c>
      <c r="C36" s="38">
        <v>261.6159834426962</v>
      </c>
      <c r="D36" s="38">
        <v>62.14847276121994</v>
      </c>
      <c r="E36" s="38">
        <v>49.95926782093327</v>
      </c>
      <c r="F36" s="38">
        <v>24.18918860866498</v>
      </c>
      <c r="G36" s="38">
        <v>43.07003187182358</v>
      </c>
      <c r="H36" s="38">
        <v>38.87782204515272</v>
      </c>
      <c r="I36" s="38">
        <v>30.89333140954732</v>
      </c>
      <c r="J36" s="38">
        <v>30.344309318855395</v>
      </c>
      <c r="K36" s="38">
        <v>30.16044841389556</v>
      </c>
      <c r="L36" s="38">
        <v>38.72562115949773</v>
      </c>
      <c r="M36" s="38">
        <v>21.172229187837907</v>
      </c>
      <c r="N36" s="38">
        <v>49.054493627293866</v>
      </c>
      <c r="O36" s="38">
        <v>31.993665701960357</v>
      </c>
      <c r="P36" s="38">
        <v>30.337648318046824</v>
      </c>
      <c r="Q36" s="38">
        <v>22.841864018334608</v>
      </c>
      <c r="R36" s="38">
        <v>33.423192764963524</v>
      </c>
      <c r="S36" s="38">
        <v>38.395405187112985</v>
      </c>
      <c r="T36" s="38">
        <v>12.464036670405228</v>
      </c>
      <c r="U36" s="38">
        <v>30.486405256168307</v>
      </c>
      <c r="V36" s="38">
        <v>32.4159749412686</v>
      </c>
      <c r="W36" s="38">
        <v>40.68574234607627</v>
      </c>
      <c r="X36" s="38">
        <v>27.792863909062206</v>
      </c>
      <c r="Y36" s="38">
        <v>39.66563300525819</v>
      </c>
      <c r="Z36" s="38">
        <v>32.27200986495205</v>
      </c>
      <c r="AA36" s="38">
        <v>30.71963762751613</v>
      </c>
      <c r="AB36" s="38">
        <v>57.27192117069504</v>
      </c>
      <c r="AC36" s="38">
        <v>36.16314251136026</v>
      </c>
      <c r="AD36" s="38">
        <v>48.98762915257379</v>
      </c>
      <c r="AE36" s="38">
        <v>31.234225311614278</v>
      </c>
      <c r="AF36" s="38">
        <v>34.62558725750557</v>
      </c>
      <c r="AG36" s="38">
        <v>21.532040265160816</v>
      </c>
      <c r="AH36" s="38">
        <v>25.231783785786398</v>
      </c>
      <c r="AI36" s="38">
        <v>32.54978220034984</v>
      </c>
      <c r="AJ36" s="38">
        <v>36.24322697170379</v>
      </c>
      <c r="AK36" s="38">
        <v>20.72293947712702</v>
      </c>
      <c r="AL36" s="38">
        <v>37.07967362737892</v>
      </c>
      <c r="AM36" s="38">
        <v>47.484683907938205</v>
      </c>
      <c r="AN36" s="38">
        <v>25.608940959608752</v>
      </c>
      <c r="AO36" s="38">
        <v>46.012875581554106</v>
      </c>
      <c r="AP36" s="38">
        <v>18.84066762250263</v>
      </c>
      <c r="AQ36" s="38">
        <v>41.14085803706675</v>
      </c>
      <c r="AR36" s="38">
        <v>75.44937289691038</v>
      </c>
      <c r="AS36" s="38">
        <v>33.42770959913561</v>
      </c>
      <c r="AT36" s="38">
        <v>28.211968163629393</v>
      </c>
      <c r="AU36" s="38">
        <v>33.986997261752975</v>
      </c>
      <c r="AV36" s="38">
        <v>31.510500019295247</v>
      </c>
      <c r="AW36" s="38">
        <v>33.00727470141151</v>
      </c>
      <c r="AX36" s="38">
        <v>26.604901381934372</v>
      </c>
      <c r="AY36" s="38">
        <v>33.377834039506794</v>
      </c>
      <c r="AZ36" s="38">
        <v>25.627681105186962</v>
      </c>
      <c r="BA36" s="38">
        <v>31.85073994575337</v>
      </c>
      <c r="BB36" s="38">
        <v>28.546096168543244</v>
      </c>
      <c r="BC36" s="38">
        <v>35.73647960889497</v>
      </c>
      <c r="BD36" s="38">
        <v>86.42780259071844</v>
      </c>
      <c r="BE36" s="38">
        <v>24.954003254724103</v>
      </c>
      <c r="BF36" s="38">
        <v>43.10307417243833</v>
      </c>
      <c r="BG36" s="38">
        <v>28.699053374633106</v>
      </c>
      <c r="BH36" s="38">
        <v>40.62619721118674</v>
      </c>
      <c r="BI36" s="38">
        <v>36.780091416962925</v>
      </c>
      <c r="BJ36" s="38">
        <v>33.26644763019975</v>
      </c>
      <c r="BK36" s="38">
        <v>30.45272646766419</v>
      </c>
      <c r="BL36" s="38">
        <v>25.787067545304776</v>
      </c>
      <c r="BM36" s="38">
        <v>37.20873575219699</v>
      </c>
      <c r="BN36" s="38">
        <v>29.237765363948288</v>
      </c>
      <c r="BO36" s="38">
        <v>16.887390271161795</v>
      </c>
      <c r="BP36" s="38">
        <v>28.953915062843095</v>
      </c>
      <c r="BQ36" s="38">
        <v>35.55742538982255</v>
      </c>
      <c r="BR36" s="38">
        <v>41.13604027580168</v>
      </c>
      <c r="BS36" s="38">
        <v>40.16238178249352</v>
      </c>
      <c r="BT36" s="38">
        <v>20.385395537525355</v>
      </c>
      <c r="BU36" s="38">
        <v>27.2568600450162</v>
      </c>
      <c r="BV36" s="38">
        <v>40.96618357487923</v>
      </c>
      <c r="BW36" s="38">
        <v>35.10359808399242</v>
      </c>
      <c r="BX36" s="38">
        <v>53.52001136511333</v>
      </c>
      <c r="BY36" s="38">
        <v>16.22681380605776</v>
      </c>
      <c r="BZ36" s="38">
        <v>52.44861843094094</v>
      </c>
      <c r="CA36" s="38">
        <v>49.891323926748726</v>
      </c>
      <c r="CB36" s="38">
        <v>36.16982573580238</v>
      </c>
      <c r="CC36" s="38">
        <v>24.949544537173406</v>
      </c>
      <c r="CD36" s="38">
        <v>68.20703016883476</v>
      </c>
      <c r="CE36" s="38">
        <v>66.21547326295511</v>
      </c>
      <c r="CF36" s="38">
        <v>78.61572693272736</v>
      </c>
      <c r="CG36" s="38">
        <v>80.99619988497531</v>
      </c>
      <c r="CH36" s="38">
        <v>15.795827517259593</v>
      </c>
      <c r="CI36" s="38">
        <v>72.59350985176822</v>
      </c>
      <c r="CJ36" s="38">
        <v>198.39200207066133</v>
      </c>
      <c r="CK36" s="38">
        <f>CK35/CK11%</f>
        <v>34.0155961195764</v>
      </c>
    </row>
    <row r="37" spans="1:89" ht="12.75" customHeight="1">
      <c r="A37" s="20">
        <v>18</v>
      </c>
      <c r="B37" s="7" t="s">
        <v>68</v>
      </c>
      <c r="C37" s="2">
        <v>0</v>
      </c>
      <c r="D37" s="2">
        <v>0</v>
      </c>
      <c r="E37" s="2">
        <v>61150</v>
      </c>
      <c r="F37" s="2">
        <v>205117</v>
      </c>
      <c r="G37" s="2">
        <v>215500</v>
      </c>
      <c r="H37" s="2">
        <v>0</v>
      </c>
      <c r="I37" s="2">
        <v>5000</v>
      </c>
      <c r="J37" s="2">
        <v>0</v>
      </c>
      <c r="K37" s="2">
        <v>0</v>
      </c>
      <c r="L37" s="2">
        <v>0</v>
      </c>
      <c r="M37" s="2">
        <v>0</v>
      </c>
      <c r="N37" s="2">
        <v>3903</v>
      </c>
      <c r="O37" s="2">
        <v>25200</v>
      </c>
      <c r="P37" s="2">
        <v>16497</v>
      </c>
      <c r="Q37" s="2">
        <v>200</v>
      </c>
      <c r="R37" s="2">
        <v>557912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25000</v>
      </c>
      <c r="Y37" s="2">
        <v>0</v>
      </c>
      <c r="Z37" s="2">
        <v>10000</v>
      </c>
      <c r="AA37" s="2">
        <v>0</v>
      </c>
      <c r="AB37" s="2">
        <v>20000</v>
      </c>
      <c r="AC37" s="2">
        <v>136587</v>
      </c>
      <c r="AD37" s="2">
        <v>469500</v>
      </c>
      <c r="AE37" s="2">
        <v>0</v>
      </c>
      <c r="AF37" s="2">
        <v>0</v>
      </c>
      <c r="AG37" s="2">
        <v>0</v>
      </c>
      <c r="AH37" s="2">
        <v>0</v>
      </c>
      <c r="AI37" s="2">
        <v>19359</v>
      </c>
      <c r="AJ37" s="2">
        <v>0</v>
      </c>
      <c r="AK37" s="2">
        <v>2500</v>
      </c>
      <c r="AL37" s="2">
        <v>2060</v>
      </c>
      <c r="AM37" s="2">
        <v>194696</v>
      </c>
      <c r="AN37" s="2">
        <v>0</v>
      </c>
      <c r="AO37" s="2">
        <v>3200</v>
      </c>
      <c r="AP37" s="2">
        <v>200000</v>
      </c>
      <c r="AQ37" s="2">
        <v>0</v>
      </c>
      <c r="AR37" s="2">
        <v>0</v>
      </c>
      <c r="AS37" s="2">
        <v>10000</v>
      </c>
      <c r="AT37" s="2">
        <v>17348</v>
      </c>
      <c r="AU37" s="2">
        <v>238368</v>
      </c>
      <c r="AV37" s="2">
        <v>0</v>
      </c>
      <c r="AW37" s="2">
        <v>0</v>
      </c>
      <c r="AX37" s="2">
        <v>4000</v>
      </c>
      <c r="AY37" s="2">
        <v>0</v>
      </c>
      <c r="AZ37" s="2">
        <v>10000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100</v>
      </c>
      <c r="BG37" s="2">
        <v>127333</v>
      </c>
      <c r="BH37" s="2">
        <v>10408</v>
      </c>
      <c r="BI37" s="2">
        <v>0</v>
      </c>
      <c r="BJ37" s="2">
        <v>1000</v>
      </c>
      <c r="BK37" s="2">
        <v>0</v>
      </c>
      <c r="BL37" s="2">
        <v>0</v>
      </c>
      <c r="BM37" s="2">
        <v>0</v>
      </c>
      <c r="BN37" s="2">
        <v>125474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33793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33">
        <f>SUM(C37:CI37)</f>
        <v>2751205</v>
      </c>
    </row>
    <row r="38" spans="1:89" ht="12.75" customHeight="1">
      <c r="A38" s="20">
        <v>19</v>
      </c>
      <c r="B38" s="7" t="s">
        <v>71</v>
      </c>
      <c r="C38" s="2">
        <v>108837</v>
      </c>
      <c r="D38" s="2">
        <v>1500</v>
      </c>
      <c r="E38" s="2">
        <v>7194</v>
      </c>
      <c r="F38" s="2">
        <v>10302</v>
      </c>
      <c r="G38" s="2">
        <v>2800</v>
      </c>
      <c r="H38" s="2">
        <v>11000</v>
      </c>
      <c r="I38" s="2">
        <v>2500</v>
      </c>
      <c r="J38" s="2">
        <v>0</v>
      </c>
      <c r="K38" s="2">
        <v>300</v>
      </c>
      <c r="L38" s="2">
        <v>3000</v>
      </c>
      <c r="M38" s="2">
        <v>1320</v>
      </c>
      <c r="N38" s="2">
        <v>1670</v>
      </c>
      <c r="O38" s="2">
        <v>83000</v>
      </c>
      <c r="P38" s="2">
        <v>500</v>
      </c>
      <c r="Q38" s="2">
        <v>0</v>
      </c>
      <c r="R38" s="2">
        <v>100</v>
      </c>
      <c r="S38" s="2">
        <v>300</v>
      </c>
      <c r="T38" s="2">
        <v>43700</v>
      </c>
      <c r="U38" s="2">
        <v>0</v>
      </c>
      <c r="V38" s="2">
        <v>3000</v>
      </c>
      <c r="W38" s="2">
        <v>1500</v>
      </c>
      <c r="X38" s="2">
        <v>6100</v>
      </c>
      <c r="Y38" s="2">
        <v>0</v>
      </c>
      <c r="Z38" s="2">
        <v>10500</v>
      </c>
      <c r="AA38" s="2">
        <v>8630</v>
      </c>
      <c r="AB38" s="2">
        <v>5100</v>
      </c>
      <c r="AC38" s="2">
        <v>14686</v>
      </c>
      <c r="AD38" s="2">
        <v>40800</v>
      </c>
      <c r="AE38" s="2">
        <v>0</v>
      </c>
      <c r="AF38" s="2">
        <v>200</v>
      </c>
      <c r="AG38" s="2">
        <v>0</v>
      </c>
      <c r="AH38" s="2">
        <v>18100</v>
      </c>
      <c r="AI38" s="2">
        <v>300</v>
      </c>
      <c r="AJ38" s="2">
        <v>100</v>
      </c>
      <c r="AK38" s="2">
        <v>0</v>
      </c>
      <c r="AL38" s="2">
        <v>500</v>
      </c>
      <c r="AM38" s="2">
        <v>92983</v>
      </c>
      <c r="AN38" s="2">
        <v>1000</v>
      </c>
      <c r="AO38" s="2">
        <v>0</v>
      </c>
      <c r="AP38" s="2">
        <v>206000</v>
      </c>
      <c r="AQ38" s="2">
        <v>0</v>
      </c>
      <c r="AR38" s="2">
        <v>500</v>
      </c>
      <c r="AS38" s="2">
        <v>0</v>
      </c>
      <c r="AT38" s="2">
        <v>500</v>
      </c>
      <c r="AU38" s="2">
        <v>0</v>
      </c>
      <c r="AV38" s="2">
        <v>500</v>
      </c>
      <c r="AW38" s="2">
        <v>0</v>
      </c>
      <c r="AX38" s="2">
        <v>0</v>
      </c>
      <c r="AY38" s="2">
        <v>0</v>
      </c>
      <c r="AZ38" s="2">
        <v>500</v>
      </c>
      <c r="BA38" s="2">
        <v>0</v>
      </c>
      <c r="BB38" s="2">
        <v>1500</v>
      </c>
      <c r="BC38" s="2">
        <v>0</v>
      </c>
      <c r="BD38" s="2">
        <v>100</v>
      </c>
      <c r="BE38" s="2">
        <v>0</v>
      </c>
      <c r="BF38" s="2">
        <v>0</v>
      </c>
      <c r="BG38" s="2">
        <v>100</v>
      </c>
      <c r="BH38" s="2">
        <v>1000</v>
      </c>
      <c r="BI38" s="2">
        <v>0</v>
      </c>
      <c r="BJ38" s="2">
        <v>500</v>
      </c>
      <c r="BK38" s="2">
        <v>0</v>
      </c>
      <c r="BL38" s="2">
        <v>0</v>
      </c>
      <c r="BM38" s="2">
        <v>0</v>
      </c>
      <c r="BN38" s="2">
        <v>1000</v>
      </c>
      <c r="BO38" s="2">
        <v>100</v>
      </c>
      <c r="BP38" s="2">
        <v>0</v>
      </c>
      <c r="BQ38" s="2">
        <v>100</v>
      </c>
      <c r="BR38" s="2">
        <v>0</v>
      </c>
      <c r="BS38" s="2">
        <v>0</v>
      </c>
      <c r="BT38" s="2">
        <v>100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10000</v>
      </c>
      <c r="CB38" s="2">
        <v>0</v>
      </c>
      <c r="CC38" s="2">
        <v>0</v>
      </c>
      <c r="CD38" s="2">
        <v>0</v>
      </c>
      <c r="CE38" s="2">
        <v>10000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33">
        <f>SUM(C38:CI38)</f>
        <v>714022</v>
      </c>
    </row>
    <row r="39" spans="1:89" ht="12.75" customHeight="1">
      <c r="A39" s="20">
        <v>20</v>
      </c>
      <c r="B39" s="7" t="s">
        <v>90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33">
        <f>SUM(C39:CI39)</f>
        <v>0</v>
      </c>
    </row>
    <row r="40" spans="1:89" ht="12.75" customHeight="1">
      <c r="A40" s="20">
        <v>21</v>
      </c>
      <c r="B40" s="7" t="s">
        <v>72</v>
      </c>
      <c r="C40" s="2">
        <v>50000</v>
      </c>
      <c r="D40" s="2">
        <v>0</v>
      </c>
      <c r="E40" s="2">
        <v>0</v>
      </c>
      <c r="F40" s="2">
        <v>40000</v>
      </c>
      <c r="G40" s="2">
        <v>100000</v>
      </c>
      <c r="H40" s="2">
        <v>20800</v>
      </c>
      <c r="I40" s="2">
        <v>19000</v>
      </c>
      <c r="J40" s="2">
        <v>40000</v>
      </c>
      <c r="K40" s="2">
        <v>105000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295625</v>
      </c>
      <c r="S40" s="2">
        <v>0</v>
      </c>
      <c r="T40" s="2">
        <v>26300</v>
      </c>
      <c r="U40" s="2">
        <v>0</v>
      </c>
      <c r="V40" s="2">
        <v>82833</v>
      </c>
      <c r="W40" s="2">
        <v>92474</v>
      </c>
      <c r="X40" s="2">
        <v>20000</v>
      </c>
      <c r="Y40" s="2">
        <v>0</v>
      </c>
      <c r="Z40" s="2">
        <v>0</v>
      </c>
      <c r="AA40" s="2">
        <v>0</v>
      </c>
      <c r="AB40" s="2">
        <v>0</v>
      </c>
      <c r="AC40" s="2">
        <v>60000</v>
      </c>
      <c r="AD40" s="2">
        <v>399900</v>
      </c>
      <c r="AE40" s="2">
        <v>0</v>
      </c>
      <c r="AF40" s="2">
        <v>65000</v>
      </c>
      <c r="AG40" s="2">
        <v>110000</v>
      </c>
      <c r="AH40" s="2">
        <v>27784</v>
      </c>
      <c r="AI40" s="2">
        <v>0</v>
      </c>
      <c r="AJ40" s="2">
        <v>0</v>
      </c>
      <c r="AK40" s="2">
        <v>0</v>
      </c>
      <c r="AL40" s="2">
        <v>0</v>
      </c>
      <c r="AM40" s="2">
        <v>662144</v>
      </c>
      <c r="AN40" s="2">
        <v>35000</v>
      </c>
      <c r="AO40" s="2">
        <v>0</v>
      </c>
      <c r="AP40" s="2">
        <v>613632.46163</v>
      </c>
      <c r="AQ40" s="2">
        <v>0</v>
      </c>
      <c r="AR40" s="2">
        <v>0</v>
      </c>
      <c r="AS40" s="2">
        <v>100000</v>
      </c>
      <c r="AT40" s="2">
        <v>10000</v>
      </c>
      <c r="AU40" s="2">
        <v>253063</v>
      </c>
      <c r="AV40" s="2">
        <v>0</v>
      </c>
      <c r="AW40" s="2">
        <v>0</v>
      </c>
      <c r="AX40" s="2">
        <v>0</v>
      </c>
      <c r="AY40" s="2">
        <v>55000</v>
      </c>
      <c r="AZ40" s="2">
        <v>100000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5000</v>
      </c>
      <c r="BG40" s="2">
        <v>140000</v>
      </c>
      <c r="BH40" s="2">
        <v>0</v>
      </c>
      <c r="BI40" s="2">
        <v>0</v>
      </c>
      <c r="BJ40" s="2">
        <v>7090</v>
      </c>
      <c r="BK40" s="2">
        <v>100</v>
      </c>
      <c r="BL40" s="2">
        <v>0</v>
      </c>
      <c r="BM40" s="2">
        <v>0</v>
      </c>
      <c r="BN40" s="2">
        <v>50000</v>
      </c>
      <c r="BO40" s="2">
        <v>95000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10000</v>
      </c>
      <c r="BV40" s="2">
        <v>0</v>
      </c>
      <c r="BW40" s="2">
        <v>0</v>
      </c>
      <c r="BX40" s="2">
        <v>15000</v>
      </c>
      <c r="BY40" s="2">
        <v>0</v>
      </c>
      <c r="BZ40" s="2">
        <v>60000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10000</v>
      </c>
      <c r="CK40" s="33">
        <f>SUM(C40:CI40)</f>
        <v>3765745.46163</v>
      </c>
    </row>
    <row r="41" spans="1:89" ht="12.75" customHeight="1">
      <c r="A41" s="23"/>
      <c r="B41" s="10" t="s">
        <v>73</v>
      </c>
      <c r="C41" s="35">
        <v>158837</v>
      </c>
      <c r="D41" s="35">
        <v>1500</v>
      </c>
      <c r="E41" s="35">
        <v>68344</v>
      </c>
      <c r="F41" s="35">
        <v>255419</v>
      </c>
      <c r="G41" s="35">
        <v>318300</v>
      </c>
      <c r="H41" s="35">
        <v>31800</v>
      </c>
      <c r="I41" s="35">
        <v>26500</v>
      </c>
      <c r="J41" s="35">
        <v>40000</v>
      </c>
      <c r="K41" s="35">
        <v>105300</v>
      </c>
      <c r="L41" s="35">
        <v>3000</v>
      </c>
      <c r="M41" s="35">
        <v>1320</v>
      </c>
      <c r="N41" s="35">
        <v>5573</v>
      </c>
      <c r="O41" s="35">
        <v>108200</v>
      </c>
      <c r="P41" s="35">
        <v>16997</v>
      </c>
      <c r="Q41" s="35">
        <v>200</v>
      </c>
      <c r="R41" s="35">
        <v>853637</v>
      </c>
      <c r="S41" s="35">
        <v>300</v>
      </c>
      <c r="T41" s="35">
        <v>70000</v>
      </c>
      <c r="U41" s="35">
        <v>0</v>
      </c>
      <c r="V41" s="35">
        <v>85833</v>
      </c>
      <c r="W41" s="35">
        <v>93974</v>
      </c>
      <c r="X41" s="35">
        <v>51100</v>
      </c>
      <c r="Y41" s="35">
        <v>0</v>
      </c>
      <c r="Z41" s="35">
        <v>20500</v>
      </c>
      <c r="AA41" s="35">
        <v>8630</v>
      </c>
      <c r="AB41" s="35">
        <v>25100</v>
      </c>
      <c r="AC41" s="35">
        <v>211273</v>
      </c>
      <c r="AD41" s="35">
        <v>910200</v>
      </c>
      <c r="AE41" s="35">
        <v>0</v>
      </c>
      <c r="AF41" s="35">
        <v>65200</v>
      </c>
      <c r="AG41" s="35">
        <v>110000</v>
      </c>
      <c r="AH41" s="35">
        <v>45884</v>
      </c>
      <c r="AI41" s="35">
        <v>19659</v>
      </c>
      <c r="AJ41" s="35">
        <v>100</v>
      </c>
      <c r="AK41" s="35">
        <v>2500</v>
      </c>
      <c r="AL41" s="35">
        <v>2560</v>
      </c>
      <c r="AM41" s="35">
        <v>949823</v>
      </c>
      <c r="AN41" s="35">
        <v>36000</v>
      </c>
      <c r="AO41" s="35">
        <v>3200</v>
      </c>
      <c r="AP41" s="35">
        <v>1019632.46163</v>
      </c>
      <c r="AQ41" s="35">
        <v>0</v>
      </c>
      <c r="AR41" s="35">
        <v>500</v>
      </c>
      <c r="AS41" s="35">
        <v>110000</v>
      </c>
      <c r="AT41" s="35">
        <v>27848</v>
      </c>
      <c r="AU41" s="35">
        <v>491431</v>
      </c>
      <c r="AV41" s="35">
        <v>500</v>
      </c>
      <c r="AW41" s="35">
        <v>0</v>
      </c>
      <c r="AX41" s="35">
        <v>4000</v>
      </c>
      <c r="AY41" s="35">
        <v>55000</v>
      </c>
      <c r="AZ41" s="35">
        <v>110500</v>
      </c>
      <c r="BA41" s="35">
        <v>0</v>
      </c>
      <c r="BB41" s="35">
        <v>1500</v>
      </c>
      <c r="BC41" s="35">
        <v>0</v>
      </c>
      <c r="BD41" s="35">
        <v>100</v>
      </c>
      <c r="BE41" s="35">
        <v>0</v>
      </c>
      <c r="BF41" s="35">
        <v>5100</v>
      </c>
      <c r="BG41" s="35">
        <v>267433</v>
      </c>
      <c r="BH41" s="35">
        <v>11408</v>
      </c>
      <c r="BI41" s="35">
        <v>0</v>
      </c>
      <c r="BJ41" s="35">
        <v>8590</v>
      </c>
      <c r="BK41" s="35">
        <v>100</v>
      </c>
      <c r="BL41" s="35">
        <v>0</v>
      </c>
      <c r="BM41" s="35">
        <v>0</v>
      </c>
      <c r="BN41" s="35">
        <v>176474</v>
      </c>
      <c r="BO41" s="35">
        <v>95100</v>
      </c>
      <c r="BP41" s="35">
        <v>0</v>
      </c>
      <c r="BQ41" s="35">
        <v>100</v>
      </c>
      <c r="BR41" s="35">
        <v>0</v>
      </c>
      <c r="BS41" s="35">
        <v>0</v>
      </c>
      <c r="BT41" s="35">
        <v>100</v>
      </c>
      <c r="BU41" s="35">
        <v>10000</v>
      </c>
      <c r="BV41" s="35">
        <v>0</v>
      </c>
      <c r="BW41" s="35">
        <v>0</v>
      </c>
      <c r="BX41" s="35">
        <v>15000</v>
      </c>
      <c r="BY41" s="35">
        <v>0</v>
      </c>
      <c r="BZ41" s="35">
        <v>93793</v>
      </c>
      <c r="CA41" s="35">
        <v>10000</v>
      </c>
      <c r="CB41" s="35">
        <v>0</v>
      </c>
      <c r="CC41" s="35">
        <v>0</v>
      </c>
      <c r="CD41" s="35">
        <v>0</v>
      </c>
      <c r="CE41" s="35">
        <v>10000</v>
      </c>
      <c r="CF41" s="35">
        <v>0</v>
      </c>
      <c r="CG41" s="35">
        <v>0</v>
      </c>
      <c r="CH41" s="35">
        <v>0</v>
      </c>
      <c r="CI41" s="35">
        <v>0</v>
      </c>
      <c r="CJ41" s="35">
        <v>10000</v>
      </c>
      <c r="CK41" s="36">
        <f>CK37+CK38+CK39+CK40</f>
        <v>7230972.46163</v>
      </c>
    </row>
    <row r="42" spans="1:89" ht="12.75" customHeight="1">
      <c r="A42" s="23"/>
      <c r="B42" s="10" t="s">
        <v>128</v>
      </c>
      <c r="C42" s="38">
        <v>25.13577754005279</v>
      </c>
      <c r="D42" s="38">
        <v>2.50861290430478</v>
      </c>
      <c r="E42" s="38">
        <v>27.39765566120937</v>
      </c>
      <c r="F42" s="38">
        <v>36.30931988348902</v>
      </c>
      <c r="G42" s="38">
        <v>37.04772790230481</v>
      </c>
      <c r="H42" s="38">
        <v>34.66506785850548</v>
      </c>
      <c r="I42" s="38">
        <v>7.036120522106694</v>
      </c>
      <c r="J42" s="38">
        <v>41.72012057114845</v>
      </c>
      <c r="K42" s="38">
        <v>16.17332645237393</v>
      </c>
      <c r="L42" s="38">
        <v>3.260019125445536</v>
      </c>
      <c r="M42" s="38">
        <v>0.7940566066111229</v>
      </c>
      <c r="N42" s="38">
        <v>0.7142207202184826</v>
      </c>
      <c r="O42" s="38">
        <v>32.4139397915562</v>
      </c>
      <c r="P42" s="38">
        <v>14.184379407322101</v>
      </c>
      <c r="Q42" s="38">
        <v>0.1763668430335097</v>
      </c>
      <c r="R42" s="38">
        <v>100.5066322553907</v>
      </c>
      <c r="S42" s="38">
        <v>0.14889889268856804</v>
      </c>
      <c r="T42" s="38">
        <v>10.522106946695006</v>
      </c>
      <c r="U42" s="38">
        <v>0</v>
      </c>
      <c r="V42" s="38">
        <v>11.252595754499307</v>
      </c>
      <c r="W42" s="38">
        <v>12.013678928696987</v>
      </c>
      <c r="X42" s="38">
        <v>43.68977693419174</v>
      </c>
      <c r="Y42" s="38">
        <v>0</v>
      </c>
      <c r="Z42" s="38">
        <v>27.35266254820073</v>
      </c>
      <c r="AA42" s="38">
        <v>1.6143574932002438</v>
      </c>
      <c r="AB42" s="38">
        <v>10.545110807688268</v>
      </c>
      <c r="AC42" s="38">
        <v>35.726267658269165</v>
      </c>
      <c r="AD42" s="38">
        <v>82.07394048692515</v>
      </c>
      <c r="AE42" s="38">
        <v>0</v>
      </c>
      <c r="AF42" s="38">
        <v>55.196234465476955</v>
      </c>
      <c r="AG42" s="38">
        <v>60.07646095030038</v>
      </c>
      <c r="AH42" s="38">
        <v>22.052617919314063</v>
      </c>
      <c r="AI42" s="38">
        <v>14.831943868120263</v>
      </c>
      <c r="AJ42" s="38">
        <v>0.22779043280182232</v>
      </c>
      <c r="AK42" s="38">
        <v>1.8167416375382426</v>
      </c>
      <c r="AL42" s="38">
        <v>12.05159589492515</v>
      </c>
      <c r="AM42" s="38">
        <v>122.1709580245262</v>
      </c>
      <c r="AN42" s="38">
        <v>16.048645226865432</v>
      </c>
      <c r="AO42" s="38">
        <v>6.487976967681765</v>
      </c>
      <c r="AP42" s="38">
        <v>146.92285254580838</v>
      </c>
      <c r="AQ42" s="38">
        <v>0</v>
      </c>
      <c r="AR42" s="38">
        <v>0.23129719330107815</v>
      </c>
      <c r="AS42" s="38">
        <v>90.20379845705678</v>
      </c>
      <c r="AT42" s="38">
        <v>7.953444588641723</v>
      </c>
      <c r="AU42" s="38">
        <v>137.09010162550598</v>
      </c>
      <c r="AV42" s="38">
        <v>0.45106812933025403</v>
      </c>
      <c r="AW42" s="38">
        <v>0</v>
      </c>
      <c r="AX42" s="38">
        <v>1.976997632545335</v>
      </c>
      <c r="AY42" s="38">
        <v>22.187260478438017</v>
      </c>
      <c r="AZ42" s="38">
        <v>41.11429028549317</v>
      </c>
      <c r="BA42" s="38">
        <v>0</v>
      </c>
      <c r="BB42" s="38">
        <v>0.5587154015487591</v>
      </c>
      <c r="BC42" s="38">
        <v>0</v>
      </c>
      <c r="BD42" s="38">
        <v>0.1308540846102511</v>
      </c>
      <c r="BE42" s="38">
        <v>0</v>
      </c>
      <c r="BF42" s="38">
        <v>6.724860887681637</v>
      </c>
      <c r="BG42" s="38">
        <v>33.7626578562979</v>
      </c>
      <c r="BH42" s="38">
        <v>7.8222709818979705</v>
      </c>
      <c r="BI42" s="38">
        <v>0</v>
      </c>
      <c r="BJ42" s="38">
        <v>41.77202878817351</v>
      </c>
      <c r="BK42" s="38">
        <v>0.4800307219662059</v>
      </c>
      <c r="BL42" s="38">
        <v>0</v>
      </c>
      <c r="BM42" s="38">
        <v>0</v>
      </c>
      <c r="BN42" s="38">
        <v>35.806183918727264</v>
      </c>
      <c r="BO42" s="38">
        <v>129.1786087830587</v>
      </c>
      <c r="BP42" s="38">
        <v>0</v>
      </c>
      <c r="BQ42" s="38">
        <v>0.09621027718180857</v>
      </c>
      <c r="BR42" s="38">
        <v>0</v>
      </c>
      <c r="BS42" s="38">
        <v>0</v>
      </c>
      <c r="BT42" s="38">
        <v>1.1599582415033058</v>
      </c>
      <c r="BU42" s="38">
        <v>13.145959589320222</v>
      </c>
      <c r="BV42" s="38">
        <v>0</v>
      </c>
      <c r="BW42" s="38">
        <v>0</v>
      </c>
      <c r="BX42" s="38">
        <v>9.999466695109595</v>
      </c>
      <c r="BY42" s="38">
        <v>0</v>
      </c>
      <c r="BZ42" s="38">
        <v>21.881430191161854</v>
      </c>
      <c r="CA42" s="38">
        <v>15.207275160436753</v>
      </c>
      <c r="CB42" s="38">
        <v>0</v>
      </c>
      <c r="CC42" s="38">
        <v>0</v>
      </c>
      <c r="CD42" s="38">
        <v>0</v>
      </c>
      <c r="CE42" s="38">
        <v>2.55124819818096</v>
      </c>
      <c r="CF42" s="38">
        <v>0</v>
      </c>
      <c r="CG42" s="38">
        <v>0</v>
      </c>
      <c r="CH42" s="38">
        <v>0</v>
      </c>
      <c r="CI42" s="38">
        <v>0</v>
      </c>
      <c r="CJ42" s="38">
        <v>14.270017266720894</v>
      </c>
      <c r="CK42" s="38">
        <f>CK41/CK55%</f>
        <v>34.54265768212428</v>
      </c>
    </row>
    <row r="43" spans="1:89" ht="12.75" customHeight="1">
      <c r="A43" s="23"/>
      <c r="B43" s="6" t="s">
        <v>91</v>
      </c>
      <c r="C43" s="38">
        <v>17.223333481032288</v>
      </c>
      <c r="D43" s="38">
        <v>2.50861290430478</v>
      </c>
      <c r="E43" s="38">
        <v>2.8839215560508635</v>
      </c>
      <c r="F43" s="38">
        <v>1.4644901649435</v>
      </c>
      <c r="G43" s="38">
        <v>0.32589895735612145</v>
      </c>
      <c r="H43" s="38">
        <v>11.991061208916989</v>
      </c>
      <c r="I43" s="38">
        <v>0.6637849549157259</v>
      </c>
      <c r="J43" s="38">
        <v>0</v>
      </c>
      <c r="K43" s="38">
        <v>0.046077853140666473</v>
      </c>
      <c r="L43" s="38">
        <v>3.260019125445536</v>
      </c>
      <c r="M43" s="38">
        <v>0.7940566066111229</v>
      </c>
      <c r="N43" s="38">
        <v>0.21402271716577534</v>
      </c>
      <c r="O43" s="38">
        <v>24.864667307755678</v>
      </c>
      <c r="P43" s="38">
        <v>0.4172612639678208</v>
      </c>
      <c r="Q43" s="38">
        <v>0</v>
      </c>
      <c r="R43" s="38">
        <v>0.011773931103664753</v>
      </c>
      <c r="S43" s="38">
        <v>0.14889889268856804</v>
      </c>
      <c r="T43" s="38">
        <v>6.568801051008168</v>
      </c>
      <c r="U43" s="38">
        <v>0</v>
      </c>
      <c r="V43" s="38">
        <v>0.3932961362587574</v>
      </c>
      <c r="W43" s="38">
        <v>0.1917606826680303</v>
      </c>
      <c r="X43" s="38">
        <v>5.215413684903515</v>
      </c>
      <c r="Y43" s="38">
        <v>0</v>
      </c>
      <c r="Z43" s="38">
        <v>14.009900329566227</v>
      </c>
      <c r="AA43" s="38">
        <v>1.6143574932002438</v>
      </c>
      <c r="AB43" s="38">
        <v>2.142632076462556</v>
      </c>
      <c r="AC43" s="38">
        <v>2.4834028334398663</v>
      </c>
      <c r="AD43" s="38">
        <v>3.6789900811541933</v>
      </c>
      <c r="AE43" s="38">
        <v>0</v>
      </c>
      <c r="AF43" s="38">
        <v>0.1693136026548373</v>
      </c>
      <c r="AG43" s="38">
        <v>0</v>
      </c>
      <c r="AH43" s="38">
        <v>8.699162765660896</v>
      </c>
      <c r="AI43" s="38">
        <v>0.22633822475385718</v>
      </c>
      <c r="AJ43" s="38">
        <v>0.22779043280182232</v>
      </c>
      <c r="AK43" s="38">
        <v>0</v>
      </c>
      <c r="AL43" s="38">
        <v>2.353827323227568</v>
      </c>
      <c r="AM43" s="38">
        <v>11.959935893313302</v>
      </c>
      <c r="AN43" s="38">
        <v>0.445795700746262</v>
      </c>
      <c r="AO43" s="38">
        <v>0</v>
      </c>
      <c r="AP43" s="38">
        <v>29.683350386915556</v>
      </c>
      <c r="AQ43" s="38">
        <v>0</v>
      </c>
      <c r="AR43" s="38">
        <v>0.23129719330107815</v>
      </c>
      <c r="AS43" s="38">
        <v>0</v>
      </c>
      <c r="AT43" s="38">
        <v>0.14280100166334608</v>
      </c>
      <c r="AU43" s="38">
        <v>0</v>
      </c>
      <c r="AV43" s="38">
        <v>0.45106812933025403</v>
      </c>
      <c r="AW43" s="38">
        <v>0</v>
      </c>
      <c r="AX43" s="38">
        <v>0</v>
      </c>
      <c r="AY43" s="38">
        <v>0</v>
      </c>
      <c r="AZ43" s="38">
        <v>0.18603751260404147</v>
      </c>
      <c r="BA43" s="38">
        <v>0</v>
      </c>
      <c r="BB43" s="38">
        <v>0.5587154015487591</v>
      </c>
      <c r="BC43" s="38">
        <v>0</v>
      </c>
      <c r="BD43" s="38">
        <v>0.1308540846102511</v>
      </c>
      <c r="BE43" s="38">
        <v>0</v>
      </c>
      <c r="BF43" s="38">
        <v>0</v>
      </c>
      <c r="BG43" s="38">
        <v>0.012624716417307474</v>
      </c>
      <c r="BH43" s="38">
        <v>0.6856829402084476</v>
      </c>
      <c r="BI43" s="38">
        <v>0</v>
      </c>
      <c r="BJ43" s="38">
        <v>2.4314335732347794</v>
      </c>
      <c r="BK43" s="38">
        <v>0</v>
      </c>
      <c r="BL43" s="38">
        <v>0</v>
      </c>
      <c r="BM43" s="38">
        <v>0</v>
      </c>
      <c r="BN43" s="38">
        <v>0.20289778618225496</v>
      </c>
      <c r="BO43" s="38">
        <v>0.13583449924611854</v>
      </c>
      <c r="BP43" s="38">
        <v>0</v>
      </c>
      <c r="BQ43" s="38">
        <v>0.09621027718180857</v>
      </c>
      <c r="BR43" s="38">
        <v>0</v>
      </c>
      <c r="BS43" s="38">
        <v>0</v>
      </c>
      <c r="BT43" s="38">
        <v>1.1599582415033058</v>
      </c>
      <c r="BU43" s="38">
        <v>0</v>
      </c>
      <c r="BV43" s="38">
        <v>0</v>
      </c>
      <c r="BW43" s="38">
        <v>0</v>
      </c>
      <c r="BX43" s="38">
        <v>0</v>
      </c>
      <c r="BY43" s="38">
        <v>0</v>
      </c>
      <c r="BZ43" s="38">
        <v>0</v>
      </c>
      <c r="CA43" s="38">
        <v>15.207275160436753</v>
      </c>
      <c r="CB43" s="38">
        <v>0</v>
      </c>
      <c r="CC43" s="38">
        <v>0</v>
      </c>
      <c r="CD43" s="38">
        <v>0</v>
      </c>
      <c r="CE43" s="38">
        <v>2.55124819818096</v>
      </c>
      <c r="CF43" s="38">
        <v>0</v>
      </c>
      <c r="CG43" s="38">
        <v>0</v>
      </c>
      <c r="CH43" s="38">
        <v>0</v>
      </c>
      <c r="CI43" s="38">
        <v>0</v>
      </c>
      <c r="CJ43" s="38">
        <v>0</v>
      </c>
      <c r="CK43" s="38">
        <f>CK38/CK4%</f>
        <v>3.303142672988685</v>
      </c>
    </row>
    <row r="44" spans="1:89" ht="12.75">
      <c r="A44" s="23"/>
      <c r="B44" s="6" t="s">
        <v>92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8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</row>
    <row r="45" spans="1:89" ht="12.75">
      <c r="A45" s="21">
        <v>22</v>
      </c>
      <c r="B45" s="3" t="s">
        <v>74</v>
      </c>
      <c r="C45" s="2">
        <v>0</v>
      </c>
      <c r="D45" s="2">
        <v>2196</v>
      </c>
      <c r="E45" s="2">
        <v>13101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5903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33">
        <f>SUM(C45:CI45)</f>
        <v>21200</v>
      </c>
    </row>
    <row r="46" spans="1:89" ht="12.75">
      <c r="A46" s="20">
        <v>23</v>
      </c>
      <c r="B46" s="11" t="s">
        <v>75</v>
      </c>
      <c r="C46" s="2">
        <v>0</v>
      </c>
      <c r="D46" s="2">
        <v>2196</v>
      </c>
      <c r="E46" s="2">
        <v>13101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5903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33">
        <f>SUM(C46:CI46)</f>
        <v>21200</v>
      </c>
    </row>
    <row r="47" spans="1:89" ht="12.75">
      <c r="A47" s="22"/>
      <c r="B47" s="6" t="s">
        <v>76</v>
      </c>
      <c r="C47" s="38">
        <v>0</v>
      </c>
      <c r="D47" s="38">
        <v>0.6548694734205299</v>
      </c>
      <c r="E47" s="38">
        <v>0.7688335162352334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0.0007243039589850812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2.306508080397612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8">
        <v>0</v>
      </c>
      <c r="BX47" s="38">
        <v>0</v>
      </c>
      <c r="BY47" s="38">
        <v>0</v>
      </c>
      <c r="BZ47" s="38">
        <v>0</v>
      </c>
      <c r="CA47" s="38">
        <v>0</v>
      </c>
      <c r="CB47" s="38">
        <v>0</v>
      </c>
      <c r="CC47" s="38">
        <v>0</v>
      </c>
      <c r="CD47" s="38">
        <v>0</v>
      </c>
      <c r="CE47" s="38">
        <v>0</v>
      </c>
      <c r="CF47" s="38">
        <v>0</v>
      </c>
      <c r="CG47" s="38">
        <v>0</v>
      </c>
      <c r="CH47" s="38">
        <v>0</v>
      </c>
      <c r="CI47" s="38">
        <v>0</v>
      </c>
      <c r="CJ47" s="38">
        <v>0</v>
      </c>
      <c r="CK47" s="38">
        <f>CK45/CK7%</f>
        <v>0.016450267199860133</v>
      </c>
    </row>
    <row r="48" spans="1:89" ht="12.75">
      <c r="A48" s="22"/>
      <c r="B48" s="6" t="s">
        <v>77</v>
      </c>
      <c r="C48" s="38">
        <v>0</v>
      </c>
      <c r="D48" s="38">
        <v>100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8">
        <v>0</v>
      </c>
      <c r="AO48" s="38">
        <v>100</v>
      </c>
      <c r="AP48" s="38">
        <v>0</v>
      </c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8">
        <v>0</v>
      </c>
      <c r="BH48" s="38">
        <v>0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8">
        <v>0</v>
      </c>
      <c r="BX48" s="38">
        <v>0</v>
      </c>
      <c r="BY48" s="38">
        <v>0</v>
      </c>
      <c r="BZ48" s="38">
        <v>0</v>
      </c>
      <c r="CA48" s="38">
        <v>0</v>
      </c>
      <c r="CB48" s="38">
        <v>0</v>
      </c>
      <c r="CC48" s="38">
        <v>0</v>
      </c>
      <c r="CD48" s="38">
        <v>0</v>
      </c>
      <c r="CE48" s="38">
        <v>0</v>
      </c>
      <c r="CF48" s="38">
        <v>0</v>
      </c>
      <c r="CG48" s="38">
        <v>0</v>
      </c>
      <c r="CH48" s="38">
        <v>0</v>
      </c>
      <c r="CI48" s="38">
        <v>0</v>
      </c>
      <c r="CJ48" s="38">
        <v>0</v>
      </c>
      <c r="CK48" s="38">
        <f>CK46/CK45%</f>
        <v>100</v>
      </c>
    </row>
    <row r="49" spans="1:89" ht="12.75">
      <c r="A49" s="21">
        <v>24</v>
      </c>
      <c r="B49" s="3" t="s">
        <v>78</v>
      </c>
      <c r="C49" s="2">
        <v>105775</v>
      </c>
      <c r="D49" s="2">
        <v>21183</v>
      </c>
      <c r="E49" s="2">
        <v>109659</v>
      </c>
      <c r="F49" s="2">
        <v>423368</v>
      </c>
      <c r="G49" s="2">
        <v>288200</v>
      </c>
      <c r="H49" s="2">
        <v>94500</v>
      </c>
      <c r="I49" s="2">
        <v>169373</v>
      </c>
      <c r="J49" s="2">
        <v>75706</v>
      </c>
      <c r="K49" s="2">
        <v>112151</v>
      </c>
      <c r="L49" s="2">
        <v>56300</v>
      </c>
      <c r="M49" s="2">
        <v>142865</v>
      </c>
      <c r="N49" s="2">
        <v>207000</v>
      </c>
      <c r="O49" s="2">
        <v>189700</v>
      </c>
      <c r="P49" s="2">
        <v>94436</v>
      </c>
      <c r="Q49" s="2">
        <v>87100</v>
      </c>
      <c r="R49" s="2">
        <v>729040</v>
      </c>
      <c r="S49" s="2">
        <v>90251</v>
      </c>
      <c r="T49" s="2">
        <v>494000</v>
      </c>
      <c r="U49" s="2">
        <v>166312</v>
      </c>
      <c r="V49" s="2">
        <v>210658</v>
      </c>
      <c r="W49" s="2">
        <v>215406</v>
      </c>
      <c r="X49" s="2">
        <v>151700</v>
      </c>
      <c r="Y49" s="2">
        <v>142400</v>
      </c>
      <c r="Z49" s="2">
        <v>39074</v>
      </c>
      <c r="AA49" s="2">
        <v>280389</v>
      </c>
      <c r="AB49" s="2">
        <v>52188</v>
      </c>
      <c r="AC49" s="2">
        <v>410853</v>
      </c>
      <c r="AD49" s="2">
        <v>454100</v>
      </c>
      <c r="AE49" s="2">
        <v>51233</v>
      </c>
      <c r="AF49" s="2">
        <v>56976</v>
      </c>
      <c r="AG49" s="2">
        <v>84600</v>
      </c>
      <c r="AH49" s="2">
        <v>185946</v>
      </c>
      <c r="AI49" s="2">
        <v>114075</v>
      </c>
      <c r="AJ49" s="2">
        <v>31500</v>
      </c>
      <c r="AK49" s="2">
        <v>65156</v>
      </c>
      <c r="AL49" s="2">
        <v>17793</v>
      </c>
      <c r="AM49" s="2">
        <v>502115</v>
      </c>
      <c r="AN49" s="2">
        <v>172633</v>
      </c>
      <c r="AO49" s="2">
        <v>15344</v>
      </c>
      <c r="AP49" s="2">
        <v>300386.03443999996</v>
      </c>
      <c r="AQ49" s="2">
        <v>48407.48491</v>
      </c>
      <c r="AR49" s="2">
        <v>23644</v>
      </c>
      <c r="AS49" s="2">
        <v>50359.2506</v>
      </c>
      <c r="AT49" s="2">
        <v>108585.44008000003</v>
      </c>
      <c r="AU49" s="2">
        <v>310848</v>
      </c>
      <c r="AV49" s="2">
        <v>40121</v>
      </c>
      <c r="AW49" s="2">
        <v>30166</v>
      </c>
      <c r="AX49" s="2">
        <v>107621</v>
      </c>
      <c r="AY49" s="2">
        <v>114154</v>
      </c>
      <c r="AZ49" s="2">
        <v>171201</v>
      </c>
      <c r="BA49" s="2">
        <v>151446</v>
      </c>
      <c r="BB49" s="2">
        <v>172649</v>
      </c>
      <c r="BC49" s="2">
        <v>56284</v>
      </c>
      <c r="BD49" s="2">
        <v>19651</v>
      </c>
      <c r="BE49" s="2">
        <v>14830</v>
      </c>
      <c r="BF49" s="2">
        <v>42601</v>
      </c>
      <c r="BG49" s="2">
        <v>278536</v>
      </c>
      <c r="BH49" s="2">
        <v>104305</v>
      </c>
      <c r="BI49" s="2">
        <v>7714</v>
      </c>
      <c r="BJ49" s="2">
        <v>15592</v>
      </c>
      <c r="BK49" s="2">
        <v>11673</v>
      </c>
      <c r="BL49" s="2">
        <v>19327</v>
      </c>
      <c r="BM49" s="2">
        <v>5988</v>
      </c>
      <c r="BN49" s="2">
        <v>365045</v>
      </c>
      <c r="BO49" s="2">
        <v>27365</v>
      </c>
      <c r="BP49" s="2">
        <v>10769</v>
      </c>
      <c r="BQ49" s="2">
        <v>32282</v>
      </c>
      <c r="BR49" s="2">
        <v>8270</v>
      </c>
      <c r="BS49" s="2">
        <v>25592</v>
      </c>
      <c r="BT49" s="2">
        <v>7600</v>
      </c>
      <c r="BU49" s="2">
        <v>45014</v>
      </c>
      <c r="BV49" s="2">
        <v>10600</v>
      </c>
      <c r="BW49" s="2">
        <v>1947</v>
      </c>
      <c r="BX49" s="2">
        <v>50146</v>
      </c>
      <c r="BY49" s="2">
        <v>3205</v>
      </c>
      <c r="BZ49" s="2">
        <v>104160</v>
      </c>
      <c r="CA49" s="2">
        <v>16127</v>
      </c>
      <c r="CB49" s="2">
        <v>1569</v>
      </c>
      <c r="CC49" s="2">
        <v>1832</v>
      </c>
      <c r="CD49" s="2">
        <v>11729</v>
      </c>
      <c r="CE49" s="2">
        <v>36112</v>
      </c>
      <c r="CF49" s="2">
        <v>1089</v>
      </c>
      <c r="CG49" s="2">
        <v>7042</v>
      </c>
      <c r="CH49" s="2">
        <v>2087</v>
      </c>
      <c r="CI49" s="2">
        <v>6364</v>
      </c>
      <c r="CJ49" s="2">
        <v>3969</v>
      </c>
      <c r="CK49" s="33">
        <f>SUM(C49:CI49)</f>
        <v>9893093.21003</v>
      </c>
    </row>
    <row r="50" spans="1:89" ht="12.75">
      <c r="A50" s="20">
        <v>25</v>
      </c>
      <c r="B50" s="12" t="s">
        <v>79</v>
      </c>
      <c r="C50" s="2">
        <v>11474</v>
      </c>
      <c r="D50" s="2">
        <v>12207</v>
      </c>
      <c r="E50" s="2">
        <v>45159</v>
      </c>
      <c r="F50" s="2">
        <v>284001</v>
      </c>
      <c r="G50" s="2">
        <v>159800</v>
      </c>
      <c r="H50" s="2">
        <v>60200</v>
      </c>
      <c r="I50" s="2">
        <v>97091</v>
      </c>
      <c r="J50" s="2">
        <v>40273</v>
      </c>
      <c r="K50" s="2">
        <v>38361</v>
      </c>
      <c r="L50" s="2">
        <v>37800</v>
      </c>
      <c r="M50" s="2">
        <v>97752</v>
      </c>
      <c r="N50" s="2">
        <v>103100</v>
      </c>
      <c r="O50" s="2">
        <v>102800</v>
      </c>
      <c r="P50" s="2">
        <v>65863</v>
      </c>
      <c r="Q50" s="2">
        <v>48600</v>
      </c>
      <c r="R50" s="2">
        <v>490738</v>
      </c>
      <c r="S50" s="2">
        <v>50492</v>
      </c>
      <c r="T50" s="2">
        <v>437600</v>
      </c>
      <c r="U50" s="2">
        <v>101678</v>
      </c>
      <c r="V50" s="2">
        <v>129420</v>
      </c>
      <c r="W50" s="2">
        <v>110423</v>
      </c>
      <c r="X50" s="2">
        <v>91200</v>
      </c>
      <c r="Y50" s="2">
        <v>89100</v>
      </c>
      <c r="Z50" s="2">
        <v>24268</v>
      </c>
      <c r="AA50" s="2">
        <v>172791</v>
      </c>
      <c r="AB50" s="2">
        <v>18683</v>
      </c>
      <c r="AC50" s="2">
        <v>308022</v>
      </c>
      <c r="AD50" s="2">
        <v>300500</v>
      </c>
      <c r="AE50" s="2">
        <v>30787</v>
      </c>
      <c r="AF50" s="2">
        <v>41883</v>
      </c>
      <c r="AG50" s="2">
        <v>46900</v>
      </c>
      <c r="AH50" s="2">
        <v>104851</v>
      </c>
      <c r="AI50" s="2">
        <v>81058</v>
      </c>
      <c r="AJ50" s="2">
        <v>19200</v>
      </c>
      <c r="AK50" s="2">
        <v>45150</v>
      </c>
      <c r="AL50" s="2">
        <v>8747</v>
      </c>
      <c r="AM50" s="2">
        <v>369008</v>
      </c>
      <c r="AN50" s="2">
        <v>110129</v>
      </c>
      <c r="AO50" s="2">
        <v>10740</v>
      </c>
      <c r="AP50" s="2">
        <v>301762.86186000006</v>
      </c>
      <c r="AQ50" s="2">
        <v>27484.93359</v>
      </c>
      <c r="AR50" s="2">
        <v>13903</v>
      </c>
      <c r="AS50" s="2">
        <v>31107.03965</v>
      </c>
      <c r="AT50" s="2">
        <v>83242.64775</v>
      </c>
      <c r="AU50" s="2">
        <v>230812</v>
      </c>
      <c r="AV50" s="2">
        <v>25393</v>
      </c>
      <c r="AW50" s="2">
        <v>18499</v>
      </c>
      <c r="AX50" s="2">
        <v>66617</v>
      </c>
      <c r="AY50" s="2">
        <v>72438</v>
      </c>
      <c r="AZ50" s="2">
        <v>105071</v>
      </c>
      <c r="BA50" s="2">
        <v>92911</v>
      </c>
      <c r="BB50" s="2">
        <v>113828</v>
      </c>
      <c r="BC50" s="2">
        <v>35791</v>
      </c>
      <c r="BD50" s="2">
        <v>7926</v>
      </c>
      <c r="BE50" s="2">
        <v>8227</v>
      </c>
      <c r="BF50" s="2">
        <v>28609</v>
      </c>
      <c r="BG50" s="2">
        <v>155881</v>
      </c>
      <c r="BH50" s="2">
        <v>37738</v>
      </c>
      <c r="BI50" s="2">
        <v>4006</v>
      </c>
      <c r="BJ50" s="2">
        <v>8695</v>
      </c>
      <c r="BK50" s="2">
        <v>6263</v>
      </c>
      <c r="BL50" s="2">
        <v>13068</v>
      </c>
      <c r="BM50" s="2">
        <v>3008</v>
      </c>
      <c r="BN50" s="2">
        <v>260122</v>
      </c>
      <c r="BO50" s="2">
        <v>17301</v>
      </c>
      <c r="BP50" s="2">
        <v>7188</v>
      </c>
      <c r="BQ50" s="2">
        <v>16620</v>
      </c>
      <c r="BR50" s="2">
        <v>4997</v>
      </c>
      <c r="BS50" s="2">
        <v>16129</v>
      </c>
      <c r="BT50" s="2">
        <v>6000</v>
      </c>
      <c r="BU50" s="2">
        <v>29918</v>
      </c>
      <c r="BV50" s="2">
        <v>5200</v>
      </c>
      <c r="BW50" s="2">
        <v>1164</v>
      </c>
      <c r="BX50" s="2">
        <v>26477</v>
      </c>
      <c r="BY50" s="2">
        <v>1269</v>
      </c>
      <c r="BZ50" s="2">
        <v>54306</v>
      </c>
      <c r="CA50" s="2">
        <v>9455</v>
      </c>
      <c r="CB50" s="2">
        <v>430</v>
      </c>
      <c r="CC50" s="2">
        <v>1119</v>
      </c>
      <c r="CD50" s="2">
        <v>10628</v>
      </c>
      <c r="CE50" s="2">
        <v>8947</v>
      </c>
      <c r="CF50" s="2">
        <v>615</v>
      </c>
      <c r="CG50" s="2">
        <v>4374</v>
      </c>
      <c r="CH50" s="2">
        <v>602</v>
      </c>
      <c r="CI50" s="2">
        <v>927</v>
      </c>
      <c r="CJ50" s="2">
        <v>318</v>
      </c>
      <c r="CK50" s="33">
        <f>SUM(C50:CI50)</f>
        <v>6373918.482849998</v>
      </c>
    </row>
    <row r="51" spans="1:89" ht="12.75">
      <c r="A51" s="20">
        <v>26</v>
      </c>
      <c r="B51" s="3" t="s">
        <v>80</v>
      </c>
      <c r="C51" s="2">
        <v>108978</v>
      </c>
      <c r="D51" s="2">
        <v>22411</v>
      </c>
      <c r="E51" s="2">
        <v>125559</v>
      </c>
      <c r="F51" s="2">
        <v>458367</v>
      </c>
      <c r="G51" s="2">
        <v>301400</v>
      </c>
      <c r="H51" s="2">
        <v>99300</v>
      </c>
      <c r="I51" s="2">
        <v>182796</v>
      </c>
      <c r="J51" s="2">
        <v>84454</v>
      </c>
      <c r="K51" s="2">
        <v>119318</v>
      </c>
      <c r="L51" s="2">
        <v>63900</v>
      </c>
      <c r="M51" s="2">
        <v>160863</v>
      </c>
      <c r="N51" s="2">
        <v>224000</v>
      </c>
      <c r="O51" s="2">
        <v>200600</v>
      </c>
      <c r="P51" s="2">
        <v>102135</v>
      </c>
      <c r="Q51" s="2">
        <v>100400</v>
      </c>
      <c r="R51" s="2">
        <v>761107</v>
      </c>
      <c r="S51" s="2">
        <v>96447</v>
      </c>
      <c r="T51" s="2">
        <v>512200</v>
      </c>
      <c r="U51" s="2">
        <v>176781</v>
      </c>
      <c r="V51" s="2">
        <v>222552</v>
      </c>
      <c r="W51" s="2">
        <v>226768</v>
      </c>
      <c r="X51" s="2">
        <v>170400</v>
      </c>
      <c r="Y51" s="2">
        <v>150400</v>
      </c>
      <c r="Z51" s="2">
        <v>49749</v>
      </c>
      <c r="AA51" s="2">
        <v>303600</v>
      </c>
      <c r="AB51" s="2">
        <v>56069</v>
      </c>
      <c r="AC51" s="2">
        <v>432770</v>
      </c>
      <c r="AD51" s="2">
        <v>489179</v>
      </c>
      <c r="AE51" s="2">
        <v>56077</v>
      </c>
      <c r="AF51" s="2">
        <v>62995</v>
      </c>
      <c r="AG51" s="2">
        <v>85100</v>
      </c>
      <c r="AH51" s="2">
        <v>211933</v>
      </c>
      <c r="AI51" s="2">
        <v>124674</v>
      </c>
      <c r="AJ51" s="2">
        <v>33500</v>
      </c>
      <c r="AK51" s="2">
        <v>71980</v>
      </c>
      <c r="AL51" s="2">
        <v>19261</v>
      </c>
      <c r="AM51" s="2">
        <v>528186</v>
      </c>
      <c r="AN51" s="2">
        <v>183551</v>
      </c>
      <c r="AO51" s="2">
        <v>18120</v>
      </c>
      <c r="AP51" s="2">
        <v>324604.60102999996</v>
      </c>
      <c r="AQ51" s="2">
        <v>54513.04182</v>
      </c>
      <c r="AR51" s="2">
        <v>38184</v>
      </c>
      <c r="AS51" s="2">
        <v>53596.499899999995</v>
      </c>
      <c r="AT51" s="2">
        <v>117642.44008000003</v>
      </c>
      <c r="AU51" s="2">
        <v>329180</v>
      </c>
      <c r="AV51" s="2">
        <v>50472</v>
      </c>
      <c r="AW51" s="2">
        <v>32391</v>
      </c>
      <c r="AX51" s="2">
        <v>117142</v>
      </c>
      <c r="AY51" s="2">
        <v>125219</v>
      </c>
      <c r="AZ51" s="2">
        <v>185077</v>
      </c>
      <c r="BA51" s="2">
        <v>166583</v>
      </c>
      <c r="BB51" s="2">
        <v>188341</v>
      </c>
      <c r="BC51" s="2">
        <v>62847</v>
      </c>
      <c r="BD51" s="2">
        <v>21140</v>
      </c>
      <c r="BE51" s="2">
        <v>17638</v>
      </c>
      <c r="BF51" s="2">
        <v>46569</v>
      </c>
      <c r="BG51" s="2">
        <v>307823</v>
      </c>
      <c r="BH51" s="2">
        <v>112287</v>
      </c>
      <c r="BI51" s="2">
        <v>8537</v>
      </c>
      <c r="BJ51" s="2">
        <v>17113</v>
      </c>
      <c r="BK51" s="2">
        <v>12882</v>
      </c>
      <c r="BL51" s="2">
        <v>24370</v>
      </c>
      <c r="BM51" s="2">
        <v>6828</v>
      </c>
      <c r="BN51" s="2">
        <v>401538</v>
      </c>
      <c r="BO51" s="2">
        <v>34484</v>
      </c>
      <c r="BP51" s="2">
        <v>12607</v>
      </c>
      <c r="BQ51" s="2">
        <v>35538</v>
      </c>
      <c r="BR51" s="2">
        <v>9662</v>
      </c>
      <c r="BS51" s="2">
        <v>28653</v>
      </c>
      <c r="BT51" s="2">
        <v>8800</v>
      </c>
      <c r="BU51" s="2">
        <v>48946</v>
      </c>
      <c r="BV51" s="2">
        <v>12700</v>
      </c>
      <c r="BW51" s="2">
        <v>2599</v>
      </c>
      <c r="BX51" s="2">
        <v>54327</v>
      </c>
      <c r="BY51" s="2">
        <v>4275</v>
      </c>
      <c r="BZ51" s="2">
        <v>122887</v>
      </c>
      <c r="CA51" s="2">
        <v>19401</v>
      </c>
      <c r="CB51" s="2">
        <v>1926</v>
      </c>
      <c r="CC51" s="2">
        <v>2986</v>
      </c>
      <c r="CD51" s="2">
        <v>13927</v>
      </c>
      <c r="CE51" s="2">
        <v>45646</v>
      </c>
      <c r="CF51" s="2">
        <v>1353</v>
      </c>
      <c r="CG51" s="2">
        <v>8430</v>
      </c>
      <c r="CH51" s="2">
        <v>2877</v>
      </c>
      <c r="CI51" s="2">
        <v>6998</v>
      </c>
      <c r="CJ51" s="2">
        <v>4433</v>
      </c>
      <c r="CK51" s="33">
        <f>SUM(C51:CI51)</f>
        <v>10699419.58283</v>
      </c>
    </row>
    <row r="52" spans="1:89" ht="12.75">
      <c r="A52" s="21">
        <v>27</v>
      </c>
      <c r="B52" s="3" t="s">
        <v>81</v>
      </c>
      <c r="C52" s="2">
        <v>87384</v>
      </c>
      <c r="D52" s="2">
        <v>-1209</v>
      </c>
      <c r="E52" s="2">
        <v>20687</v>
      </c>
      <c r="F52" s="2">
        <v>50407</v>
      </c>
      <c r="G52" s="2">
        <v>48800</v>
      </c>
      <c r="H52" s="2">
        <v>15700</v>
      </c>
      <c r="I52" s="2">
        <v>13200</v>
      </c>
      <c r="J52" s="2">
        <v>20532</v>
      </c>
      <c r="K52" s="2">
        <v>41857</v>
      </c>
      <c r="L52" s="2">
        <v>5100</v>
      </c>
      <c r="M52" s="2">
        <v>25814</v>
      </c>
      <c r="N52" s="2">
        <v>54900</v>
      </c>
      <c r="O52" s="2">
        <v>36000</v>
      </c>
      <c r="P52" s="2">
        <v>9251</v>
      </c>
      <c r="Q52" s="2">
        <v>31900</v>
      </c>
      <c r="R52" s="2">
        <v>95310</v>
      </c>
      <c r="S52" s="2">
        <v>27621</v>
      </c>
      <c r="T52" s="2">
        <v>-833000</v>
      </c>
      <c r="U52" s="2">
        <v>45249</v>
      </c>
      <c r="V52" s="2">
        <v>30219</v>
      </c>
      <c r="W52" s="2">
        <v>60709</v>
      </c>
      <c r="X52" s="2">
        <v>29900</v>
      </c>
      <c r="Y52" s="2">
        <v>25500</v>
      </c>
      <c r="Z52" s="2">
        <v>7643</v>
      </c>
      <c r="AA52" s="2">
        <v>57587</v>
      </c>
      <c r="AB52" s="2">
        <v>25848</v>
      </c>
      <c r="AC52" s="2">
        <v>26497</v>
      </c>
      <c r="AD52" s="2">
        <v>55879</v>
      </c>
      <c r="AE52" s="2">
        <v>13022</v>
      </c>
      <c r="AF52" s="2">
        <v>4792</v>
      </c>
      <c r="AG52" s="2">
        <v>13800</v>
      </c>
      <c r="AH52" s="2">
        <v>51555</v>
      </c>
      <c r="AI52" s="2">
        <v>9859</v>
      </c>
      <c r="AJ52" s="2">
        <v>1900</v>
      </c>
      <c r="AK52" s="2">
        <v>-13401</v>
      </c>
      <c r="AL52" s="2">
        <v>2727</v>
      </c>
      <c r="AM52" s="2">
        <v>37390</v>
      </c>
      <c r="AN52" s="2">
        <v>19171</v>
      </c>
      <c r="AO52" s="2">
        <v>3087</v>
      </c>
      <c r="AP52" s="2">
        <v>-88462.17126250011</v>
      </c>
      <c r="AQ52" s="2">
        <v>13907.684739999997</v>
      </c>
      <c r="AR52" s="2">
        <v>8728</v>
      </c>
      <c r="AS52" s="2">
        <v>10525.075840000005</v>
      </c>
      <c r="AT52" s="2">
        <v>9164.593526700031</v>
      </c>
      <c r="AU52" s="2">
        <v>21490</v>
      </c>
      <c r="AV52" s="2">
        <v>7894</v>
      </c>
      <c r="AW52" s="2">
        <v>9025</v>
      </c>
      <c r="AX52" s="2">
        <v>24295</v>
      </c>
      <c r="AY52" s="2">
        <v>19310</v>
      </c>
      <c r="AZ52" s="2">
        <v>31964</v>
      </c>
      <c r="BA52" s="2">
        <v>27517</v>
      </c>
      <c r="BB52" s="2">
        <v>22175</v>
      </c>
      <c r="BC52" s="2">
        <v>3225</v>
      </c>
      <c r="BD52" s="2">
        <v>4662</v>
      </c>
      <c r="BE52" s="2">
        <v>884</v>
      </c>
      <c r="BF52" s="2">
        <v>785</v>
      </c>
      <c r="BG52" s="2">
        <v>42734</v>
      </c>
      <c r="BH52" s="2">
        <v>45213</v>
      </c>
      <c r="BI52" s="2">
        <v>149</v>
      </c>
      <c r="BJ52" s="2">
        <v>2284</v>
      </c>
      <c r="BK52" s="2">
        <v>3353</v>
      </c>
      <c r="BL52" s="2">
        <v>3286</v>
      </c>
      <c r="BM52" s="2">
        <v>515</v>
      </c>
      <c r="BN52" s="2">
        <v>18442</v>
      </c>
      <c r="BO52" s="2">
        <v>5918</v>
      </c>
      <c r="BP52" s="2">
        <v>1398</v>
      </c>
      <c r="BQ52" s="2">
        <v>5893</v>
      </c>
      <c r="BR52" s="2">
        <v>1365</v>
      </c>
      <c r="BS52" s="2">
        <v>2789</v>
      </c>
      <c r="BT52" s="2">
        <v>2200</v>
      </c>
      <c r="BU52" s="2">
        <v>5857</v>
      </c>
      <c r="BV52" s="2">
        <v>200</v>
      </c>
      <c r="BW52" s="2">
        <v>-679</v>
      </c>
      <c r="BX52" s="2">
        <v>10210</v>
      </c>
      <c r="BY52" s="2">
        <v>763</v>
      </c>
      <c r="BZ52" s="2">
        <v>22707</v>
      </c>
      <c r="CA52" s="2">
        <v>5</v>
      </c>
      <c r="CB52" s="2">
        <v>19</v>
      </c>
      <c r="CC52" s="2">
        <v>-623</v>
      </c>
      <c r="CD52" s="2">
        <v>-6857</v>
      </c>
      <c r="CE52" s="2">
        <v>7450</v>
      </c>
      <c r="CF52" s="2">
        <v>-1231</v>
      </c>
      <c r="CG52" s="2">
        <v>-5713</v>
      </c>
      <c r="CH52" s="2">
        <v>-1158</v>
      </c>
      <c r="CI52" s="2">
        <v>-784</v>
      </c>
      <c r="CJ52" s="2">
        <v>574</v>
      </c>
      <c r="CK52" s="33">
        <f>SUM(C52:CI52)</f>
        <v>551981.1828441999</v>
      </c>
    </row>
    <row r="53" spans="1:89" ht="12.75">
      <c r="A53" s="23"/>
      <c r="B53" s="6" t="s">
        <v>93</v>
      </c>
      <c r="C53" s="38">
        <v>6.72</v>
      </c>
      <c r="D53" s="38">
        <v>-0.72</v>
      </c>
      <c r="E53" s="38">
        <v>2.43</v>
      </c>
      <c r="F53" s="38">
        <v>1.95</v>
      </c>
      <c r="G53" s="38">
        <v>2.52</v>
      </c>
      <c r="H53" s="38">
        <v>2.72</v>
      </c>
      <c r="I53" s="38">
        <v>1.36</v>
      </c>
      <c r="J53" s="38">
        <v>4.79</v>
      </c>
      <c r="K53" s="38">
        <v>6.93</v>
      </c>
      <c r="L53" s="38">
        <v>1.19</v>
      </c>
      <c r="M53" s="38">
        <v>2.7</v>
      </c>
      <c r="N53" s="38">
        <v>5.15</v>
      </c>
      <c r="O53" s="38">
        <v>3.18</v>
      </c>
      <c r="P53" s="38">
        <v>1.63</v>
      </c>
      <c r="Q53" s="38">
        <v>5.32</v>
      </c>
      <c r="R53" s="38">
        <v>1.91</v>
      </c>
      <c r="S53" s="38">
        <v>6.4</v>
      </c>
      <c r="T53" s="38">
        <v>-31.23</v>
      </c>
      <c r="U53" s="38">
        <v>5.18</v>
      </c>
      <c r="V53" s="38">
        <v>2.5</v>
      </c>
      <c r="W53" s="38">
        <v>4.67</v>
      </c>
      <c r="X53" s="38">
        <v>3.39</v>
      </c>
      <c r="Y53" s="38">
        <v>3.06</v>
      </c>
      <c r="Z53" s="38">
        <v>2.93</v>
      </c>
      <c r="AA53" s="38">
        <v>3.48</v>
      </c>
      <c r="AB53" s="38">
        <v>8.59</v>
      </c>
      <c r="AC53" s="38">
        <v>1.01</v>
      </c>
      <c r="AD53" s="38">
        <v>1.6</v>
      </c>
      <c r="AE53" s="38">
        <v>4.7</v>
      </c>
      <c r="AF53" s="38">
        <v>1.17</v>
      </c>
      <c r="AG53" s="38">
        <v>2.62</v>
      </c>
      <c r="AH53" s="38">
        <v>4.67</v>
      </c>
      <c r="AI53" s="38">
        <v>1.39</v>
      </c>
      <c r="AJ53" s="38">
        <v>0.96</v>
      </c>
      <c r="AK53" s="38">
        <v>-3.4</v>
      </c>
      <c r="AL53" s="38">
        <v>2.31</v>
      </c>
      <c r="AM53" s="38">
        <v>1.08</v>
      </c>
      <c r="AN53" s="38">
        <v>1.91</v>
      </c>
      <c r="AO53" s="38">
        <v>2.41</v>
      </c>
      <c r="AP53" s="38">
        <v>-1.797839463626087</v>
      </c>
      <c r="AQ53" s="38">
        <v>1.8894235763514007</v>
      </c>
      <c r="AR53" s="38">
        <v>1.8429482103680617</v>
      </c>
      <c r="AS53" s="38">
        <v>1.839276823294979</v>
      </c>
      <c r="AT53" s="38">
        <v>0.6880559471504574</v>
      </c>
      <c r="AU53" s="38">
        <v>0.5256869889901722</v>
      </c>
      <c r="AV53" s="38">
        <v>1.3665406993350795</v>
      </c>
      <c r="AW53" s="38">
        <v>2.5793150082409473</v>
      </c>
      <c r="AX53" s="38">
        <v>2.158112976925646</v>
      </c>
      <c r="AY53" s="38">
        <v>1.2258192706914928</v>
      </c>
      <c r="AZ53" s="38">
        <v>1.5610203967015608</v>
      </c>
      <c r="BA53" s="38">
        <v>1.6977449982940491</v>
      </c>
      <c r="BB53" s="38">
        <v>1.0621975970144464</v>
      </c>
      <c r="BC53" s="38">
        <v>0.4340908723813216</v>
      </c>
      <c r="BD53" s="38">
        <v>1.6985710434079269</v>
      </c>
      <c r="BE53" s="38">
        <v>0.4311585190387701</v>
      </c>
      <c r="BF53" s="38">
        <v>0.13336935155311583</v>
      </c>
      <c r="BG53" s="38">
        <v>1.2018966420637949</v>
      </c>
      <c r="BH53" s="38">
        <v>3.2835567252888986</v>
      </c>
      <c r="BI53" s="38">
        <v>0.1407772035411608</v>
      </c>
      <c r="BJ53" s="38">
        <v>2.1</v>
      </c>
      <c r="BK53" s="38">
        <v>4.7</v>
      </c>
      <c r="BL53" s="38">
        <v>2.3</v>
      </c>
      <c r="BM53" s="38">
        <v>1.42</v>
      </c>
      <c r="BN53" s="38">
        <v>0.78</v>
      </c>
      <c r="BO53" s="38">
        <v>2.62</v>
      </c>
      <c r="BP53" s="38">
        <v>1.49</v>
      </c>
      <c r="BQ53" s="38">
        <v>2.95</v>
      </c>
      <c r="BR53" s="38">
        <v>2.26</v>
      </c>
      <c r="BS53" s="38">
        <v>1.51</v>
      </c>
      <c r="BT53" s="38">
        <v>3.29</v>
      </c>
      <c r="BU53" s="38">
        <v>2.1</v>
      </c>
      <c r="BV53" s="38">
        <v>0.24</v>
      </c>
      <c r="BW53" s="38">
        <v>-2.76</v>
      </c>
      <c r="BX53" s="38">
        <v>3.32</v>
      </c>
      <c r="BY53" s="38">
        <v>2.47</v>
      </c>
      <c r="BZ53" s="38">
        <v>2.81</v>
      </c>
      <c r="CA53" s="38">
        <v>0</v>
      </c>
      <c r="CB53" s="38">
        <v>0.09</v>
      </c>
      <c r="CC53" s="38">
        <v>-2.4</v>
      </c>
      <c r="CD53" s="38">
        <v>-4.17</v>
      </c>
      <c r="CE53" s="38">
        <v>1.59</v>
      </c>
      <c r="CF53" s="38">
        <v>-6.91</v>
      </c>
      <c r="CG53" s="38">
        <v>-4.38</v>
      </c>
      <c r="CH53" s="38">
        <v>-5.11</v>
      </c>
      <c r="CI53" s="38">
        <v>-1.25</v>
      </c>
      <c r="CJ53" s="38">
        <v>1.13</v>
      </c>
      <c r="CK53" s="38">
        <f>CK52/CK7%</f>
        <v>0.42831311071141226</v>
      </c>
    </row>
    <row r="54" spans="1:89" ht="12.75">
      <c r="A54" s="22"/>
      <c r="B54" s="6" t="s">
        <v>82</v>
      </c>
      <c r="C54" s="38">
        <v>12.155896619791587</v>
      </c>
      <c r="D54" s="38">
        <v>-2.1712192231022036</v>
      </c>
      <c r="E54" s="38">
        <v>7.957181156939599</v>
      </c>
      <c r="F54" s="38">
        <v>6.973552600815405</v>
      </c>
      <c r="G54" s="38">
        <v>5.579055676231851</v>
      </c>
      <c r="H54" s="38">
        <v>15.955284552845528</v>
      </c>
      <c r="I54" s="38">
        <v>3.68573008170035</v>
      </c>
      <c r="J54" s="38">
        <v>19.745535327890135</v>
      </c>
      <c r="K54" s="38">
        <v>5.840965321492413</v>
      </c>
      <c r="L54" s="38">
        <v>5.616740088105727</v>
      </c>
      <c r="M54" s="38">
        <v>14.03598440567007</v>
      </c>
      <c r="N54" s="38">
        <v>6.790360903353003</v>
      </c>
      <c r="O54" s="38">
        <v>10.422698320787491</v>
      </c>
      <c r="P54" s="38">
        <v>7.8815761448349315</v>
      </c>
      <c r="Q54" s="38">
        <v>25.458898643256184</v>
      </c>
      <c r="R54" s="38">
        <v>4.366634168511487</v>
      </c>
      <c r="S54" s="38">
        <v>11.191743855298665</v>
      </c>
      <c r="T54" s="38">
        <v>704.7377326565144</v>
      </c>
      <c r="U54" s="38">
        <v>16.793595653238917</v>
      </c>
      <c r="V54" s="38">
        <v>4.163256871254392</v>
      </c>
      <c r="W54" s="38">
        <v>7.470479368782701</v>
      </c>
      <c r="X54" s="38">
        <v>30.11077542799597</v>
      </c>
      <c r="Y54" s="38">
        <v>20.38369304556355</v>
      </c>
      <c r="Z54" s="38">
        <v>10.031631862867343</v>
      </c>
      <c r="AA54" s="38">
        <v>10.379103014224022</v>
      </c>
      <c r="AB54" s="38">
        <v>10.680064953041265</v>
      </c>
      <c r="AC54" s="38">
        <v>4.40262858377157</v>
      </c>
      <c r="AD54" s="38">
        <v>4.993655049151028</v>
      </c>
      <c r="AE54" s="38">
        <v>12.381504758825933</v>
      </c>
      <c r="AF54" s="38">
        <v>4.2731536801555166</v>
      </c>
      <c r="AG54" s="38">
        <v>7.586586036283673</v>
      </c>
      <c r="AH54" s="38">
        <v>24.012240164320016</v>
      </c>
      <c r="AI54" s="38">
        <v>7.240373952572944</v>
      </c>
      <c r="AJ54" s="38">
        <v>4.042553191489362</v>
      </c>
      <c r="AK54" s="38">
        <v>-9.678327940836608</v>
      </c>
      <c r="AL54" s="38">
        <v>6.907119880448824</v>
      </c>
      <c r="AM54" s="38">
        <v>4.333268819123402</v>
      </c>
      <c r="AN54" s="38">
        <v>7.422191077574693</v>
      </c>
      <c r="AO54" s="38">
        <v>5.606203690251344</v>
      </c>
      <c r="AP54" s="38">
        <v>-12.74686226005885</v>
      </c>
      <c r="AQ54" s="38">
        <v>20.926432109115698</v>
      </c>
      <c r="AR54" s="38">
        <v>4.0375238062636205</v>
      </c>
      <c r="AS54" s="38">
        <v>8.630925634696345</v>
      </c>
      <c r="AT54" s="38">
        <v>2.617426270900364</v>
      </c>
      <c r="AU54" s="38">
        <v>5.994872696130531</v>
      </c>
      <c r="AV54" s="38">
        <v>7.121463625866051</v>
      </c>
      <c r="AW54" s="38">
        <v>14.722675367047309</v>
      </c>
      <c r="AX54" s="38">
        <v>12.007789370672228</v>
      </c>
      <c r="AY54" s="38">
        <v>7.789745451611601</v>
      </c>
      <c r="AZ54" s="38">
        <v>11.515985617627774</v>
      </c>
      <c r="BA54" s="38">
        <v>10.887516370643233</v>
      </c>
      <c r="BB54" s="38">
        <v>8.000822632496147</v>
      </c>
      <c r="BC54" s="38">
        <v>5.628174028376468</v>
      </c>
      <c r="BD54" s="38">
        <v>4.302404990863619</v>
      </c>
      <c r="BE54" s="38">
        <v>4.067359896935677</v>
      </c>
      <c r="BF54" s="38">
        <v>0.7431952662721893</v>
      </c>
      <c r="BG54" s="38">
        <v>5.3390204258073055</v>
      </c>
      <c r="BH54" s="38">
        <v>29.55020783770359</v>
      </c>
      <c r="BI54" s="38">
        <v>0.5907775266642877</v>
      </c>
      <c r="BJ54" s="38">
        <v>6.113817656191445</v>
      </c>
      <c r="BK54" s="38">
        <v>15.404052005329168</v>
      </c>
      <c r="BL54" s="38">
        <v>8.128834355828221</v>
      </c>
      <c r="BM54" s="38">
        <v>3.5446348681946453</v>
      </c>
      <c r="BN54" s="38">
        <v>3.7464246245855817</v>
      </c>
      <c r="BO54" s="38">
        <v>7.8047107852187905</v>
      </c>
      <c r="BP54" s="38">
        <v>9.939566299324564</v>
      </c>
      <c r="BQ54" s="38">
        <v>5.542805545627269</v>
      </c>
      <c r="BR54" s="38">
        <v>4.940461109703572</v>
      </c>
      <c r="BS54" s="38">
        <v>4.056137289121582</v>
      </c>
      <c r="BT54" s="38">
        <v>18.0327868852459</v>
      </c>
      <c r="BU54" s="38">
        <v>7.16435071924846</v>
      </c>
      <c r="BV54" s="38">
        <v>0.33557046979865773</v>
      </c>
      <c r="BW54" s="38">
        <v>-5.594463211666803</v>
      </c>
      <c r="BX54" s="38">
        <v>6.6370243249216685</v>
      </c>
      <c r="BY54" s="38">
        <v>4.431666376256025</v>
      </c>
      <c r="BZ54" s="38">
        <v>5.225814469432656</v>
      </c>
      <c r="CA54" s="38">
        <v>0.007295648875010943</v>
      </c>
      <c r="CB54" s="38">
        <v>0.13772107857349958</v>
      </c>
      <c r="CC54" s="38">
        <v>-4.990787470960506</v>
      </c>
      <c r="CD54" s="38">
        <v>-15.533254802464661</v>
      </c>
      <c r="CE54" s="38">
        <v>1.8930057882781015</v>
      </c>
      <c r="CF54" s="38">
        <v>-9.992694212192548</v>
      </c>
      <c r="CG54" s="38">
        <v>-8.476512656161903</v>
      </c>
      <c r="CH54" s="38">
        <v>-7.08603598090809</v>
      </c>
      <c r="CI54" s="38">
        <v>-1.1327024488911364</v>
      </c>
      <c r="CJ54" s="38">
        <v>0.813330688355485</v>
      </c>
      <c r="CK54" s="38">
        <f>CK52/CK3%</f>
        <v>2.7960396943996657</v>
      </c>
    </row>
    <row r="55" spans="1:89" ht="12.75">
      <c r="A55" s="18">
        <v>28</v>
      </c>
      <c r="B55" s="13" t="s">
        <v>129</v>
      </c>
      <c r="C55" s="2">
        <v>689841</v>
      </c>
      <c r="D55" s="2">
        <v>56295</v>
      </c>
      <c r="E55" s="2">
        <v>250569</v>
      </c>
      <c r="F55" s="2">
        <v>703453</v>
      </c>
      <c r="G55" s="2">
        <v>871900</v>
      </c>
      <c r="H55" s="2">
        <v>92800</v>
      </c>
      <c r="I55" s="2">
        <v>375171</v>
      </c>
      <c r="J55" s="2">
        <v>61452.4</v>
      </c>
      <c r="K55" s="2">
        <v>730693</v>
      </c>
      <c r="L55" s="2">
        <v>92100</v>
      </c>
      <c r="M55" s="2">
        <v>173071</v>
      </c>
      <c r="N55" s="2">
        <v>780300</v>
      </c>
      <c r="O55" s="2">
        <v>285000</v>
      </c>
      <c r="P55" s="2">
        <v>112269</v>
      </c>
      <c r="Q55" s="2">
        <v>113400</v>
      </c>
      <c r="R55" s="2">
        <v>917459</v>
      </c>
      <c r="S55" s="2">
        <v>240423</v>
      </c>
      <c r="T55" s="2">
        <v>718600</v>
      </c>
      <c r="U55" s="2">
        <v>278772</v>
      </c>
      <c r="V55" s="2">
        <v>762784</v>
      </c>
      <c r="W55" s="2">
        <v>782225</v>
      </c>
      <c r="X55" s="2">
        <v>83900</v>
      </c>
      <c r="Y55" s="2">
        <v>115800</v>
      </c>
      <c r="Z55" s="2">
        <v>74947</v>
      </c>
      <c r="AA55" s="2">
        <v>534578</v>
      </c>
      <c r="AB55" s="2">
        <v>238025</v>
      </c>
      <c r="AC55" s="2">
        <v>591366</v>
      </c>
      <c r="AD55" s="2">
        <v>1109000</v>
      </c>
      <c r="AE55" s="2">
        <v>79688</v>
      </c>
      <c r="AF55" s="2">
        <v>118124</v>
      </c>
      <c r="AG55" s="2">
        <v>183100</v>
      </c>
      <c r="AH55" s="2">
        <v>208066</v>
      </c>
      <c r="AI55" s="2">
        <v>132545</v>
      </c>
      <c r="AJ55" s="2">
        <v>43900</v>
      </c>
      <c r="AK55" s="2">
        <v>137609</v>
      </c>
      <c r="AL55" s="2">
        <v>777454</v>
      </c>
      <c r="AM55" s="2">
        <v>777454</v>
      </c>
      <c r="AN55" s="2">
        <v>224317.9</v>
      </c>
      <c r="AO55" s="2">
        <v>49322</v>
      </c>
      <c r="AP55" s="2">
        <v>442017.9</v>
      </c>
      <c r="AQ55" s="2">
        <v>54375</v>
      </c>
      <c r="AR55" s="2">
        <v>149859</v>
      </c>
      <c r="AS55" s="2">
        <v>120293</v>
      </c>
      <c r="AT55" s="2">
        <v>350152</v>
      </c>
      <c r="AU55" s="2">
        <v>345796</v>
      </c>
      <c r="AV55" s="2">
        <v>113941</v>
      </c>
      <c r="AW55" s="2">
        <v>63900</v>
      </c>
      <c r="AX55" s="2">
        <v>193878</v>
      </c>
      <c r="AY55" s="2">
        <v>240450</v>
      </c>
      <c r="AZ55" s="2">
        <v>265319</v>
      </c>
      <c r="BA55" s="2">
        <v>243436</v>
      </c>
      <c r="BB55" s="2">
        <v>268473</v>
      </c>
      <c r="BC55" s="2">
        <v>54130</v>
      </c>
      <c r="BD55" s="2">
        <v>76421</v>
      </c>
      <c r="BE55" s="2">
        <v>20970</v>
      </c>
      <c r="BF55" s="2">
        <v>74717</v>
      </c>
      <c r="BG55" s="2">
        <v>791341</v>
      </c>
      <c r="BH55" s="2">
        <v>145840</v>
      </c>
      <c r="BI55" s="2">
        <v>24204</v>
      </c>
      <c r="BJ55" s="2">
        <v>20908</v>
      </c>
      <c r="BK55" s="2">
        <v>20832</v>
      </c>
      <c r="BL55" s="2">
        <v>37900</v>
      </c>
      <c r="BM55" s="2">
        <v>14504</v>
      </c>
      <c r="BN55" s="2">
        <v>492859</v>
      </c>
      <c r="BO55" s="2">
        <v>73003</v>
      </c>
      <c r="BP55" s="2">
        <v>13756</v>
      </c>
      <c r="BQ55" s="2">
        <v>103939</v>
      </c>
      <c r="BR55" s="2">
        <v>24865</v>
      </c>
      <c r="BS55" s="2">
        <v>67258</v>
      </c>
      <c r="BT55" s="2">
        <v>8622</v>
      </c>
      <c r="BU55" s="2">
        <v>78083</v>
      </c>
      <c r="BV55" s="2">
        <v>59200</v>
      </c>
      <c r="BW55" s="2">
        <v>12178</v>
      </c>
      <c r="BX55" s="2">
        <v>150009</v>
      </c>
      <c r="BY55" s="2">
        <v>17036</v>
      </c>
      <c r="BZ55" s="2">
        <v>428642</v>
      </c>
      <c r="CA55" s="2">
        <v>67609</v>
      </c>
      <c r="CB55" s="2">
        <v>13469</v>
      </c>
      <c r="CC55" s="2">
        <v>13461</v>
      </c>
      <c r="CD55" s="2">
        <v>46925</v>
      </c>
      <c r="CE55" s="2">
        <v>391965</v>
      </c>
      <c r="CF55" s="2">
        <v>12864</v>
      </c>
      <c r="CG55" s="2">
        <v>69712</v>
      </c>
      <c r="CH55" s="2">
        <v>16128</v>
      </c>
      <c r="CI55" s="2">
        <v>70444</v>
      </c>
      <c r="CJ55" s="1" t="s">
        <v>141</v>
      </c>
      <c r="CK55" s="33">
        <f>SUM(C55:CI55)</f>
        <v>20933457.200000003</v>
      </c>
    </row>
    <row r="56" spans="1:89" ht="12.75">
      <c r="A56" s="18">
        <v>29</v>
      </c>
      <c r="B56" s="13" t="s">
        <v>130</v>
      </c>
      <c r="C56" s="2">
        <v>637917</v>
      </c>
      <c r="D56" s="2">
        <v>55541.97</v>
      </c>
      <c r="E56" s="2">
        <v>276210</v>
      </c>
      <c r="F56" s="2">
        <v>676152</v>
      </c>
      <c r="G56" s="2">
        <v>855000</v>
      </c>
      <c r="H56" s="2">
        <v>84600</v>
      </c>
      <c r="I56" s="2">
        <v>385275</v>
      </c>
      <c r="J56" s="2">
        <v>70229</v>
      </c>
      <c r="K56" s="2">
        <v>711572</v>
      </c>
      <c r="L56" s="2">
        <v>84000</v>
      </c>
      <c r="M56" s="2">
        <v>142973</v>
      </c>
      <c r="N56" s="2">
        <v>742500</v>
      </c>
      <c r="O56" s="2">
        <v>356600</v>
      </c>
      <c r="P56" s="2">
        <v>88904</v>
      </c>
      <c r="Q56" s="2">
        <v>109200</v>
      </c>
      <c r="R56" s="2">
        <v>975045</v>
      </c>
      <c r="S56" s="2">
        <v>253032</v>
      </c>
      <c r="T56" s="2">
        <v>798200</v>
      </c>
      <c r="U56" s="2">
        <v>166029</v>
      </c>
      <c r="V56" s="2">
        <v>744692</v>
      </c>
      <c r="W56" s="2">
        <v>748828</v>
      </c>
      <c r="X56" s="2">
        <v>72200</v>
      </c>
      <c r="Y56" s="2">
        <v>109400</v>
      </c>
      <c r="Z56" s="2">
        <v>70163</v>
      </c>
      <c r="AA56" s="2">
        <v>540900</v>
      </c>
      <c r="AB56" s="2">
        <v>223530</v>
      </c>
      <c r="AC56" s="2">
        <v>610126</v>
      </c>
      <c r="AD56" s="2">
        <v>598900</v>
      </c>
      <c r="AE56" s="2">
        <v>55962</v>
      </c>
      <c r="AF56" s="2">
        <v>106936</v>
      </c>
      <c r="AG56" s="2">
        <v>173600</v>
      </c>
      <c r="AH56" s="2">
        <v>150961</v>
      </c>
      <c r="AI56" s="2">
        <v>118867</v>
      </c>
      <c r="AJ56" s="2">
        <v>45700</v>
      </c>
      <c r="AK56" s="2">
        <v>160013</v>
      </c>
      <c r="AL56" s="2">
        <v>21242</v>
      </c>
      <c r="AM56" s="2">
        <v>838830</v>
      </c>
      <c r="AN56" s="2">
        <v>159653</v>
      </c>
      <c r="AO56" s="2">
        <v>33631</v>
      </c>
      <c r="AP56" s="2">
        <v>708388</v>
      </c>
      <c r="AQ56" s="2">
        <v>45088</v>
      </c>
      <c r="AR56" s="2">
        <v>142361</v>
      </c>
      <c r="AS56" s="2">
        <v>117738</v>
      </c>
      <c r="AT56" s="2">
        <v>248541</v>
      </c>
      <c r="AU56" s="2">
        <v>337719</v>
      </c>
      <c r="AV56" s="2">
        <v>110591</v>
      </c>
      <c r="AW56" s="2">
        <v>60100</v>
      </c>
      <c r="AX56" s="2">
        <v>185131</v>
      </c>
      <c r="AY56" s="2">
        <v>161145</v>
      </c>
      <c r="AZ56" s="2">
        <v>219440.8</v>
      </c>
      <c r="BA56" s="2">
        <v>233701</v>
      </c>
      <c r="BB56" s="2">
        <v>260835</v>
      </c>
      <c r="BC56" s="2">
        <v>59074</v>
      </c>
      <c r="BD56" s="2">
        <v>76339</v>
      </c>
      <c r="BE56" s="2">
        <v>20106</v>
      </c>
      <c r="BF56" s="2">
        <v>74760</v>
      </c>
      <c r="BG56" s="2">
        <v>774067</v>
      </c>
      <c r="BH56" s="2">
        <v>139611</v>
      </c>
      <c r="BI56" s="2">
        <v>12326</v>
      </c>
      <c r="BJ56" s="2">
        <v>20235</v>
      </c>
      <c r="BK56" s="2">
        <v>16370</v>
      </c>
      <c r="BL56" s="2">
        <v>32291</v>
      </c>
      <c r="BM56" s="2">
        <v>14218</v>
      </c>
      <c r="BN56" s="2">
        <v>481563</v>
      </c>
      <c r="BO56" s="2">
        <v>70843</v>
      </c>
      <c r="BP56" s="2">
        <v>13773</v>
      </c>
      <c r="BQ56" s="2">
        <v>101292</v>
      </c>
      <c r="BR56" s="2">
        <v>23035</v>
      </c>
      <c r="BS56" s="2">
        <v>67979</v>
      </c>
      <c r="BT56" s="2">
        <v>8484</v>
      </c>
      <c r="BU56" s="2">
        <v>74771</v>
      </c>
      <c r="BV56" s="2">
        <v>58600</v>
      </c>
      <c r="BW56" s="2">
        <v>11727</v>
      </c>
      <c r="BX56" s="2">
        <v>146359</v>
      </c>
      <c r="BY56" s="2">
        <v>17251</v>
      </c>
      <c r="BZ56" s="2">
        <v>419314</v>
      </c>
      <c r="CA56" s="2">
        <v>68846</v>
      </c>
      <c r="CB56" s="2">
        <v>13461</v>
      </c>
      <c r="CC56" s="2">
        <v>13249</v>
      </c>
      <c r="CD56" s="2">
        <v>48820</v>
      </c>
      <c r="CE56" s="2">
        <v>391368</v>
      </c>
      <c r="CF56" s="1" t="s">
        <v>141</v>
      </c>
      <c r="CG56" s="1" t="s">
        <v>141</v>
      </c>
      <c r="CH56" s="1" t="s">
        <v>141</v>
      </c>
      <c r="CI56" s="1" t="s">
        <v>141</v>
      </c>
      <c r="CJ56" s="1" t="s">
        <v>141</v>
      </c>
      <c r="CK56" s="33">
        <f>SUM(C56:CI56)</f>
        <v>19154024.77</v>
      </c>
    </row>
    <row r="57" spans="1:89" ht="12.75">
      <c r="A57" s="18">
        <v>30</v>
      </c>
      <c r="B57" s="5" t="s">
        <v>144</v>
      </c>
      <c r="C57" s="2">
        <v>1254887</v>
      </c>
      <c r="D57" s="2">
        <v>135199.2</v>
      </c>
      <c r="E57" s="2">
        <v>577680</v>
      </c>
      <c r="F57" s="2">
        <v>3244041</v>
      </c>
      <c r="G57" s="2">
        <v>2157700</v>
      </c>
      <c r="H57" s="2">
        <v>701200</v>
      </c>
      <c r="I57" s="2">
        <v>1249725</v>
      </c>
      <c r="J57" s="2">
        <v>428493</v>
      </c>
      <c r="K57" s="2">
        <v>794237</v>
      </c>
      <c r="L57" s="2">
        <v>430700</v>
      </c>
      <c r="M57" s="2">
        <v>1131028</v>
      </c>
      <c r="N57" s="2">
        <v>1429100</v>
      </c>
      <c r="O57" s="2">
        <v>1418700</v>
      </c>
      <c r="P57" s="2">
        <v>741682</v>
      </c>
      <c r="Q57" s="2">
        <v>774500</v>
      </c>
      <c r="R57" s="2">
        <v>5562371</v>
      </c>
      <c r="S57" s="2">
        <v>534479</v>
      </c>
      <c r="T57" s="2">
        <v>4457000</v>
      </c>
      <c r="U57" s="2">
        <v>1124888</v>
      </c>
      <c r="V57" s="2">
        <v>1670991</v>
      </c>
      <c r="W57" s="2">
        <v>1573544</v>
      </c>
      <c r="X57" s="2">
        <v>1015000</v>
      </c>
      <c r="Y57" s="2">
        <v>963400</v>
      </c>
      <c r="Z57" s="2">
        <v>327999</v>
      </c>
      <c r="AA57" s="2">
        <v>2195862</v>
      </c>
      <c r="AB57" s="2">
        <v>349083</v>
      </c>
      <c r="AC57" s="2">
        <v>3039076</v>
      </c>
      <c r="AD57" s="2">
        <v>3639100</v>
      </c>
      <c r="AE57" s="2">
        <v>324650</v>
      </c>
      <c r="AF57" s="2">
        <v>410721</v>
      </c>
      <c r="AG57" s="2">
        <v>493800</v>
      </c>
      <c r="AH57" s="2">
        <v>1291536</v>
      </c>
      <c r="AI57" s="2">
        <v>795902</v>
      </c>
      <c r="AJ57" s="2">
        <v>226400</v>
      </c>
      <c r="AK57" s="2">
        <v>525233</v>
      </c>
      <c r="AL57" s="2">
        <v>124933</v>
      </c>
      <c r="AM57" s="2">
        <v>3365597</v>
      </c>
      <c r="AN57" s="2">
        <v>1344149</v>
      </c>
      <c r="AO57" s="2">
        <v>135590</v>
      </c>
      <c r="AP57" s="2">
        <v>2266591</v>
      </c>
      <c r="AQ57" s="2">
        <v>350249</v>
      </c>
      <c r="AR57" s="2">
        <v>208487</v>
      </c>
      <c r="AS57" s="2">
        <v>271882</v>
      </c>
      <c r="AT57" s="2">
        <v>844689</v>
      </c>
      <c r="AU57" s="2">
        <v>2202534</v>
      </c>
      <c r="AV57" s="2">
        <v>383427</v>
      </c>
      <c r="AW57" s="2">
        <v>251800</v>
      </c>
      <c r="AX57" s="2">
        <v>766727</v>
      </c>
      <c r="AY57" s="2">
        <v>724080</v>
      </c>
      <c r="AZ57" s="2">
        <v>1180330</v>
      </c>
      <c r="BA57" s="2">
        <v>972647</v>
      </c>
      <c r="BB57" s="2">
        <v>1209450</v>
      </c>
      <c r="BC57" s="2">
        <v>356093</v>
      </c>
      <c r="BD57" s="2">
        <v>106790</v>
      </c>
      <c r="BE57" s="2">
        <v>90183</v>
      </c>
      <c r="BF57" s="2">
        <v>301981</v>
      </c>
      <c r="BG57" s="2">
        <v>2123549</v>
      </c>
      <c r="BH57" s="2">
        <v>614489</v>
      </c>
      <c r="BI57" s="2">
        <v>58749</v>
      </c>
      <c r="BJ57" s="2">
        <v>107814</v>
      </c>
      <c r="BK57" s="2">
        <v>86740</v>
      </c>
      <c r="BL57" s="2">
        <v>146730</v>
      </c>
      <c r="BM57" s="2">
        <v>48033</v>
      </c>
      <c r="BN57" s="2">
        <v>2539692</v>
      </c>
      <c r="BO57" s="2">
        <v>170047</v>
      </c>
      <c r="BP57" s="2">
        <v>85502</v>
      </c>
      <c r="BQ57" s="2">
        <v>217977</v>
      </c>
      <c r="BR57" s="2">
        <v>56382</v>
      </c>
      <c r="BS57" s="2">
        <v>123036</v>
      </c>
      <c r="BT57" s="2">
        <v>54081</v>
      </c>
      <c r="BU57" s="2">
        <v>310011</v>
      </c>
      <c r="BV57" s="2">
        <v>78300</v>
      </c>
      <c r="BW57" s="2">
        <v>20415</v>
      </c>
      <c r="BX57" s="2">
        <v>286173</v>
      </c>
      <c r="BY57" s="2">
        <v>27121</v>
      </c>
      <c r="BZ57" s="2">
        <v>456522</v>
      </c>
      <c r="CA57" s="2">
        <v>45351</v>
      </c>
      <c r="CB57" s="2">
        <v>12107</v>
      </c>
      <c r="CC57" s="2">
        <v>11000</v>
      </c>
      <c r="CD57" s="2">
        <v>8500</v>
      </c>
      <c r="CE57" s="1" t="s">
        <v>141</v>
      </c>
      <c r="CF57" s="1" t="s">
        <v>141</v>
      </c>
      <c r="CG57" s="1" t="s">
        <v>141</v>
      </c>
      <c r="CH57" s="1" t="s">
        <v>141</v>
      </c>
      <c r="CI57" s="1" t="s">
        <v>141</v>
      </c>
      <c r="CJ57" s="1" t="s">
        <v>141</v>
      </c>
      <c r="CK57" s="33">
        <f>SUM(C57:CI57)</f>
        <v>72136437.2</v>
      </c>
    </row>
    <row r="59" ht="12.75">
      <c r="B59" s="28" t="s">
        <v>143</v>
      </c>
    </row>
  </sheetData>
  <sheetProtection/>
  <mergeCells count="3">
    <mergeCell ref="A1:A2"/>
    <mergeCell ref="B1:B2"/>
    <mergeCell ref="CK1:CK2"/>
  </mergeCells>
  <printOptions/>
  <pageMargins left="0.38" right="0.18" top="0.93" bottom="0.28" header="0.25" footer="0.17"/>
  <pageSetup horizontalDpi="600" verticalDpi="600" orientation="landscape" scale="65" r:id="rId1"/>
  <headerFooter alignWithMargins="0">
    <oddHeader>&amp;C&amp;"Arial,Bold"&amp;14Annex: I Key Financial Highlights of Development Banks(Provisional)
&amp;"Arial,Regular"&amp;12For the quarter-ended Chaitra 2067 
(Mid-April 2011)&amp;Rin 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tnt</cp:lastModifiedBy>
  <cp:lastPrinted>2011-08-29T06:05:56Z</cp:lastPrinted>
  <dcterms:created xsi:type="dcterms:W3CDTF">1996-10-14T23:33:28Z</dcterms:created>
  <dcterms:modified xsi:type="dcterms:W3CDTF">2011-09-05T09:57:26Z</dcterms:modified>
  <cp:category/>
  <cp:version/>
  <cp:contentType/>
  <cp:contentStatus/>
</cp:coreProperties>
</file>