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publish- final" sheetId="3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3" i="3"/>
  <c r="E23"/>
  <c r="O23"/>
  <c r="N23"/>
  <c r="M23"/>
  <c r="L23"/>
  <c r="K23"/>
  <c r="J23"/>
  <c r="O22"/>
  <c r="N22"/>
  <c r="M22"/>
  <c r="L22"/>
  <c r="K22"/>
  <c r="J22"/>
  <c r="I22"/>
  <c r="H22"/>
  <c r="C22"/>
  <c r="O21"/>
  <c r="N21"/>
  <c r="M21"/>
  <c r="L21"/>
  <c r="K21"/>
  <c r="J21"/>
  <c r="I21"/>
  <c r="H21"/>
  <c r="C21"/>
  <c r="O20"/>
  <c r="N20"/>
  <c r="M20"/>
  <c r="L20"/>
  <c r="K20"/>
  <c r="J20"/>
  <c r="I20"/>
  <c r="H20"/>
  <c r="C20"/>
  <c r="O19"/>
  <c r="N19"/>
  <c r="M19"/>
  <c r="L19"/>
  <c r="K19"/>
  <c r="J19"/>
  <c r="I19"/>
  <c r="H19"/>
  <c r="C19"/>
  <c r="O18"/>
  <c r="N18"/>
  <c r="M18"/>
  <c r="L18"/>
  <c r="K18"/>
  <c r="J18"/>
  <c r="I18"/>
  <c r="H18"/>
  <c r="C18"/>
  <c r="O17"/>
  <c r="N17"/>
  <c r="M17"/>
  <c r="L17"/>
  <c r="K17"/>
  <c r="J17"/>
  <c r="I17"/>
  <c r="H17"/>
  <c r="C17"/>
  <c r="O16"/>
  <c r="N16"/>
  <c r="M16"/>
  <c r="L16"/>
  <c r="K16"/>
  <c r="J16"/>
  <c r="I16"/>
  <c r="H16"/>
  <c r="C16"/>
  <c r="O15"/>
  <c r="N15"/>
  <c r="M15"/>
  <c r="L15"/>
  <c r="K15"/>
  <c r="J15"/>
  <c r="I15"/>
  <c r="H15"/>
  <c r="C15"/>
  <c r="O14"/>
  <c r="N14"/>
  <c r="M14"/>
  <c r="L14"/>
  <c r="K14"/>
  <c r="J14"/>
  <c r="I14"/>
  <c r="H14"/>
  <c r="C14"/>
  <c r="O13"/>
  <c r="N13"/>
  <c r="M13"/>
  <c r="L13"/>
  <c r="K13"/>
  <c r="J13"/>
  <c r="I13"/>
  <c r="H13"/>
  <c r="C13"/>
  <c r="O12"/>
  <c r="N12"/>
  <c r="M12"/>
  <c r="L12"/>
  <c r="K12"/>
  <c r="J12"/>
  <c r="I12"/>
  <c r="H12"/>
  <c r="C12"/>
  <c r="O11"/>
  <c r="N11"/>
  <c r="M11"/>
  <c r="L11"/>
  <c r="K11"/>
  <c r="J11"/>
  <c r="I11"/>
  <c r="H11"/>
  <c r="C11"/>
  <c r="O10"/>
  <c r="N10"/>
  <c r="M10"/>
  <c r="L10"/>
  <c r="K10"/>
  <c r="J10"/>
  <c r="I10"/>
  <c r="H10"/>
  <c r="C10"/>
  <c r="O9"/>
  <c r="N9"/>
  <c r="M9"/>
  <c r="L9"/>
  <c r="K9"/>
  <c r="J9"/>
  <c r="I9"/>
  <c r="H9"/>
  <c r="C9"/>
  <c r="O8"/>
  <c r="N8"/>
  <c r="M8"/>
  <c r="L8"/>
  <c r="K8"/>
  <c r="J8"/>
  <c r="I8"/>
  <c r="H8"/>
  <c r="C8"/>
  <c r="O7"/>
  <c r="N7"/>
  <c r="M7"/>
  <c r="L7"/>
  <c r="K7"/>
  <c r="J7"/>
  <c r="I7"/>
  <c r="H7"/>
  <c r="C7"/>
  <c r="O6"/>
  <c r="N6"/>
  <c r="M6"/>
  <c r="L6"/>
  <c r="K6"/>
  <c r="J6"/>
  <c r="I6"/>
  <c r="H6"/>
  <c r="C6"/>
  <c r="O5"/>
  <c r="N5"/>
  <c r="M5"/>
  <c r="L5"/>
  <c r="K5"/>
  <c r="J5"/>
  <c r="I5"/>
  <c r="H5"/>
  <c r="C5"/>
  <c r="H23" l="1"/>
  <c r="I23"/>
  <c r="C23"/>
</calcChain>
</file>

<file path=xl/sharedStrings.xml><?xml version="1.0" encoding="utf-8"?>
<sst xmlns="http://schemas.openxmlformats.org/spreadsheetml/2006/main" count="51" uniqueCount="51">
  <si>
    <t>S. No.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</si>
  <si>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</si>
  <si>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</si>
  <si>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</si>
  <si>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</si>
  <si>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</si>
  <si>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Grand Total</t>
  </si>
  <si>
    <t>Note :</t>
  </si>
  <si>
    <t>Core Capital = Tier I capital</t>
  </si>
  <si>
    <t>NPL% = Non Performing Loan to Total Loan</t>
  </si>
  <si>
    <t>Key Financial Indicators of  Finance Co. (Provisional)</t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</si>
  <si>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</si>
  <si>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</si>
  <si>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</si>
  <si>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</si>
  <si>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t xml:space="preserve">CCD Ratio %= LCY Credit to Core Capital and LCY Deposit (as published in form No. 9.14). Should Not Exceed 80% . </t>
  </si>
  <si>
    <r>
      <t xml:space="preserve"> Deprived Sector
</t>
    </r>
    <r>
      <rPr>
        <b/>
        <i/>
        <sz val="8"/>
        <rFont val="Tahoma"/>
        <family val="2"/>
      </rPr>
      <t>(In %)</t>
    </r>
  </si>
  <si>
    <t>Name of Finance Company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</si>
  <si>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</si>
  <si>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</si>
  <si>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</si>
  <si>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t>As on Ashwin end, 2076 (Mid- October 2019)</t>
  </si>
  <si>
    <t xml:space="preserve">SLR%= Statutory Liquidity Ratio and minimum requirement 7%, </t>
  </si>
  <si>
    <t>Priority Sector= Agriculture, energy, tourism and cottage &amp; small industries related loan</t>
  </si>
  <si>
    <t>* Based on 1st Quarter End of FY 2076/77</t>
  </si>
  <si>
    <t xml:space="preserve">Shree Investment &amp; Finance Co. Limited </t>
  </si>
  <si>
    <t xml:space="preserve">United Finance Co. Limited </t>
  </si>
  <si>
    <t xml:space="preserve">Best Finance Limited </t>
  </si>
  <si>
    <t>Progessive Finance Limited</t>
  </si>
  <si>
    <t>Janaki Finance Co. Limited</t>
  </si>
  <si>
    <t xml:space="preserve">Pokhara Finance Limited </t>
  </si>
  <si>
    <t>Central Finance Limited</t>
  </si>
  <si>
    <t>Multipurpose  Finance Co. Limited</t>
  </si>
  <si>
    <t>Shrijana  Finance Limited</t>
  </si>
  <si>
    <t>Guheshwori  Merchant Banking &amp; Finance Limited</t>
  </si>
  <si>
    <t>ICFC Finance Limited</t>
  </si>
  <si>
    <t>Manjushree Financial Institution Limited</t>
  </si>
  <si>
    <t>Reliance Finance Limited</t>
  </si>
  <si>
    <t xml:space="preserve">Gurkhas Finance Limited </t>
  </si>
  <si>
    <t xml:space="preserve">Goodwill Finance Limited </t>
  </si>
  <si>
    <t>Total Capital Fund = Tier I and Tier II capital</t>
  </si>
  <si>
    <t>Total Loan as per NRB Reporting Form No. 2.1</t>
  </si>
  <si>
    <r>
      <t xml:space="preserve"> Priority Sector 
</t>
    </r>
    <r>
      <rPr>
        <b/>
        <i/>
        <sz val="8"/>
        <rFont val="Tahoma"/>
        <family val="2"/>
      </rPr>
      <t>(In %)</t>
    </r>
  </si>
  <si>
    <r>
      <t xml:space="preserve">CCAR
</t>
    </r>
    <r>
      <rPr>
        <b/>
        <i/>
        <sz val="8"/>
        <rFont val="Tahoma"/>
        <family val="2"/>
      </rPr>
      <t>(In %) corrected</t>
    </r>
  </si>
  <si>
    <r>
      <t xml:space="preserve">Total Capital
Fund              </t>
    </r>
    <r>
      <rPr>
        <b/>
        <i/>
        <sz val="8"/>
        <rFont val="Tahoma"/>
        <family val="2"/>
      </rPr>
      <t>(Rs. In Thousand) corrected</t>
    </r>
  </si>
  <si>
    <r>
      <t xml:space="preserve">Core Capital           </t>
    </r>
    <r>
      <rPr>
        <b/>
        <i/>
        <sz val="8"/>
        <rFont val="Tahoma"/>
        <family val="2"/>
      </rPr>
      <t xml:space="preserve">(Rs. In Thousand)  </t>
    </r>
  </si>
  <si>
    <t>**Sammridhi Finance Company Limited</t>
  </si>
  <si>
    <t>**Lalitpur Finance Limited</t>
  </si>
  <si>
    <t>**</t>
  </si>
  <si>
    <t>Release from problematic</t>
  </si>
  <si>
    <t>**City express Finance Company Limited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</si>
</sst>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4" fillId="3" borderId="0" xfId="0" quotePrefix="1" applyFont="1" applyFill="1" applyBorder="1" applyAlignment="1">
      <alignment vertical="center"/>
    </xf>
    <xf numFmtId="0" fontId="0" fillId="0" borderId="0" xfId="0" applyFill="1"/>
    <xf numFmtId="2" fontId="5" fillId="0" borderId="0" xfId="1" applyNumberFormat="1" applyFont="1" applyFill="1" applyBorder="1" applyProtection="1"/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" fontId="7" fillId="0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1"/>
    </xf>
    <xf numFmtId="1" fontId="6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left" vertical="center" indent="1"/>
    </xf>
    <xf numFmtId="10" fontId="8" fillId="0" borderId="1" xfId="1" applyNumberFormat="1" applyFont="1" applyFill="1" applyBorder="1" applyAlignment="1">
      <alignment horizontal="left" vertical="center" indent="1"/>
    </xf>
    <xf numFmtId="10" fontId="8" fillId="0" borderId="1" xfId="0" applyNumberFormat="1" applyFont="1" applyFill="1" applyBorder="1" applyAlignment="1">
      <alignment horizontal="left" vertical="center" indent="1"/>
    </xf>
    <xf numFmtId="10" fontId="8" fillId="2" borderId="1" xfId="0" applyNumberFormat="1" applyFont="1" applyFill="1" applyBorder="1" applyAlignment="1">
      <alignment horizontal="left" vertical="center" indent="1"/>
    </xf>
    <xf numFmtId="10" fontId="6" fillId="0" borderId="1" xfId="1" applyNumberFormat="1" applyFont="1" applyFill="1" applyBorder="1" applyAlignment="1">
      <alignment horizontal="left" vertical="center" indent="1"/>
    </xf>
    <xf numFmtId="10" fontId="6" fillId="2" borderId="1" xfId="1" applyNumberFormat="1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/>
    <xf numFmtId="10" fontId="10" fillId="0" borderId="1" xfId="2" applyNumberFormat="1" applyFont="1" applyFill="1" applyBorder="1" applyAlignment="1">
      <alignment horizontal="left" vertical="center" indent="1"/>
    </xf>
    <xf numFmtId="10" fontId="10" fillId="0" borderId="1" xfId="0" applyNumberFormat="1" applyFont="1" applyFill="1" applyBorder="1" applyAlignment="1">
      <alignment horizontal="left" vertical="center" indent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Ashwin%202076/1_FCSD%20Data%20Compiler%202076%20Ashwi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etting"/>
      <sheetName val="9.1"/>
      <sheetName val="9.2"/>
      <sheetName val="9.3"/>
      <sheetName val="9.3Ka"/>
      <sheetName val="9.4"/>
      <sheetName val="2.1"/>
      <sheetName val="9.8"/>
      <sheetName val="9.5"/>
      <sheetName val="1.1"/>
      <sheetName val="Msc"/>
      <sheetName val="17.1"/>
      <sheetName val="17.2"/>
      <sheetName val="Stress"/>
      <sheetName val="BRate"/>
      <sheetName val="Tranmision"/>
      <sheetName val="ExReport"/>
      <sheetName val="BASELII"/>
      <sheetName val="Quarterly"/>
      <sheetName val="StressRepo"/>
      <sheetName val="Monthly"/>
      <sheetName val="QFH"/>
      <sheetName val="Summary"/>
      <sheetName val="CAR"/>
      <sheetName val="PSL"/>
      <sheetName val="DSL"/>
      <sheetName val="SLR"/>
      <sheetName val="marginloan"/>
      <sheetName val="PG analysis"/>
      <sheetName val="Previous Qtr"/>
      <sheetName val="PQT"/>
      <sheetName val="Comp_amt"/>
      <sheetName val="Comp%"/>
      <sheetName val="Spread"/>
      <sheetName val="Bank List"/>
      <sheetName val="checking"/>
      <sheetName val="I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I6">
            <v>0.18923024272182085</v>
          </cell>
          <cell r="O6">
            <v>0.73519457614174077</v>
          </cell>
          <cell r="P6">
            <v>3.1003168856600448E-2</v>
          </cell>
          <cell r="Q6">
            <v>0.30958890998860378</v>
          </cell>
          <cell r="R6">
            <v>0.18108195717836589</v>
          </cell>
          <cell r="U6">
            <v>0.17704677659493606</v>
          </cell>
          <cell r="V6">
            <v>9.0838599058276556E-2</v>
          </cell>
        </row>
        <row r="10">
          <cell r="E10">
            <v>867993.8</v>
          </cell>
          <cell r="L10">
            <v>6520446.9859399684</v>
          </cell>
          <cell r="M10">
            <v>5714467.0032099988</v>
          </cell>
          <cell r="O10">
            <v>0.74795785606981191</v>
          </cell>
          <cell r="P10">
            <v>4.4245197439756488E-2</v>
          </cell>
          <cell r="Q10">
            <v>0.28299882782406977</v>
          </cell>
          <cell r="R10">
            <v>7.2755419554183812E-2</v>
          </cell>
          <cell r="U10">
            <v>0.14865881214764662</v>
          </cell>
          <cell r="V10">
            <v>8.4951760169814441E-2</v>
          </cell>
        </row>
        <row r="11">
          <cell r="E11">
            <v>400000</v>
          </cell>
          <cell r="L11">
            <v>120754.35446999999</v>
          </cell>
          <cell r="M11">
            <v>190881.16474999997</v>
          </cell>
          <cell r="O11">
            <v>0.58551386959964336</v>
          </cell>
          <cell r="P11">
            <v>2.1479332470387184E-2</v>
          </cell>
          <cell r="Q11">
            <v>1.0941110547928385</v>
          </cell>
          <cell r="R11">
            <v>8.1549035589050259E-2</v>
          </cell>
          <cell r="U11">
            <v>0.13936712809574259</v>
          </cell>
          <cell r="V11">
            <v>7.5382863473173994E-2</v>
          </cell>
        </row>
        <row r="12">
          <cell r="E12">
            <v>800000</v>
          </cell>
          <cell r="L12">
            <v>7391666.3223110009</v>
          </cell>
          <cell r="M12">
            <v>6055892.15869</v>
          </cell>
          <cell r="O12">
            <v>0.7190423304316016</v>
          </cell>
          <cell r="P12">
            <v>1.3770668970769718E-2</v>
          </cell>
          <cell r="Q12">
            <v>0.27589630398012915</v>
          </cell>
          <cell r="R12">
            <v>0.12999218847555929</v>
          </cell>
          <cell r="U12">
            <v>0.28087060422428745</v>
          </cell>
          <cell r="V12">
            <v>5.4997192843416559E-2</v>
          </cell>
        </row>
        <row r="13">
          <cell r="E13">
            <v>810000</v>
          </cell>
          <cell r="L13">
            <v>4823566.9286000002</v>
          </cell>
          <cell r="M13">
            <v>4391933.6927200006</v>
          </cell>
          <cell r="O13">
            <v>0.75072628974451816</v>
          </cell>
          <cell r="P13">
            <v>2.241289850599655E-3</v>
          </cell>
          <cell r="Q13">
            <v>0.31061553114903329</v>
          </cell>
          <cell r="R13">
            <v>9.9460504248845422E-2</v>
          </cell>
          <cell r="U13">
            <v>0.17824801596081824</v>
          </cell>
          <cell r="V13">
            <v>5.9549610882211543E-2</v>
          </cell>
        </row>
        <row r="14">
          <cell r="E14">
            <v>1010519.07424</v>
          </cell>
          <cell r="L14">
            <v>6645671.9370499803</v>
          </cell>
          <cell r="M14">
            <v>6091436.6928000003</v>
          </cell>
          <cell r="O14">
            <v>0.75053721629424985</v>
          </cell>
          <cell r="P14">
            <v>1.5017408853337558E-2</v>
          </cell>
          <cell r="Q14">
            <v>0.27302622941923804</v>
          </cell>
          <cell r="R14">
            <v>9.847035290350499E-2</v>
          </cell>
          <cell r="U14">
            <v>0.10088328167655064</v>
          </cell>
          <cell r="V14">
            <v>7.5068457106061248E-2</v>
          </cell>
        </row>
        <row r="15">
          <cell r="E15">
            <v>828914</v>
          </cell>
          <cell r="L15">
            <v>2463048</v>
          </cell>
          <cell r="M15">
            <v>2256730</v>
          </cell>
          <cell r="O15">
            <v>0.75788146618745722</v>
          </cell>
          <cell r="P15">
            <v>0.15528441594696751</v>
          </cell>
          <cell r="Q15">
            <v>0.42743300171170029</v>
          </cell>
          <cell r="R15">
            <v>0.13392572447438197</v>
          </cell>
          <cell r="U15">
            <v>0.22576088052274165</v>
          </cell>
          <cell r="V15">
            <v>8.982147603031608E-2</v>
          </cell>
        </row>
        <row r="16">
          <cell r="E16">
            <v>800100</v>
          </cell>
          <cell r="L16">
            <v>1272978.57</v>
          </cell>
          <cell r="M16">
            <v>1213718.65084</v>
          </cell>
          <cell r="O16">
            <v>0.57535816779002258</v>
          </cell>
          <cell r="P16">
            <v>6.6373062607422749E-3</v>
          </cell>
          <cell r="Q16">
            <v>0.63181665355921901</v>
          </cell>
          <cell r="R16">
            <v>8.1705486942334343E-2</v>
          </cell>
          <cell r="U16">
            <v>0.20479424601941748</v>
          </cell>
          <cell r="V16">
            <v>0.19546665090919091</v>
          </cell>
        </row>
        <row r="17">
          <cell r="E17">
            <v>492140.3</v>
          </cell>
          <cell r="L17">
            <v>2181211.2497299998</v>
          </cell>
          <cell r="M17">
            <v>2232724.8706999999</v>
          </cell>
          <cell r="O17">
            <v>0.75427828405106867</v>
          </cell>
          <cell r="P17">
            <v>3.5963730459465611E-2</v>
          </cell>
          <cell r="Q17">
            <v>0.3760440951473783</v>
          </cell>
          <cell r="R17">
            <v>0.38061403876189259</v>
          </cell>
          <cell r="U17">
            <v>0.11018375004016107</v>
          </cell>
          <cell r="V17">
            <v>5.0979394444935121E-2</v>
          </cell>
        </row>
        <row r="18">
          <cell r="E18">
            <v>857272.62100000004</v>
          </cell>
          <cell r="L18">
            <v>6766703.0017200066</v>
          </cell>
          <cell r="M18">
            <v>5992188</v>
          </cell>
          <cell r="O18">
            <v>0.75297384440112036</v>
          </cell>
          <cell r="P18">
            <v>9.9147423278441865E-3</v>
          </cell>
          <cell r="Q18">
            <v>0.27400724591410414</v>
          </cell>
          <cell r="R18">
            <v>9.5316667420049919E-2</v>
          </cell>
          <cell r="U18">
            <v>0.19517394492300877</v>
          </cell>
          <cell r="V18">
            <v>7.9610410447616214E-2</v>
          </cell>
        </row>
        <row r="19">
          <cell r="E19">
            <v>823397.86</v>
          </cell>
          <cell r="L19">
            <v>3763256.3571099997</v>
          </cell>
          <cell r="M19">
            <v>3230611.7</v>
          </cell>
          <cell r="O19">
            <v>0.67626155891400452</v>
          </cell>
          <cell r="P19">
            <v>1.2663016728379953E-2</v>
          </cell>
          <cell r="Q19">
            <v>0.36752529478543106</v>
          </cell>
          <cell r="R19">
            <v>0.11436487657380028</v>
          </cell>
          <cell r="U19">
            <v>0.1443813742454276</v>
          </cell>
          <cell r="V19">
            <v>5.3039543832215284E-2</v>
          </cell>
        </row>
        <row r="20">
          <cell r="E20">
            <v>151093.4405</v>
          </cell>
          <cell r="L20">
            <v>257751.48236999998</v>
          </cell>
          <cell r="M20">
            <v>243152.76674000002</v>
          </cell>
          <cell r="O20">
            <v>0.73880671406666376</v>
          </cell>
          <cell r="P20">
            <v>2.8502429657362816E-2</v>
          </cell>
          <cell r="Q20">
            <v>0.71061058650702202</v>
          </cell>
          <cell r="R20">
            <v>0.53106513834829872</v>
          </cell>
          <cell r="U20">
            <v>0.69673061931847091</v>
          </cell>
          <cell r="V20">
            <v>5.9198748294048954E-2</v>
          </cell>
        </row>
        <row r="21">
          <cell r="E21">
            <v>460815.80499999999</v>
          </cell>
          <cell r="L21">
            <v>7542944.0374699999</v>
          </cell>
          <cell r="M21">
            <v>5619482</v>
          </cell>
          <cell r="O21">
            <v>0.73829026575083412</v>
          </cell>
          <cell r="P21">
            <v>1.6500453244622904E-2</v>
          </cell>
          <cell r="Q21">
            <v>0.32480727684435562</v>
          </cell>
          <cell r="R21">
            <v>0.31648746194411093</v>
          </cell>
          <cell r="U21">
            <v>0.27760064120190253</v>
          </cell>
          <cell r="V21">
            <v>8.4646256632870953E-2</v>
          </cell>
        </row>
        <row r="22">
          <cell r="E22">
            <v>800000</v>
          </cell>
          <cell r="L22">
            <v>3815197.74</v>
          </cell>
          <cell r="M22">
            <v>3205033.55</v>
          </cell>
          <cell r="O22">
            <v>0.71617253576927331</v>
          </cell>
          <cell r="P22">
            <v>6.020969733686563E-3</v>
          </cell>
          <cell r="Q22">
            <v>0.30842706726912666</v>
          </cell>
          <cell r="R22">
            <v>9.8109535824254149E-2</v>
          </cell>
          <cell r="U22">
            <v>0.16990987391871182</v>
          </cell>
          <cell r="V22">
            <v>9.9350706294957486E-2</v>
          </cell>
        </row>
        <row r="23">
          <cell r="E23">
            <v>882172.4</v>
          </cell>
          <cell r="L23">
            <v>11059132.258900002</v>
          </cell>
          <cell r="M23">
            <v>8908577.0999999996</v>
          </cell>
          <cell r="O23">
            <v>0.72603592532825656</v>
          </cell>
          <cell r="P23">
            <v>2.7821421178473049E-3</v>
          </cell>
          <cell r="Q23">
            <v>0.27170553255494534</v>
          </cell>
          <cell r="R23">
            <v>0.40019972690339511</v>
          </cell>
          <cell r="U23">
            <v>0.18882002530512129</v>
          </cell>
          <cell r="V23">
            <v>8.5784227608297722E-2</v>
          </cell>
        </row>
        <row r="24">
          <cell r="E24">
            <v>187945</v>
          </cell>
          <cell r="L24">
            <v>277250</v>
          </cell>
          <cell r="M24">
            <v>409026</v>
          </cell>
          <cell r="O24">
            <v>0.97912607182354827</v>
          </cell>
          <cell r="P24">
            <v>0.87329656305467129</v>
          </cell>
          <cell r="Q24">
            <v>1.135444544634806</v>
          </cell>
          <cell r="R24">
            <v>7.7150881918544204E-2</v>
          </cell>
          <cell r="U24">
            <v>1.2338316642332764E-2</v>
          </cell>
          <cell r="V24">
            <v>3.3560221267145119E-3</v>
          </cell>
        </row>
        <row r="25">
          <cell r="E25">
            <v>804060.21</v>
          </cell>
          <cell r="L25">
            <v>8092983.2599999998</v>
          </cell>
          <cell r="M25">
            <v>6854578.2495400002</v>
          </cell>
          <cell r="O25">
            <v>0.7539129023922172</v>
          </cell>
          <cell r="P25">
            <v>3.9621213641878809E-2</v>
          </cell>
          <cell r="Q25">
            <v>0.2620254243550727</v>
          </cell>
          <cell r="R25">
            <v>0.16753419597772085</v>
          </cell>
          <cell r="U25">
            <v>0.10806123201044761</v>
          </cell>
          <cell r="V25">
            <v>0.20715521544854298</v>
          </cell>
        </row>
        <row r="26">
          <cell r="E26">
            <v>832416.06</v>
          </cell>
          <cell r="L26">
            <v>4249502.5488600004</v>
          </cell>
          <cell r="M26">
            <v>3874660.81</v>
          </cell>
          <cell r="O26">
            <v>0.74130066143277817</v>
          </cell>
          <cell r="P26">
            <v>3.5968853887883928E-2</v>
          </cell>
          <cell r="Q26">
            <v>0.30924896223266035</v>
          </cell>
          <cell r="R26">
            <v>9.7480268752546007E-2</v>
          </cell>
          <cell r="U26">
            <v>0.1411976929971033</v>
          </cell>
          <cell r="V26">
            <v>0.10032176618741637</v>
          </cell>
        </row>
        <row r="27">
          <cell r="E27">
            <v>181980.3</v>
          </cell>
          <cell r="L27">
            <v>76038.287939999995</v>
          </cell>
          <cell r="M27">
            <v>173990.22</v>
          </cell>
          <cell r="O27">
            <v>1.5487354637926252</v>
          </cell>
          <cell r="P27">
            <v>1.0000012069643913</v>
          </cell>
          <cell r="Q27">
            <v>1.6997547339832966</v>
          </cell>
          <cell r="R27">
            <v>8.8834125891196367E-2</v>
          </cell>
          <cell r="U27">
            <v>0</v>
          </cell>
          <cell r="V27">
            <v>1.7076869146923433E-2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workbookViewId="0">
      <selection activeCell="R17" sqref="R17"/>
    </sheetView>
  </sheetViews>
  <sheetFormatPr defaultColWidth="8.85546875" defaultRowHeight="15"/>
  <cols>
    <col min="1" max="1" width="4.85546875" style="1" customWidth="1"/>
    <col min="2" max="2" width="26" style="1" customWidth="1"/>
    <col min="3" max="5" width="11.7109375" style="1" customWidth="1"/>
    <col min="6" max="6" width="9.140625" style="1" customWidth="1"/>
    <col min="7" max="7" width="9.140625" style="7" customWidth="1"/>
    <col min="8" max="8" width="11.28515625" style="1" customWidth="1"/>
    <col min="9" max="9" width="11.42578125" style="1" customWidth="1"/>
    <col min="10" max="10" width="10.28515625" style="1" customWidth="1"/>
    <col min="11" max="11" width="9.5703125" style="1" customWidth="1"/>
    <col min="12" max="12" width="9.5703125" style="7" customWidth="1"/>
    <col min="13" max="13" width="9.5703125" style="1" bestFit="1" customWidth="1"/>
    <col min="14" max="14" width="10.42578125" style="1" customWidth="1"/>
    <col min="15" max="15" width="9.7109375" style="1" customWidth="1"/>
    <col min="16" max="16384" width="8.85546875" style="1"/>
  </cols>
  <sheetData>
    <row r="1" spans="1:18" ht="15.75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8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5" customHeight="1">
      <c r="A3" s="33" t="s">
        <v>0</v>
      </c>
      <c r="B3" s="35" t="s">
        <v>17</v>
      </c>
      <c r="C3" s="9"/>
      <c r="D3" s="37"/>
      <c r="E3" s="37"/>
      <c r="F3" s="37"/>
      <c r="G3" s="38"/>
      <c r="H3" s="39" t="s">
        <v>1</v>
      </c>
      <c r="I3" s="37"/>
      <c r="J3" s="37"/>
      <c r="K3" s="37"/>
      <c r="L3" s="38"/>
      <c r="M3" s="40" t="s">
        <v>2</v>
      </c>
      <c r="N3" s="40" t="s">
        <v>16</v>
      </c>
      <c r="O3" s="40" t="s">
        <v>42</v>
      </c>
    </row>
    <row r="4" spans="1:18" ht="62.25" customHeight="1">
      <c r="A4" s="34"/>
      <c r="B4" s="36"/>
      <c r="C4" s="29" t="s">
        <v>18</v>
      </c>
      <c r="D4" s="10" t="s">
        <v>45</v>
      </c>
      <c r="E4" s="10" t="s">
        <v>44</v>
      </c>
      <c r="F4" s="10" t="s">
        <v>43</v>
      </c>
      <c r="G4" s="10" t="s">
        <v>11</v>
      </c>
      <c r="H4" s="10" t="s">
        <v>19</v>
      </c>
      <c r="I4" s="10" t="s">
        <v>20</v>
      </c>
      <c r="J4" s="10" t="s">
        <v>3</v>
      </c>
      <c r="K4" s="22" t="s">
        <v>4</v>
      </c>
      <c r="L4" s="10" t="s">
        <v>5</v>
      </c>
      <c r="M4" s="41"/>
      <c r="N4" s="41"/>
      <c r="O4" s="41"/>
    </row>
    <row r="5" spans="1:18">
      <c r="A5" s="11">
        <v>1</v>
      </c>
      <c r="B5" s="12" t="s">
        <v>38</v>
      </c>
      <c r="C5" s="13">
        <f>[1]Summary!E10</f>
        <v>867993.8</v>
      </c>
      <c r="D5" s="13">
        <v>1096962.4375804153</v>
      </c>
      <c r="E5" s="14">
        <v>1167223.4639704153</v>
      </c>
      <c r="F5" s="23">
        <v>0.1706195168142885</v>
      </c>
      <c r="G5" s="25">
        <v>0.1815477874303541</v>
      </c>
      <c r="H5" s="13">
        <f>[1]Summary!L10</f>
        <v>6520446.9859399684</v>
      </c>
      <c r="I5" s="13">
        <f>[1]Summary!M10</f>
        <v>5714467.0032099988</v>
      </c>
      <c r="J5" s="24">
        <f>[1]Summary!O10</f>
        <v>0.74795785606981191</v>
      </c>
      <c r="K5" s="26">
        <f>[1]Summary!Q10</f>
        <v>0.28299882782406977</v>
      </c>
      <c r="L5" s="25">
        <f>[1]Summary!R10</f>
        <v>7.2755419554183812E-2</v>
      </c>
      <c r="M5" s="26">
        <f>[1]Summary!P10</f>
        <v>4.4245197439756488E-2</v>
      </c>
      <c r="N5" s="26">
        <f>[1]Summary!V10</f>
        <v>8.4951760169814441E-2</v>
      </c>
      <c r="O5" s="26">
        <f>[1]Summary!U10</f>
        <v>0.14865881214764662</v>
      </c>
    </row>
    <row r="6" spans="1:18">
      <c r="A6" s="11">
        <v>2</v>
      </c>
      <c r="B6" s="12" t="s">
        <v>50</v>
      </c>
      <c r="C6" s="13">
        <f>[1]Summary!E11</f>
        <v>400000</v>
      </c>
      <c r="D6" s="13">
        <v>179729.40786000001</v>
      </c>
      <c r="E6" s="14">
        <v>188563.61615000002</v>
      </c>
      <c r="F6" s="23">
        <v>0.73883435908853512</v>
      </c>
      <c r="G6" s="25">
        <v>0.77515015569473655</v>
      </c>
      <c r="H6" s="13">
        <f>[1]Summary!L11</f>
        <v>120754.35446999999</v>
      </c>
      <c r="I6" s="13">
        <f>[1]Summary!M11</f>
        <v>190881.16474999997</v>
      </c>
      <c r="J6" s="24">
        <f>[1]Summary!O11</f>
        <v>0.58551386959964336</v>
      </c>
      <c r="K6" s="26">
        <f>[1]Summary!Q11</f>
        <v>1.0941110547928385</v>
      </c>
      <c r="L6" s="25">
        <f>[1]Summary!R11</f>
        <v>8.1549035589050259E-2</v>
      </c>
      <c r="M6" s="26">
        <f>[1]Summary!P11</f>
        <v>2.1479332470387184E-2</v>
      </c>
      <c r="N6" s="26">
        <f>[1]Summary!V11</f>
        <v>7.5382863473173994E-2</v>
      </c>
      <c r="O6" s="26">
        <f>[1]Summary!U11</f>
        <v>0.13936712809574259</v>
      </c>
    </row>
    <row r="7" spans="1:18" s="7" customFormat="1">
      <c r="A7" s="11">
        <v>3</v>
      </c>
      <c r="B7" s="12" t="s">
        <v>39</v>
      </c>
      <c r="C7" s="13">
        <f>[1]Summary!E12</f>
        <v>800000</v>
      </c>
      <c r="D7" s="13">
        <v>935877.89566208434</v>
      </c>
      <c r="E7" s="14">
        <v>1000674.6268715843</v>
      </c>
      <c r="F7" s="23">
        <v>0.13844334875414924</v>
      </c>
      <c r="G7" s="25">
        <v>0.14802865523328065</v>
      </c>
      <c r="H7" s="13">
        <f>[1]Summary!L12</f>
        <v>7391666.3223110009</v>
      </c>
      <c r="I7" s="13">
        <f>[1]Summary!M12</f>
        <v>6055892.15869</v>
      </c>
      <c r="J7" s="24">
        <f>[1]Summary!O12</f>
        <v>0.7190423304316016</v>
      </c>
      <c r="K7" s="25">
        <f>[1]Summary!Q12</f>
        <v>0.27589630398012915</v>
      </c>
      <c r="L7" s="25">
        <f>[1]Summary!R12</f>
        <v>0.12999218847555929</v>
      </c>
      <c r="M7" s="25">
        <f>[1]Summary!P12</f>
        <v>1.3770668970769718E-2</v>
      </c>
      <c r="N7" s="25">
        <f>[1]Summary!V12</f>
        <v>5.4997192843416559E-2</v>
      </c>
      <c r="O7" s="25">
        <f>[1]Summary!U12</f>
        <v>0.28087060422428745</v>
      </c>
    </row>
    <row r="8" spans="1:18" s="7" customFormat="1">
      <c r="A8" s="11">
        <v>4</v>
      </c>
      <c r="B8" s="12" t="s">
        <v>25</v>
      </c>
      <c r="C8" s="13">
        <f>[1]Summary!E13</f>
        <v>810000</v>
      </c>
      <c r="D8" s="13">
        <v>1049300.289232725</v>
      </c>
      <c r="E8" s="14">
        <v>1100756.2050277262</v>
      </c>
      <c r="F8" s="23">
        <v>0.20224449573447792</v>
      </c>
      <c r="G8" s="25">
        <v>0.2121622245765479</v>
      </c>
      <c r="H8" s="13">
        <f>[1]Summary!L13</f>
        <v>4823566.9286000002</v>
      </c>
      <c r="I8" s="13">
        <f>[1]Summary!M13</f>
        <v>4391933.6927200006</v>
      </c>
      <c r="J8" s="24">
        <f>[1]Summary!O13</f>
        <v>0.75072628974451816</v>
      </c>
      <c r="K8" s="25">
        <f>[1]Summary!Q13</f>
        <v>0.31061553114903329</v>
      </c>
      <c r="L8" s="25">
        <f>[1]Summary!R13</f>
        <v>9.9460504248845422E-2</v>
      </c>
      <c r="M8" s="25">
        <f>[1]Summary!P13</f>
        <v>2.241289850599655E-3</v>
      </c>
      <c r="N8" s="25">
        <f>[1]Summary!V13</f>
        <v>5.9549610882211543E-2</v>
      </c>
      <c r="O8" s="25">
        <f>[1]Summary!U13</f>
        <v>0.17824801596081824</v>
      </c>
    </row>
    <row r="9" spans="1:18">
      <c r="A9" s="15">
        <v>5</v>
      </c>
      <c r="B9" s="12" t="s">
        <v>26</v>
      </c>
      <c r="C9" s="13">
        <f>[1]Summary!E14</f>
        <v>1010519.07424</v>
      </c>
      <c r="D9" s="13">
        <v>1523059.9630894547</v>
      </c>
      <c r="E9" s="14">
        <v>1588789.6843670546</v>
      </c>
      <c r="F9" s="23">
        <v>0.2063423234814421</v>
      </c>
      <c r="G9" s="25">
        <v>0.21524730669871217</v>
      </c>
      <c r="H9" s="13">
        <f>[1]Summary!L14</f>
        <v>6645671.9370499803</v>
      </c>
      <c r="I9" s="13">
        <f>[1]Summary!M14</f>
        <v>6091436.6928000003</v>
      </c>
      <c r="J9" s="24">
        <f>[1]Summary!O14</f>
        <v>0.75053721629424985</v>
      </c>
      <c r="K9" s="26">
        <f>[1]Summary!Q14</f>
        <v>0.27302622941923804</v>
      </c>
      <c r="L9" s="25">
        <f>[1]Summary!R14</f>
        <v>9.847035290350499E-2</v>
      </c>
      <c r="M9" s="26">
        <f>[1]Summary!P14</f>
        <v>1.5017408853337558E-2</v>
      </c>
      <c r="N9" s="26">
        <f>[1]Summary!V14</f>
        <v>7.5068457106061248E-2</v>
      </c>
      <c r="O9" s="26">
        <f>[1]Summary!U14</f>
        <v>0.10088328167655064</v>
      </c>
    </row>
    <row r="10" spans="1:18">
      <c r="A10" s="11">
        <v>6</v>
      </c>
      <c r="B10" s="12" t="s">
        <v>27</v>
      </c>
      <c r="C10" s="13">
        <f>[1]Summary!E15</f>
        <v>828914</v>
      </c>
      <c r="D10" s="13">
        <v>528839</v>
      </c>
      <c r="E10" s="14">
        <v>562361</v>
      </c>
      <c r="F10" s="23">
        <v>0.20792794412615959</v>
      </c>
      <c r="G10" s="25">
        <v>0.22110806235306255</v>
      </c>
      <c r="H10" s="13">
        <f>[1]Summary!L15</f>
        <v>2463048</v>
      </c>
      <c r="I10" s="13">
        <f>[1]Summary!M15</f>
        <v>2256730</v>
      </c>
      <c r="J10" s="24">
        <f>[1]Summary!O15</f>
        <v>0.75788146618745722</v>
      </c>
      <c r="K10" s="26">
        <f>[1]Summary!Q15</f>
        <v>0.42743300171170029</v>
      </c>
      <c r="L10" s="25">
        <f>[1]Summary!R15</f>
        <v>0.13392572447438197</v>
      </c>
      <c r="M10" s="26">
        <f>[1]Summary!P15</f>
        <v>0.15528441594696751</v>
      </c>
      <c r="N10" s="26">
        <f>[1]Summary!V15</f>
        <v>8.982147603031608E-2</v>
      </c>
      <c r="O10" s="26">
        <f>[1]Summary!U15</f>
        <v>0.22576088052274165</v>
      </c>
    </row>
    <row r="11" spans="1:18">
      <c r="A11" s="11">
        <v>7</v>
      </c>
      <c r="B11" s="12" t="s">
        <v>28</v>
      </c>
      <c r="C11" s="13">
        <f>[1]Summary!E16</f>
        <v>800100</v>
      </c>
      <c r="D11" s="13">
        <v>837089.26053000009</v>
      </c>
      <c r="E11" s="14">
        <v>849052.0619776001</v>
      </c>
      <c r="F11" s="23">
        <v>0.62086055309053967</v>
      </c>
      <c r="G11" s="25">
        <v>0.62973324071595105</v>
      </c>
      <c r="H11" s="13">
        <f>[1]Summary!L16</f>
        <v>1272978.57</v>
      </c>
      <c r="I11" s="13">
        <f>[1]Summary!M16</f>
        <v>1213718.65084</v>
      </c>
      <c r="J11" s="24">
        <f>[1]Summary!O16</f>
        <v>0.57535816779002258</v>
      </c>
      <c r="K11" s="26">
        <f>[1]Summary!Q16</f>
        <v>0.63181665355921901</v>
      </c>
      <c r="L11" s="25">
        <f>[1]Summary!R16</f>
        <v>8.1705486942334343E-2</v>
      </c>
      <c r="M11" s="26">
        <f>[1]Summary!P16</f>
        <v>6.6373062607422749E-3</v>
      </c>
      <c r="N11" s="26">
        <f>[1]Summary!V16</f>
        <v>0.19546665090919091</v>
      </c>
      <c r="O11" s="26">
        <f>[1]Summary!U16</f>
        <v>0.20479424601941748</v>
      </c>
      <c r="R11" s="8"/>
    </row>
    <row r="12" spans="1:18">
      <c r="A12" s="11">
        <v>8</v>
      </c>
      <c r="B12" s="12" t="s">
        <v>29</v>
      </c>
      <c r="C12" s="13">
        <f>[1]Summary!E17</f>
        <v>492140.3</v>
      </c>
      <c r="D12" s="13">
        <v>850305.48242846364</v>
      </c>
      <c r="E12" s="14">
        <v>876014.02553096367</v>
      </c>
      <c r="F12" s="23">
        <v>0.33017765226100482</v>
      </c>
      <c r="G12" s="25">
        <v>0.34016040149648141</v>
      </c>
      <c r="H12" s="13">
        <f>[1]Summary!L17</f>
        <v>2181211.2497299998</v>
      </c>
      <c r="I12" s="13">
        <f>[1]Summary!M17</f>
        <v>2232724.8706999999</v>
      </c>
      <c r="J12" s="24">
        <f>[1]Summary!O17</f>
        <v>0.75427828405106867</v>
      </c>
      <c r="K12" s="26">
        <f>[1]Summary!Q17</f>
        <v>0.3760440951473783</v>
      </c>
      <c r="L12" s="25">
        <f>[1]Summary!R17</f>
        <v>0.38061403876189259</v>
      </c>
      <c r="M12" s="26">
        <f>[1]Summary!P17</f>
        <v>3.5963730459465611E-2</v>
      </c>
      <c r="N12" s="26">
        <f>[1]Summary!V17</f>
        <v>5.0979394444935121E-2</v>
      </c>
      <c r="O12" s="26">
        <f>[1]Summary!U17</f>
        <v>0.11018375004016107</v>
      </c>
    </row>
    <row r="13" spans="1:18">
      <c r="A13" s="11">
        <v>9</v>
      </c>
      <c r="B13" s="12" t="s">
        <v>30</v>
      </c>
      <c r="C13" s="13">
        <f>[1]Summary!E18</f>
        <v>857272.62100000004</v>
      </c>
      <c r="D13" s="13">
        <v>1210128.75743</v>
      </c>
      <c r="E13" s="14">
        <v>1273685.5820299999</v>
      </c>
      <c r="F13" s="23">
        <v>0.20881945353930118</v>
      </c>
      <c r="G13" s="25">
        <v>0.21978680003047232</v>
      </c>
      <c r="H13" s="13">
        <f>[1]Summary!L18</f>
        <v>6766703.0017200066</v>
      </c>
      <c r="I13" s="13">
        <f>[1]Summary!M18</f>
        <v>5992188</v>
      </c>
      <c r="J13" s="24">
        <f>[1]Summary!O18</f>
        <v>0.75297384440112036</v>
      </c>
      <c r="K13" s="26">
        <f>[1]Summary!Q18</f>
        <v>0.27400724591410414</v>
      </c>
      <c r="L13" s="25">
        <f>[1]Summary!R18</f>
        <v>9.5316667420049919E-2</v>
      </c>
      <c r="M13" s="26">
        <f>[1]Summary!P18</f>
        <v>9.9147423278441865E-3</v>
      </c>
      <c r="N13" s="26">
        <f>[1]Summary!V18</f>
        <v>7.9610410447616214E-2</v>
      </c>
      <c r="O13" s="26">
        <f>[1]Summary!U18</f>
        <v>0.19517394492300877</v>
      </c>
    </row>
    <row r="14" spans="1:18">
      <c r="A14" s="11">
        <v>10</v>
      </c>
      <c r="B14" s="12" t="s">
        <v>31</v>
      </c>
      <c r="C14" s="13">
        <f>[1]Summary!E19</f>
        <v>823397.86</v>
      </c>
      <c r="D14" s="13">
        <v>1022814.12</v>
      </c>
      <c r="E14" s="14">
        <v>1058821.27</v>
      </c>
      <c r="F14" s="23">
        <v>0.26179753106467812</v>
      </c>
      <c r="G14" s="25">
        <v>0.27101385178840409</v>
      </c>
      <c r="H14" s="13">
        <f>[1]Summary!L19</f>
        <v>3763256.3571099997</v>
      </c>
      <c r="I14" s="13">
        <f>[1]Summary!M19</f>
        <v>3230611.7</v>
      </c>
      <c r="J14" s="24">
        <f>[1]Summary!O19</f>
        <v>0.67626155891400452</v>
      </c>
      <c r="K14" s="26">
        <f>[1]Summary!Q19</f>
        <v>0.36752529478543106</v>
      </c>
      <c r="L14" s="25">
        <f>[1]Summary!R19</f>
        <v>0.11436487657380028</v>
      </c>
      <c r="M14" s="26">
        <f>[1]Summary!P19</f>
        <v>1.2663016728379953E-2</v>
      </c>
      <c r="N14" s="26">
        <f>[1]Summary!V19</f>
        <v>5.3039543832215284E-2</v>
      </c>
      <c r="O14" s="26">
        <f>[1]Summary!U19</f>
        <v>0.1443813742454276</v>
      </c>
    </row>
    <row r="15" spans="1:18">
      <c r="A15" s="11">
        <v>11</v>
      </c>
      <c r="B15" s="12" t="s">
        <v>32</v>
      </c>
      <c r="C15" s="13">
        <f>[1]Summary!E20</f>
        <v>151093.4405</v>
      </c>
      <c r="D15" s="13">
        <v>185288.53744311802</v>
      </c>
      <c r="E15" s="14">
        <v>187523.52100421803</v>
      </c>
      <c r="F15" s="23">
        <v>0.52514963046163277</v>
      </c>
      <c r="G15" s="25">
        <v>0.53148407946423115</v>
      </c>
      <c r="H15" s="13">
        <f>[1]Summary!L20</f>
        <v>257751.48236999998</v>
      </c>
      <c r="I15" s="13">
        <f>[1]Summary!M20</f>
        <v>243152.76674000002</v>
      </c>
      <c r="J15" s="24">
        <f>[1]Summary!O20</f>
        <v>0.73880671406666376</v>
      </c>
      <c r="K15" s="26">
        <f>[1]Summary!Q20</f>
        <v>0.71061058650702202</v>
      </c>
      <c r="L15" s="25">
        <f>[1]Summary!R20</f>
        <v>0.53106513834829872</v>
      </c>
      <c r="M15" s="26">
        <f>[1]Summary!P20</f>
        <v>2.8502429657362816E-2</v>
      </c>
      <c r="N15" s="26">
        <f>[1]Summary!V20</f>
        <v>5.9198748294048954E-2</v>
      </c>
      <c r="O15" s="26">
        <f>[1]Summary!U20</f>
        <v>0.69673061931847091</v>
      </c>
    </row>
    <row r="16" spans="1:18">
      <c r="A16" s="11">
        <v>12</v>
      </c>
      <c r="B16" s="12" t="s">
        <v>33</v>
      </c>
      <c r="C16" s="13">
        <f>[1]Summary!E21</f>
        <v>460815.80499999999</v>
      </c>
      <c r="D16" s="13">
        <v>692188.55337999994</v>
      </c>
      <c r="E16" s="14">
        <v>766869.88977999997</v>
      </c>
      <c r="F16" s="23">
        <v>0.11903679579621851</v>
      </c>
      <c r="G16" s="25">
        <v>0.13187986716373234</v>
      </c>
      <c r="H16" s="13">
        <f>[1]Summary!L21</f>
        <v>7542944.0374699999</v>
      </c>
      <c r="I16" s="13">
        <f>[1]Summary!M21</f>
        <v>5619482</v>
      </c>
      <c r="J16" s="24">
        <f>[1]Summary!O21</f>
        <v>0.73829026575083412</v>
      </c>
      <c r="K16" s="26">
        <f>[1]Summary!Q21</f>
        <v>0.32480727684435562</v>
      </c>
      <c r="L16" s="25">
        <f>[1]Summary!R21</f>
        <v>0.31648746194411093</v>
      </c>
      <c r="M16" s="26">
        <f>[1]Summary!P21</f>
        <v>1.6500453244622904E-2</v>
      </c>
      <c r="N16" s="26">
        <f>[1]Summary!V21</f>
        <v>8.4646256632870953E-2</v>
      </c>
      <c r="O16" s="26">
        <f>[1]Summary!U21</f>
        <v>0.27760064120190253</v>
      </c>
    </row>
    <row r="17" spans="1:15">
      <c r="A17" s="11">
        <v>13</v>
      </c>
      <c r="B17" s="12" t="s">
        <v>34</v>
      </c>
      <c r="C17" s="13">
        <f>[1]Summary!E22</f>
        <v>800000</v>
      </c>
      <c r="D17" s="13">
        <v>1065646.8600000001</v>
      </c>
      <c r="E17" s="14">
        <v>1106762.26</v>
      </c>
      <c r="F17" s="23">
        <v>0.26940060834953106</v>
      </c>
      <c r="G17" s="25">
        <v>0.27979477755163829</v>
      </c>
      <c r="H17" s="13">
        <f>[1]Summary!L22</f>
        <v>3815197.74</v>
      </c>
      <c r="I17" s="13">
        <f>[1]Summary!M22</f>
        <v>3205033.55</v>
      </c>
      <c r="J17" s="24">
        <f>[1]Summary!O22</f>
        <v>0.71617253576927331</v>
      </c>
      <c r="K17" s="26">
        <f>[1]Summary!Q22</f>
        <v>0.30842706726912666</v>
      </c>
      <c r="L17" s="25">
        <f>[1]Summary!R22</f>
        <v>9.8109535824254149E-2</v>
      </c>
      <c r="M17" s="26">
        <f>[1]Summary!P22</f>
        <v>6.020969733686563E-3</v>
      </c>
      <c r="N17" s="26">
        <f>[1]Summary!V22</f>
        <v>9.9350706294957486E-2</v>
      </c>
      <c r="O17" s="26">
        <f>[1]Summary!U22</f>
        <v>0.16990987391871182</v>
      </c>
    </row>
    <row r="18" spans="1:15">
      <c r="A18" s="11">
        <v>14</v>
      </c>
      <c r="B18" s="12" t="s">
        <v>35</v>
      </c>
      <c r="C18" s="13">
        <f>[1]Summary!E23</f>
        <v>882172.4</v>
      </c>
      <c r="D18" s="13">
        <v>1231032.956800682</v>
      </c>
      <c r="E18" s="14">
        <v>1328942.8668006819</v>
      </c>
      <c r="F18" s="23">
        <v>0.12267667613507911</v>
      </c>
      <c r="G18" s="25">
        <v>0.13243373605222436</v>
      </c>
      <c r="H18" s="13">
        <f>[1]Summary!L23</f>
        <v>11059132.258900002</v>
      </c>
      <c r="I18" s="13">
        <f>[1]Summary!M23</f>
        <v>8908577.0999999996</v>
      </c>
      <c r="J18" s="24">
        <f>[1]Summary!O23</f>
        <v>0.72603592532825656</v>
      </c>
      <c r="K18" s="26">
        <f>[1]Summary!Q23</f>
        <v>0.27170553255494534</v>
      </c>
      <c r="L18" s="25">
        <f>[1]Summary!R23</f>
        <v>0.40019972690339511</v>
      </c>
      <c r="M18" s="26">
        <f>[1]Summary!P23</f>
        <v>2.7821421178473049E-3</v>
      </c>
      <c r="N18" s="26">
        <f>[1]Summary!V23</f>
        <v>8.5784227608297722E-2</v>
      </c>
      <c r="O18" s="26">
        <f>[1]Summary!U23</f>
        <v>0.18882002530512129</v>
      </c>
    </row>
    <row r="19" spans="1:15">
      <c r="A19" s="11">
        <v>15</v>
      </c>
      <c r="B19" s="12" t="s">
        <v>47</v>
      </c>
      <c r="C19" s="13">
        <f>[1]Summary!E24</f>
        <v>187945</v>
      </c>
      <c r="D19" s="13">
        <v>158761.21999999994</v>
      </c>
      <c r="E19" s="14">
        <v>158761.21999999994</v>
      </c>
      <c r="F19" s="23">
        <v>0.22889746262566835</v>
      </c>
      <c r="G19" s="25">
        <v>0.22889746262566835</v>
      </c>
      <c r="H19" s="13">
        <f>[1]Summary!L24</f>
        <v>277250</v>
      </c>
      <c r="I19" s="13">
        <f>[1]Summary!M24</f>
        <v>409026</v>
      </c>
      <c r="J19" s="24">
        <f>[1]Summary!O24</f>
        <v>0.97912607182354827</v>
      </c>
      <c r="K19" s="26">
        <f>[1]Summary!Q24</f>
        <v>1.135444544634806</v>
      </c>
      <c r="L19" s="25">
        <f>[1]Summary!R24</f>
        <v>7.7150881918544204E-2</v>
      </c>
      <c r="M19" s="26">
        <f>[1]Summary!P24</f>
        <v>0.87329656305467129</v>
      </c>
      <c r="N19" s="26">
        <f>[1]Summary!V24</f>
        <v>3.3560221267145119E-3</v>
      </c>
      <c r="O19" s="26">
        <f>[1]Summary!U24</f>
        <v>1.2338316642332764E-2</v>
      </c>
    </row>
    <row r="20" spans="1:15">
      <c r="A20" s="11">
        <v>16</v>
      </c>
      <c r="B20" s="12" t="s">
        <v>36</v>
      </c>
      <c r="C20" s="13">
        <f>[1]Summary!E25</f>
        <v>804060.21</v>
      </c>
      <c r="D20" s="13">
        <v>983986.18247999984</v>
      </c>
      <c r="E20" s="14">
        <v>1054307.9925372996</v>
      </c>
      <c r="F20" s="23">
        <v>0.1367291584463865</v>
      </c>
      <c r="G20" s="25">
        <v>0.14650067971442693</v>
      </c>
      <c r="H20" s="13">
        <f>[1]Summary!L25</f>
        <v>8092983.2599999998</v>
      </c>
      <c r="I20" s="13">
        <f>[1]Summary!M25</f>
        <v>6854578.2495400002</v>
      </c>
      <c r="J20" s="24">
        <f>[1]Summary!O25</f>
        <v>0.7539129023922172</v>
      </c>
      <c r="K20" s="26">
        <f>[1]Summary!Q25</f>
        <v>0.2620254243550727</v>
      </c>
      <c r="L20" s="25">
        <f>[1]Summary!R25</f>
        <v>0.16753419597772085</v>
      </c>
      <c r="M20" s="26">
        <f>[1]Summary!P25</f>
        <v>3.9621213641878809E-2</v>
      </c>
      <c r="N20" s="26">
        <f>[1]Summary!V25</f>
        <v>0.20715521544854298</v>
      </c>
      <c r="O20" s="26">
        <f>[1]Summary!U25</f>
        <v>0.10806123201044761</v>
      </c>
    </row>
    <row r="21" spans="1:15">
      <c r="A21" s="11">
        <v>17</v>
      </c>
      <c r="B21" s="12" t="s">
        <v>37</v>
      </c>
      <c r="C21" s="13">
        <f>[1]Summary!E26</f>
        <v>832416.06</v>
      </c>
      <c r="D21" s="13">
        <v>986378.84448950016</v>
      </c>
      <c r="E21" s="14">
        <v>1040175.8944895002</v>
      </c>
      <c r="F21" s="23">
        <v>0.25043466072529741</v>
      </c>
      <c r="G21" s="25">
        <v>0.26409335387351135</v>
      </c>
      <c r="H21" s="13">
        <f>[1]Summary!L26</f>
        <v>4249502.5488600004</v>
      </c>
      <c r="I21" s="13">
        <f>[1]Summary!M26</f>
        <v>3874660.81</v>
      </c>
      <c r="J21" s="24">
        <f>[1]Summary!O26</f>
        <v>0.74130066143277817</v>
      </c>
      <c r="K21" s="26">
        <f>[1]Summary!Q26</f>
        <v>0.30924896223266035</v>
      </c>
      <c r="L21" s="25">
        <f>[1]Summary!R26</f>
        <v>9.7480268752546007E-2</v>
      </c>
      <c r="M21" s="26">
        <f>[1]Summary!P26</f>
        <v>3.5968853887883928E-2</v>
      </c>
      <c r="N21" s="26">
        <f>[1]Summary!V26</f>
        <v>0.10032176618741637</v>
      </c>
      <c r="O21" s="26">
        <f>[1]Summary!U26</f>
        <v>0.1411976929971033</v>
      </c>
    </row>
    <row r="22" spans="1:15">
      <c r="A22" s="11">
        <v>18</v>
      </c>
      <c r="B22" s="12" t="s">
        <v>46</v>
      </c>
      <c r="C22" s="13">
        <f>[1]Summary!E27</f>
        <v>181980.3</v>
      </c>
      <c r="D22" s="13">
        <v>35205.69</v>
      </c>
      <c r="E22" s="14">
        <v>35205.69</v>
      </c>
      <c r="F22" s="23">
        <v>0.43637391157876854</v>
      </c>
      <c r="G22" s="25">
        <v>0.43637391157876854</v>
      </c>
      <c r="H22" s="13">
        <f>[1]Summary!L27</f>
        <v>76038.287939999995</v>
      </c>
      <c r="I22" s="13">
        <f>[1]Summary!M27</f>
        <v>173990.22</v>
      </c>
      <c r="J22" s="24">
        <f>[1]Summary!O27</f>
        <v>1.5487354637926252</v>
      </c>
      <c r="K22" s="26">
        <f>[1]Summary!Q27</f>
        <v>1.6997547339832966</v>
      </c>
      <c r="L22" s="25">
        <f>[1]Summary!R27</f>
        <v>8.8834125891196367E-2</v>
      </c>
      <c r="M22" s="26">
        <f>[1]Summary!P27</f>
        <v>1.0000012069643913</v>
      </c>
      <c r="N22" s="26">
        <f>[1]Summary!V27</f>
        <v>1.7076869146923433E-2</v>
      </c>
      <c r="O22" s="26">
        <f>[1]Summary!U27</f>
        <v>0</v>
      </c>
    </row>
    <row r="23" spans="1:15">
      <c r="A23" s="11"/>
      <c r="B23" s="16" t="s">
        <v>6</v>
      </c>
      <c r="C23" s="17">
        <f>SUM(C5:C22)</f>
        <v>11990820.870740002</v>
      </c>
      <c r="D23" s="17">
        <f t="shared" ref="D23:I23" si="0">SUM(D5:D22)</f>
        <v>14572595.458406441</v>
      </c>
      <c r="E23" s="17">
        <f t="shared" si="0"/>
        <v>15344490.870537044</v>
      </c>
      <c r="F23" s="31">
        <v>0.1963</v>
      </c>
      <c r="G23" s="32">
        <v>0.20669999999999999</v>
      </c>
      <c r="H23" s="17">
        <f t="shared" si="0"/>
        <v>77320103.322470948</v>
      </c>
      <c r="I23" s="17">
        <f t="shared" si="0"/>
        <v>66659084.629990004</v>
      </c>
      <c r="J23" s="27">
        <f>[1]Summary!$O$6</f>
        <v>0.73519457614174077</v>
      </c>
      <c r="K23" s="28">
        <f>[1]Summary!$Q$6</f>
        <v>0.30958890998860378</v>
      </c>
      <c r="L23" s="27">
        <f>[1]Summary!$R$6</f>
        <v>0.18108195717836589</v>
      </c>
      <c r="M23" s="28">
        <f>[1]Summary!$P$6</f>
        <v>3.1003168856600448E-2</v>
      </c>
      <c r="N23" s="27">
        <f>[1]Summary!$V$6</f>
        <v>9.0838599058276556E-2</v>
      </c>
      <c r="O23" s="28">
        <f>[1]Summary!$U$6</f>
        <v>0.17704677659493606</v>
      </c>
    </row>
    <row r="24" spans="1:15">
      <c r="A24" s="18" t="s">
        <v>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5">
      <c r="A25" s="19" t="s">
        <v>8</v>
      </c>
      <c r="B25" s="19"/>
      <c r="C25" s="19"/>
      <c r="D25" s="20"/>
      <c r="E25" s="20"/>
      <c r="F25" s="19"/>
      <c r="G25" s="19"/>
      <c r="H25" s="19"/>
      <c r="I25" s="2"/>
      <c r="J25" s="4"/>
      <c r="K25" s="2"/>
      <c r="L25" s="2"/>
      <c r="M25" s="5"/>
      <c r="N25" s="5"/>
    </row>
    <row r="26" spans="1:15">
      <c r="A26" s="19" t="s">
        <v>40</v>
      </c>
      <c r="B26" s="19"/>
      <c r="C26" s="19"/>
      <c r="D26" s="19"/>
      <c r="E26" s="19"/>
      <c r="F26" s="19"/>
      <c r="G26" s="19"/>
      <c r="H26" s="19"/>
      <c r="I26" s="2"/>
      <c r="J26" s="5"/>
      <c r="K26" s="2"/>
      <c r="L26" s="3"/>
      <c r="M26" s="4"/>
      <c r="N26" s="4"/>
    </row>
    <row r="27" spans="1:15">
      <c r="A27" s="19" t="s">
        <v>12</v>
      </c>
      <c r="B27" s="19"/>
      <c r="C27" s="19"/>
      <c r="D27" s="19"/>
      <c r="E27" s="19"/>
      <c r="F27" s="19"/>
      <c r="G27" s="19"/>
      <c r="H27" s="19"/>
      <c r="I27" s="2"/>
      <c r="J27" s="4"/>
      <c r="K27" s="2"/>
      <c r="L27" s="2"/>
      <c r="M27" s="4"/>
      <c r="N27" s="4"/>
    </row>
    <row r="28" spans="1:15">
      <c r="A28" s="19" t="s">
        <v>13</v>
      </c>
      <c r="B28" s="19"/>
      <c r="C28" s="19"/>
      <c r="D28" s="19"/>
      <c r="E28" s="19"/>
      <c r="F28" s="19"/>
      <c r="G28" s="19"/>
      <c r="H28" s="19"/>
      <c r="I28" s="3"/>
      <c r="J28" s="4"/>
      <c r="K28" s="2"/>
      <c r="L28" s="2"/>
      <c r="M28" s="4"/>
      <c r="N28" s="4"/>
    </row>
    <row r="29" spans="1:15">
      <c r="A29" s="19" t="s">
        <v>41</v>
      </c>
      <c r="B29" s="19"/>
      <c r="C29" s="19"/>
      <c r="D29" s="19"/>
      <c r="E29" s="19"/>
      <c r="F29" s="19"/>
      <c r="G29" s="19"/>
      <c r="H29" s="19"/>
      <c r="I29" s="3"/>
      <c r="J29" s="4"/>
      <c r="K29" s="2"/>
      <c r="L29" s="2"/>
      <c r="M29" s="4"/>
      <c r="N29" s="4"/>
    </row>
    <row r="30" spans="1:15">
      <c r="A30" s="19" t="s">
        <v>14</v>
      </c>
      <c r="B30" s="19"/>
      <c r="C30" s="19"/>
      <c r="D30" s="19"/>
      <c r="E30" s="19"/>
      <c r="F30" s="19"/>
      <c r="G30" s="19"/>
      <c r="H30" s="19"/>
      <c r="I30" s="2"/>
      <c r="J30" s="4"/>
      <c r="K30" s="2"/>
      <c r="L30" s="2"/>
      <c r="M30" s="4"/>
      <c r="N30" s="4"/>
    </row>
    <row r="31" spans="1:15">
      <c r="A31" s="19" t="s">
        <v>15</v>
      </c>
      <c r="B31" s="19"/>
      <c r="C31" s="19"/>
      <c r="D31" s="19"/>
      <c r="E31" s="19"/>
      <c r="F31" s="19"/>
      <c r="G31" s="19"/>
      <c r="H31" s="19"/>
      <c r="I31" s="2"/>
      <c r="J31" s="4"/>
      <c r="K31" s="2"/>
      <c r="L31" s="2"/>
      <c r="M31" s="4"/>
      <c r="N31" s="4"/>
    </row>
    <row r="32" spans="1:15">
      <c r="A32" s="19" t="s">
        <v>9</v>
      </c>
      <c r="B32" s="19"/>
      <c r="C32" s="19"/>
      <c r="D32" s="19"/>
      <c r="E32" s="19"/>
      <c r="F32" s="19"/>
      <c r="G32" s="19"/>
      <c r="H32" s="19"/>
      <c r="I32" s="2"/>
      <c r="J32" s="4"/>
      <c r="K32" s="2"/>
      <c r="L32" s="2"/>
      <c r="M32" s="4"/>
      <c r="N32" s="4"/>
    </row>
    <row r="33" spans="1:14">
      <c r="A33" s="19" t="s">
        <v>22</v>
      </c>
      <c r="B33" s="19"/>
      <c r="C33" s="19"/>
      <c r="D33" s="19"/>
      <c r="E33" s="19"/>
      <c r="F33" s="19"/>
      <c r="G33" s="19"/>
      <c r="H33" s="19"/>
      <c r="I33" s="2"/>
      <c r="J33" s="4"/>
      <c r="K33" s="2"/>
      <c r="L33" s="2"/>
      <c r="M33" s="4"/>
      <c r="N33" s="4"/>
    </row>
    <row r="34" spans="1:14">
      <c r="A34" s="19" t="s">
        <v>23</v>
      </c>
      <c r="B34" s="19"/>
      <c r="C34" s="19"/>
      <c r="D34" s="19"/>
      <c r="E34" s="19"/>
      <c r="F34" s="19"/>
      <c r="G34" s="19"/>
      <c r="H34" s="19"/>
      <c r="I34" s="2"/>
      <c r="J34" s="4"/>
      <c r="K34" s="2"/>
      <c r="L34" s="2"/>
      <c r="M34" s="4"/>
      <c r="N34" s="4"/>
    </row>
    <row r="35" spans="1:14">
      <c r="A35" s="19" t="s">
        <v>48</v>
      </c>
      <c r="B35" s="19" t="s">
        <v>49</v>
      </c>
      <c r="C35" s="19"/>
      <c r="D35" s="19"/>
      <c r="E35" s="19"/>
      <c r="F35" s="19"/>
      <c r="G35" s="19"/>
      <c r="H35" s="19"/>
      <c r="I35" s="2"/>
      <c r="J35" s="4"/>
      <c r="K35" s="2"/>
      <c r="L35" s="2"/>
      <c r="M35" s="4"/>
      <c r="N35" s="4"/>
    </row>
    <row r="36" spans="1:14">
      <c r="A36" s="6" t="s">
        <v>24</v>
      </c>
      <c r="B36" s="19"/>
      <c r="C36" s="19"/>
      <c r="D36" s="19"/>
      <c r="E36" s="19"/>
      <c r="F36" s="19"/>
      <c r="G36" s="19"/>
      <c r="H36" s="19"/>
      <c r="I36" s="2"/>
      <c r="J36" s="4"/>
      <c r="K36" s="2"/>
      <c r="L36" s="2"/>
      <c r="M36" s="4"/>
      <c r="N36" s="4"/>
    </row>
    <row r="37" spans="1:14">
      <c r="B37" s="21"/>
      <c r="C37" s="21"/>
      <c r="D37" s="21"/>
      <c r="E37" s="21"/>
      <c r="F37" s="21"/>
      <c r="G37" s="30"/>
      <c r="H37" s="21"/>
    </row>
  </sheetData>
  <mergeCells count="9">
    <mergeCell ref="A1:O1"/>
    <mergeCell ref="A2:O2"/>
    <mergeCell ref="A3:A4"/>
    <mergeCell ref="B3:B4"/>
    <mergeCell ref="D3:G3"/>
    <mergeCell ref="H3:L3"/>
    <mergeCell ref="M3:M4"/>
    <mergeCell ref="N3:N4"/>
    <mergeCell ref="O3:O4"/>
  </mergeCells>
  <pageMargins left="0.70866141732283472" right="0.15748031496062992" top="0.43307086614173229" bottom="0.35433070866141736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publish- final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k00389</cp:lastModifiedBy>
  <cp:lastPrinted>2020-01-13T08:42:32Z</cp:lastPrinted>
  <dcterms:created xsi:type="dcterms:W3CDTF">2017-06-08T07:35:51Z</dcterms:created>
  <dcterms:modified xsi:type="dcterms:W3CDTF">2020-01-20T04:41:35Z</dcterms:modified>
</cp:coreProperties>
</file>