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485" tabRatio="946" firstSheet="1" activeTab="1"/>
  </bookViews>
  <sheets>
    <sheet name="2073 Asar" sheetId="1" r:id="rId1"/>
    <sheet name="Sources &amp;Usages 2073 Push " sheetId="2" r:id="rId2"/>
  </sheets>
  <externalReferences>
    <externalReference r:id="rId5"/>
  </externalReferences>
  <definedNames>
    <definedName name="PRINT_AREA_MI" localSheetId="1">'[1]BS'!#REF!</definedName>
    <definedName name="PRINT_AREA_MI">'[1]BS'!#REF!</definedName>
    <definedName name="_xlnm.Print_Titles" localSheetId="0">'2073 Asar'!$A:$B</definedName>
  </definedNames>
  <calcPr fullCalcOnLoad="1"/>
</workbook>
</file>

<file path=xl/sharedStrings.xml><?xml version="1.0" encoding="utf-8"?>
<sst xmlns="http://schemas.openxmlformats.org/spreadsheetml/2006/main" count="264" uniqueCount="217">
  <si>
    <t>Nepal Rastra Bank</t>
  </si>
  <si>
    <t>Micro Finance Promotion &amp; Supervision Department</t>
  </si>
  <si>
    <t>Quaterly Report</t>
  </si>
  <si>
    <t>S. N.</t>
  </si>
  <si>
    <t>Financial Indicators</t>
  </si>
  <si>
    <t>Total</t>
  </si>
  <si>
    <t>Paid up Capital</t>
  </si>
  <si>
    <t>Core Capital</t>
  </si>
  <si>
    <t>Capital Fund</t>
  </si>
  <si>
    <t>Risk Weighted Assets</t>
  </si>
  <si>
    <t>Total Assets</t>
  </si>
  <si>
    <t>Core Capital to RWA (%)</t>
  </si>
  <si>
    <t>Capital Fund to RWA (%)</t>
  </si>
  <si>
    <t>RWA to TA (%)</t>
  </si>
  <si>
    <t>Total Deposits</t>
  </si>
  <si>
    <t>Borrowing</t>
  </si>
  <si>
    <t>Other Liabilities</t>
  </si>
  <si>
    <t>Financial Resources Mobilization (6+7)</t>
  </si>
  <si>
    <t>Financial Resource Mobilization to Last Quarter's  Core Capital (times)</t>
  </si>
  <si>
    <t>Borrowing to Deposit Ratio (times)</t>
  </si>
  <si>
    <t>Performing Loan</t>
  </si>
  <si>
    <t>Non Performing Loan (NPL)</t>
  </si>
  <si>
    <t>Loan and Advances (Gross)</t>
  </si>
  <si>
    <t>Micro Entrepreneurship/Business Loan</t>
  </si>
  <si>
    <t>Micro Entrepreneurship Loan to Total Loanl (%)</t>
  </si>
  <si>
    <t>Provision for Performing Loan</t>
  </si>
  <si>
    <t>Provision for Non-performing Loan</t>
  </si>
  <si>
    <t>Total Loan Loss Provision</t>
  </si>
  <si>
    <t>Credit to Deposit Ratio (%)</t>
  </si>
  <si>
    <t>Credit to Financial Resources Mobilization Ratio (%)</t>
  </si>
  <si>
    <t>Non Performing Loan to Total Loan (%)</t>
  </si>
  <si>
    <t>Total Loan Loss Provision to Total Loan (%)</t>
  </si>
  <si>
    <t>Cash</t>
  </si>
  <si>
    <t>Amount in CRR Account</t>
  </si>
  <si>
    <t>Other Bank Account (including NRB account if CRR is maintained in Commercial Bank)</t>
  </si>
  <si>
    <t>Investment in NG/NRB Bonds</t>
  </si>
  <si>
    <t>Investment in FDR</t>
  </si>
  <si>
    <t>CRR Maintained</t>
  </si>
  <si>
    <t>Total Liquid Assets</t>
  </si>
  <si>
    <t>Liquid Assets to Total Deposits (%)</t>
  </si>
  <si>
    <t>Shares &amp; Debentures</t>
  </si>
  <si>
    <t>Other Investments</t>
  </si>
  <si>
    <t>Total Investment</t>
  </si>
  <si>
    <t>Total Investment to Core Capital (%)</t>
  </si>
  <si>
    <t>NBA (Gross)</t>
  </si>
  <si>
    <t>Provision for NBA</t>
  </si>
  <si>
    <t>Non Banking Assets to Total Assets (%)</t>
  </si>
  <si>
    <t>Provision for NBA to NBA (%)</t>
  </si>
  <si>
    <t>Interest Income</t>
  </si>
  <si>
    <t>Interest Expense</t>
  </si>
  <si>
    <t>Operating Income</t>
  </si>
  <si>
    <t>Net Profit /Loss</t>
  </si>
  <si>
    <t>Return on Assets (ROA) (%)</t>
  </si>
  <si>
    <t>Return on Equity (ROE) (%)</t>
  </si>
  <si>
    <t>Last Quarter's Core Capital</t>
  </si>
  <si>
    <t>Laxmi Laghubitta</t>
  </si>
  <si>
    <t>Salary Exp</t>
  </si>
  <si>
    <t>Gross Income</t>
  </si>
  <si>
    <t>Non interest Exp.</t>
  </si>
  <si>
    <t>Interest Income to Gross Income</t>
  </si>
  <si>
    <t>Borrowing to investmwent</t>
  </si>
  <si>
    <t>investment Borrowing Percentages</t>
  </si>
  <si>
    <t>s'n zfvf ;+Vof</t>
  </si>
  <si>
    <t>s'n s]Gb| ;+Vof</t>
  </si>
  <si>
    <t>s'n ;d"x ;+Vof</t>
  </si>
  <si>
    <t>s'n ;b:o ;+Vof</t>
  </si>
  <si>
    <t>s'n C0fL ;+Vof</t>
  </si>
  <si>
    <t xml:space="preserve"> </t>
  </si>
  <si>
    <t>k|lt C0fL C0f /sd</t>
  </si>
  <si>
    <t>RMDC</t>
  </si>
  <si>
    <t>Samata</t>
  </si>
  <si>
    <t>RSDC</t>
  </si>
  <si>
    <t>Samudayik</t>
  </si>
  <si>
    <t>National</t>
  </si>
  <si>
    <t>sd{rf/L ;+Vof</t>
  </si>
  <si>
    <t>;]jf k'u]sf] lhNnf</t>
  </si>
  <si>
    <t>Nepal Grameen</t>
  </si>
  <si>
    <t>Sources &amp; Uses of Fund of Micro Finance Development Banks</t>
  </si>
  <si>
    <t>Particulars</t>
  </si>
  <si>
    <t>Deprosc DBL</t>
  </si>
  <si>
    <t>Chhimek BBL</t>
  </si>
  <si>
    <t>Swabalamban LBBL</t>
  </si>
  <si>
    <t>Sana Kisan BBL</t>
  </si>
  <si>
    <t>Nerude LBBL</t>
  </si>
  <si>
    <t>Naya Nepal LBBL</t>
  </si>
  <si>
    <t>Mithila LBBL</t>
  </si>
  <si>
    <t>Summit MDBL</t>
  </si>
  <si>
    <t>Swarojgar LBBL</t>
  </si>
  <si>
    <t>First MDBL</t>
  </si>
  <si>
    <t>Nagbeli LBBL</t>
  </si>
  <si>
    <t>Kalika MCDBL</t>
  </si>
  <si>
    <t>Mirmire MFDB</t>
  </si>
  <si>
    <t>Janautthan</t>
  </si>
  <si>
    <t>Womi Micro Finance</t>
  </si>
  <si>
    <t>ILFCo</t>
  </si>
  <si>
    <t>Mahila</t>
  </si>
  <si>
    <t>Kisan</t>
  </si>
  <si>
    <t>Forward</t>
  </si>
  <si>
    <t>Reliable</t>
  </si>
  <si>
    <t>Mahuli</t>
  </si>
  <si>
    <t>suryodaya</t>
  </si>
  <si>
    <t>CAPITAL FUND</t>
  </si>
  <si>
    <t>1.1. Paid-up Capital</t>
  </si>
  <si>
    <t>1.2. General Reserves</t>
  </si>
  <si>
    <t>1.3. Retained Earning</t>
  </si>
  <si>
    <t>1.3. Others Reserves Fund</t>
  </si>
  <si>
    <t>BORROWINGS</t>
  </si>
  <si>
    <t>2.1. NRB</t>
  </si>
  <si>
    <t>2.2. Others</t>
  </si>
  <si>
    <t>DEPOSITS</t>
  </si>
  <si>
    <t>3.1.Compulsory Deposit</t>
  </si>
  <si>
    <t>3.2.Optional  Deposit</t>
  </si>
  <si>
    <t>3.3.Recurring Deposit</t>
  </si>
  <si>
    <t>3.4 Public Deposit</t>
  </si>
  <si>
    <t xml:space="preserve">     3.4.1. Saving</t>
  </si>
  <si>
    <t xml:space="preserve">     3.4.2. Fixed</t>
  </si>
  <si>
    <t>3.5. Other Deposit</t>
  </si>
  <si>
    <t>Bills Payable</t>
  </si>
  <si>
    <t>Other Liabilities &amp; provision</t>
  </si>
  <si>
    <t>5.1.Sundry Creditors</t>
  </si>
  <si>
    <t>5.2.Pension &amp; Gratuity Fund</t>
  </si>
  <si>
    <t>5.3.Staff Provident Fund</t>
  </si>
  <si>
    <t>5.4.Staff Welfare Fund</t>
  </si>
  <si>
    <t>5.5.Staff Training Fund</t>
  </si>
  <si>
    <t>5.6.Provision for staff bonus</t>
  </si>
  <si>
    <t>5.7.Payable to Cumulative leave of staff</t>
  </si>
  <si>
    <t>5.8.Proposed &amp; Payable Dividend</t>
  </si>
  <si>
    <t>5.9.Provision for Income Tax</t>
  </si>
  <si>
    <t>5.10.Loan Loss Provision</t>
  </si>
  <si>
    <t>5.11.Interest Suspense a/c</t>
  </si>
  <si>
    <t>5.12.Others</t>
  </si>
  <si>
    <t>Reconcillation A/c</t>
  </si>
  <si>
    <t>Profit &amp; Loss A/c</t>
  </si>
  <si>
    <t>TOTAL LIABILITIES</t>
  </si>
  <si>
    <t>Cash Balance</t>
  </si>
  <si>
    <t xml:space="preserve"> Bank Balance</t>
  </si>
  <si>
    <t>2.1.In Nepal Rastra Bank</t>
  </si>
  <si>
    <t>2.2.in "A"Class Licensed Institution</t>
  </si>
  <si>
    <t>2.3.in "Kha"Class Licensed Institution</t>
  </si>
  <si>
    <t>2.4.in "Ga"Class Licensed Institution</t>
  </si>
  <si>
    <t>2.5.In Other Financial Institutions</t>
  </si>
  <si>
    <t>Money at Call</t>
  </si>
  <si>
    <t>INVESTMENT IN SECURITIES</t>
  </si>
  <si>
    <t>4.1 Nepal Government Securities</t>
  </si>
  <si>
    <t xml:space="preserve">4.2.NRB Bond  </t>
  </si>
  <si>
    <t xml:space="preserve">4.3.Non Financial Govt. Ins. </t>
  </si>
  <si>
    <t>4.4.Other Non-Fin Ins.</t>
  </si>
  <si>
    <t>SHARE &amp; OTHER INVESTMENT</t>
  </si>
  <si>
    <t>5.1. Investment in Share</t>
  </si>
  <si>
    <t>5.2. Investment in Other</t>
  </si>
  <si>
    <t>LOANS &amp; ADVANCES</t>
  </si>
  <si>
    <t>6.1. Institutional</t>
  </si>
  <si>
    <t>6.2. Individual</t>
  </si>
  <si>
    <t>FIXED ASSETS</t>
  </si>
  <si>
    <t>7.1.Land</t>
  </si>
  <si>
    <t>7.2.Building</t>
  </si>
  <si>
    <t>7.3.Furniture</t>
  </si>
  <si>
    <t>7.4.Vehicles</t>
  </si>
  <si>
    <t>7.5.Computers &amp; Mechineries</t>
  </si>
  <si>
    <t>7.8.Other fixed assets</t>
  </si>
  <si>
    <t>OTHER ASSETS</t>
  </si>
  <si>
    <t>8.1.Accrued Interest</t>
  </si>
  <si>
    <t>8.2.Stationary Stock</t>
  </si>
  <si>
    <t>8.3.Staff Loans &amp; Adv.</t>
  </si>
  <si>
    <t>8.4.Sundry Debtors</t>
  </si>
  <si>
    <t>8.5.Prepaid Expenses</t>
  </si>
  <si>
    <t>8.6.Cash In Transit</t>
  </si>
  <si>
    <t>8.7.Tax in Advance</t>
  </si>
  <si>
    <t>8.8.Others</t>
  </si>
  <si>
    <t>Expenses not Written off</t>
  </si>
  <si>
    <t>Non Banking Assets</t>
  </si>
  <si>
    <t>Reconcillation Account</t>
  </si>
  <si>
    <t>TOTAL ASSETS</t>
  </si>
  <si>
    <t>Mero Microfinance</t>
  </si>
  <si>
    <t>Nepal Sewa Microfinance</t>
  </si>
  <si>
    <t>Unnati Microfinance</t>
  </si>
  <si>
    <t>Last Quarter's Borrowing</t>
  </si>
  <si>
    <t>Capital Adequacy</t>
  </si>
  <si>
    <t>Capital fund to weighted assets</t>
  </si>
  <si>
    <t>Tier 1 capital to risk weighted assets</t>
  </si>
  <si>
    <t>Assets quality</t>
  </si>
  <si>
    <t>NPLs to total loan</t>
  </si>
  <si>
    <t>Loan loss provision to total loans</t>
  </si>
  <si>
    <t>Earning and profitability</t>
  </si>
  <si>
    <t>Return on equity (ROE) 2/</t>
  </si>
  <si>
    <t>Return on assets (ROA) 2/</t>
  </si>
  <si>
    <t>Interest income to gross income</t>
  </si>
  <si>
    <t>Non-interest expenditure to gross income</t>
  </si>
  <si>
    <t>Employees expenses to non-interest expenditure</t>
  </si>
  <si>
    <t>Liquidity</t>
  </si>
  <si>
    <t>Liquid assets to total assets</t>
  </si>
  <si>
    <t>Liquid assets to demand and saving deposits</t>
  </si>
  <si>
    <t>Liquid assets to total deposits</t>
  </si>
  <si>
    <t>Exposure to real estate</t>
  </si>
  <si>
    <t>Share of real estate and housing loans</t>
  </si>
  <si>
    <t>Share of loans collateralised by land and building</t>
  </si>
  <si>
    <t>Nadep Microfinance</t>
  </si>
  <si>
    <t>Support Microfinance</t>
  </si>
  <si>
    <t>Arambha Microfinance</t>
  </si>
  <si>
    <t>Janasewi Microfinance</t>
  </si>
  <si>
    <t>Nirdhan</t>
  </si>
  <si>
    <t>Bijay</t>
  </si>
  <si>
    <t>NMB</t>
  </si>
  <si>
    <t>Choutari</t>
  </si>
  <si>
    <t>Swadeshi Microfinance</t>
  </si>
  <si>
    <t>At the End of Asar 2073</t>
  </si>
  <si>
    <t>Micro Finance Promotion &amp; Supervision Department Off-site Division</t>
  </si>
  <si>
    <t>-</t>
  </si>
  <si>
    <t>Last Quarter's Deposit</t>
  </si>
  <si>
    <t xml:space="preserve">Unaudited Balance Sheet of MFDB  At the end of Push  2073                     '000        </t>
  </si>
  <si>
    <t>Ghodighoda</t>
  </si>
  <si>
    <t>Aasha</t>
  </si>
  <si>
    <t>Nepal Agro</t>
  </si>
  <si>
    <t>Creative</t>
  </si>
  <si>
    <t>Rama Roshan</t>
  </si>
  <si>
    <t>Gurans</t>
  </si>
  <si>
    <t>Ganapati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</si>
</sst>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_(* #,##0.0_);_(* \(#,##0.0\);_(* &quot;-&quot;_);_(@_)"/>
    <numFmt numFmtId="175" formatCode="0.0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%"/>
    <numFmt numFmtId="183" formatCode="_(* #,##0.0_);_(* \(#,##0.0\);_(* &quot;-&quot;??_);_(@_)"/>
    <numFmt numFmtId="184" formatCode="_(* #,##0_);_(* \(#,##0\);_(* &quot;-&quot;??_);_(@_)"/>
    <numFmt numFmtId="185" formatCode="0.00_);[Red]\(0.00\)"/>
    <numFmt numFmtId="186" formatCode="0.0000000000"/>
    <numFmt numFmtId="187" formatCode="0.000000000"/>
    <numFmt numFmtId="188" formatCode="[$€-2]\ #,##0.00_);[Red]\([$€-2]\ #,##0.00\)"/>
    <numFmt numFmtId="189" formatCode="_(* #,##0.000_);_(* \(#,##0.000\);_(* &quot;-&quot;_);_(@_)"/>
    <numFmt numFmtId="190" formatCode="_(* #,##0.0000_);_(* \(#,##0.0000\);_(* &quot;-&quot;_);_(@_)"/>
    <numFmt numFmtId="191" formatCode="0.0E+00"/>
    <numFmt numFmtId="192" formatCode="0E+00"/>
    <numFmt numFmtId="193" formatCode="0.0_);[Red]\(0.0\)"/>
    <numFmt numFmtId="194" formatCode="0.000_);[Red]\(0.000\)"/>
    <numFmt numFmtId="195" formatCode="0.0000_);[Red]\(0.0000\)"/>
    <numFmt numFmtId="196" formatCode="0.00000_);[Red]\(0.00000\)"/>
    <numFmt numFmtId="197" formatCode="0.000000_);[Red]\(0.000000\)"/>
    <numFmt numFmtId="198" formatCode="0.0000000_);[Red]\(0.0000000\)"/>
    <numFmt numFmtId="199" formatCode="_(* #,##0_);_(* \(#,##0\);_(* \-??_);_(@_)"/>
    <numFmt numFmtId="200" formatCode="[$-409]d/mmm/yyyy;@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3"/>
      <name val="Abadi MT Condensed Light"/>
      <family val="2"/>
    </font>
    <font>
      <b/>
      <sz val="13"/>
      <name val="Abadi MT Condensed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Abadi MT Condensed Light"/>
      <family val="2"/>
    </font>
    <font>
      <b/>
      <sz val="13"/>
      <color indexed="10"/>
      <name val="Abadi MT Condensed Light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5.5"/>
      <color indexed="12"/>
      <name val="Preeti"/>
      <family val="0"/>
    </font>
    <font>
      <sz val="13"/>
      <color indexed="40"/>
      <name val="Abadi MT Condensed Light"/>
      <family val="2"/>
    </font>
    <font>
      <sz val="12"/>
      <name val="Preeti"/>
      <family val="0"/>
    </font>
    <font>
      <b/>
      <sz val="10"/>
      <name val="Optima"/>
      <family val="2"/>
    </font>
    <font>
      <sz val="11"/>
      <name val="Optima"/>
      <family val="2"/>
    </font>
    <font>
      <b/>
      <u val="single"/>
      <sz val="10"/>
      <name val="Optima"/>
      <family val="2"/>
    </font>
    <font>
      <sz val="10"/>
      <name val="Times New Roman"/>
      <family val="1"/>
    </font>
    <font>
      <sz val="10"/>
      <name val="Preeti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badi MT Condensed Light"/>
      <family val="2"/>
    </font>
    <font>
      <b/>
      <sz val="10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/>
      <top/>
      <bottom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29" borderId="0" applyNumberFormat="0" applyBorder="0" applyAlignment="0" applyProtection="0"/>
    <xf numFmtId="0" fontId="36" fillId="41" borderId="0" applyNumberFormat="0" applyBorder="0" applyAlignment="0" applyProtection="0"/>
    <xf numFmtId="0" fontId="4" fillId="3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0" applyNumberFormat="0" applyBorder="0" applyAlignment="0" applyProtection="0"/>
    <xf numFmtId="0" fontId="5" fillId="5" borderId="0" applyNumberFormat="0" applyBorder="0" applyAlignment="0" applyProtection="0"/>
    <xf numFmtId="0" fontId="38" fillId="45" borderId="1" applyNumberFormat="0" applyAlignment="0" applyProtection="0"/>
    <xf numFmtId="0" fontId="6" fillId="46" borderId="2" applyNumberFormat="0" applyAlignment="0" applyProtection="0"/>
    <xf numFmtId="0" fontId="39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9" fillId="7" borderId="0" applyNumberFormat="0" applyBorder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43" fillId="0" borderId="7" applyNumberFormat="0" applyFill="0" applyAlignment="0" applyProtection="0"/>
    <xf numFmtId="0" fontId="11" fillId="0" borderId="8" applyNumberFormat="0" applyFill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50" borderId="1" applyNumberFormat="0" applyAlignment="0" applyProtection="0"/>
    <xf numFmtId="0" fontId="13" fillId="13" borderId="2" applyNumberFormat="0" applyAlignment="0" applyProtection="0"/>
    <xf numFmtId="0" fontId="46" fillId="0" borderId="11" applyNumberFormat="0" applyFill="0" applyAlignment="0" applyProtection="0"/>
    <xf numFmtId="0" fontId="14" fillId="0" borderId="12" applyNumberFormat="0" applyFill="0" applyAlignment="0" applyProtection="0"/>
    <xf numFmtId="0" fontId="47" fillId="51" borderId="0" applyNumberFormat="0" applyBorder="0" applyAlignment="0" applyProtection="0"/>
    <xf numFmtId="0" fontId="15" fillId="52" borderId="0" applyNumberFormat="0" applyBorder="0" applyAlignment="0" applyProtection="0"/>
    <xf numFmtId="199" fontId="1" fillId="0" borderId="0">
      <alignment/>
      <protection/>
    </xf>
    <xf numFmtId="199" fontId="1" fillId="0" borderId="0">
      <alignment/>
      <protection/>
    </xf>
    <xf numFmtId="0" fontId="0" fillId="0" borderId="0">
      <alignment/>
      <protection/>
    </xf>
    <xf numFmtId="199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48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8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55" borderId="19" xfId="0" applyNumberFormat="1" applyFont="1" applyFill="1" applyBorder="1" applyAlignment="1" applyProtection="1">
      <alignment horizontal="center"/>
      <protection/>
    </xf>
    <xf numFmtId="1" fontId="2" fillId="55" borderId="19" xfId="0" applyNumberFormat="1" applyFont="1" applyFill="1" applyBorder="1" applyAlignment="1" applyProtection="1">
      <alignment/>
      <protection/>
    </xf>
    <xf numFmtId="41" fontId="2" fillId="55" borderId="19" xfId="0" applyNumberFormat="1" applyFont="1" applyFill="1" applyBorder="1" applyAlignment="1" applyProtection="1">
      <alignment/>
      <protection locked="0"/>
    </xf>
    <xf numFmtId="0" fontId="3" fillId="56" borderId="19" xfId="0" applyNumberFormat="1" applyFont="1" applyFill="1" applyBorder="1" applyAlignment="1" applyProtection="1">
      <alignment horizontal="center"/>
      <protection/>
    </xf>
    <xf numFmtId="2" fontId="3" fillId="56" borderId="19" xfId="0" applyNumberFormat="1" applyFont="1" applyFill="1" applyBorder="1" applyAlignment="1" applyProtection="1">
      <alignment horizontal="left" wrapText="1"/>
      <protection/>
    </xf>
    <xf numFmtId="1" fontId="2" fillId="55" borderId="19" xfId="0" applyNumberFormat="1" applyFont="1" applyFill="1" applyBorder="1" applyAlignment="1" applyProtection="1">
      <alignment wrapText="1"/>
      <protection/>
    </xf>
    <xf numFmtId="2" fontId="3" fillId="56" borderId="19" xfId="0" applyNumberFormat="1" applyFont="1" applyFill="1" applyBorder="1" applyAlignment="1" applyProtection="1">
      <alignment wrapText="1"/>
      <protection/>
    </xf>
    <xf numFmtId="2" fontId="2" fillId="55" borderId="19" xfId="0" applyNumberFormat="1" applyFont="1" applyFill="1" applyBorder="1" applyAlignment="1" applyProtection="1">
      <alignment wrapText="1"/>
      <protection/>
    </xf>
    <xf numFmtId="1" fontId="3" fillId="56" borderId="19" xfId="0" applyNumberFormat="1" applyFont="1" applyFill="1" applyBorder="1" applyAlignment="1" applyProtection="1">
      <alignment wrapText="1"/>
      <protection/>
    </xf>
    <xf numFmtId="1" fontId="3" fillId="56" borderId="19" xfId="0" applyNumberFormat="1" applyFont="1" applyFill="1" applyBorder="1" applyAlignment="1" applyProtection="1">
      <alignment/>
      <protection/>
    </xf>
    <xf numFmtId="43" fontId="3" fillId="56" borderId="19" xfId="0" applyNumberFormat="1" applyFont="1" applyFill="1" applyBorder="1" applyAlignment="1" applyProtection="1">
      <alignment horizontal="center"/>
      <protection/>
    </xf>
    <xf numFmtId="0" fontId="2" fillId="56" borderId="19" xfId="0" applyNumberFormat="1" applyFont="1" applyFill="1" applyBorder="1" applyAlignment="1" applyProtection="1">
      <alignment horizontal="center"/>
      <protection/>
    </xf>
    <xf numFmtId="164" fontId="3" fillId="55" borderId="19" xfId="0" applyNumberFormat="1" applyFont="1" applyFill="1" applyBorder="1" applyAlignment="1" applyProtection="1">
      <alignment/>
      <protection/>
    </xf>
    <xf numFmtId="0" fontId="2" fillId="55" borderId="19" xfId="0" applyFont="1" applyFill="1" applyBorder="1" applyAlignment="1" applyProtection="1">
      <alignment/>
      <protection/>
    </xf>
    <xf numFmtId="3" fontId="2" fillId="55" borderId="19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0" fillId="55" borderId="19" xfId="0" applyNumberFormat="1" applyFont="1" applyFill="1" applyBorder="1" applyAlignment="1" applyProtection="1">
      <alignment horizontal="center"/>
      <protection/>
    </xf>
    <xf numFmtId="1" fontId="20" fillId="55" borderId="19" xfId="0" applyNumberFormat="1" applyFont="1" applyFill="1" applyBorder="1" applyAlignment="1" applyProtection="1">
      <alignment/>
      <protection/>
    </xf>
    <xf numFmtId="1" fontId="20" fillId="55" borderId="19" xfId="0" applyNumberFormat="1" applyFont="1" applyFill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 horizontal="center" vertical="center" textRotation="90" wrapText="1"/>
      <protection/>
    </xf>
    <xf numFmtId="41" fontId="2" fillId="0" borderId="19" xfId="0" applyNumberFormat="1" applyFont="1" applyFill="1" applyBorder="1" applyAlignment="1" applyProtection="1">
      <alignment/>
      <protection locked="0"/>
    </xf>
    <xf numFmtId="43" fontId="0" fillId="0" borderId="0" xfId="0" applyNumberFormat="1" applyFont="1" applyAlignment="1">
      <alignment/>
    </xf>
    <xf numFmtId="41" fontId="3" fillId="0" borderId="19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3" fontId="3" fillId="31" borderId="19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41" fontId="20" fillId="0" borderId="19" xfId="0" applyNumberFormat="1" applyFont="1" applyFill="1" applyBorder="1" applyAlignment="1" applyProtection="1">
      <alignment/>
      <protection locked="0"/>
    </xf>
    <xf numFmtId="43" fontId="3" fillId="0" borderId="19" xfId="0" applyNumberFormat="1" applyFont="1" applyFill="1" applyBorder="1" applyAlignment="1" applyProtection="1">
      <alignment/>
      <protection/>
    </xf>
    <xf numFmtId="164" fontId="3" fillId="0" borderId="19" xfId="0" applyNumberFormat="1" applyFont="1" applyFill="1" applyBorder="1" applyAlignment="1" applyProtection="1">
      <alignment/>
      <protection/>
    </xf>
    <xf numFmtId="43" fontId="3" fillId="0" borderId="19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41" fontId="3" fillId="0" borderId="19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41" fontId="21" fillId="0" borderId="19" xfId="0" applyNumberFormat="1" applyFont="1" applyFill="1" applyBorder="1" applyAlignment="1" applyProtection="1">
      <alignment/>
      <protection/>
    </xf>
    <xf numFmtId="0" fontId="26" fillId="0" borderId="19" xfId="0" applyFont="1" applyBorder="1" applyAlignment="1">
      <alignment horizontal="justify" vertical="top" wrapText="1"/>
    </xf>
    <xf numFmtId="41" fontId="27" fillId="55" borderId="19" xfId="0" applyNumberFormat="1" applyFont="1" applyFill="1" applyBorder="1" applyAlignment="1" applyProtection="1">
      <alignment/>
      <protection locked="0"/>
    </xf>
    <xf numFmtId="41" fontId="27" fillId="0" borderId="19" xfId="0" applyNumberFormat="1" applyFont="1" applyFill="1" applyBorder="1" applyAlignment="1" applyProtection="1">
      <alignment/>
      <protection locked="0"/>
    </xf>
    <xf numFmtId="0" fontId="28" fillId="0" borderId="0" xfId="0" applyFont="1" applyAlignment="1">
      <alignment/>
    </xf>
    <xf numFmtId="0" fontId="3" fillId="15" borderId="19" xfId="0" applyFont="1" applyFill="1" applyBorder="1" applyAlignment="1" applyProtection="1">
      <alignment horizontal="center" vertical="center" textRotation="90" wrapText="1"/>
      <protection/>
    </xf>
    <xf numFmtId="0" fontId="26" fillId="0" borderId="19" xfId="0" applyFont="1" applyFill="1" applyBorder="1" applyAlignment="1">
      <alignment horizontal="justify" vertical="top" wrapText="1"/>
    </xf>
    <xf numFmtId="0" fontId="0" fillId="0" borderId="19" xfId="0" applyFont="1" applyBorder="1" applyAlignment="1">
      <alignment/>
    </xf>
    <xf numFmtId="0" fontId="25" fillId="0" borderId="19" xfId="0" applyFont="1" applyFill="1" applyBorder="1" applyAlignment="1">
      <alignment/>
    </xf>
    <xf numFmtId="43" fontId="0" fillId="0" borderId="19" xfId="0" applyNumberFormat="1" applyFont="1" applyFill="1" applyBorder="1" applyAlignment="1">
      <alignment/>
    </xf>
    <xf numFmtId="43" fontId="0" fillId="0" borderId="19" xfId="0" applyNumberFormat="1" applyFont="1" applyBorder="1" applyAlignment="1">
      <alignment/>
    </xf>
    <xf numFmtId="41" fontId="0" fillId="15" borderId="19" xfId="0" applyNumberFormat="1" applyFont="1" applyFill="1" applyBorder="1" applyAlignment="1">
      <alignment/>
    </xf>
    <xf numFmtId="0" fontId="29" fillId="0" borderId="0" xfId="97" applyFont="1" applyFill="1" applyAlignment="1" applyProtection="1">
      <alignment horizontal="center"/>
      <protection/>
    </xf>
    <xf numFmtId="0" fontId="29" fillId="0" borderId="0" xfId="97" applyFont="1">
      <alignment/>
      <protection/>
    </xf>
    <xf numFmtId="0" fontId="30" fillId="0" borderId="0" xfId="101" applyFont="1">
      <alignment/>
      <protection/>
    </xf>
    <xf numFmtId="0" fontId="29" fillId="0" borderId="0" xfId="97" applyNumberFormat="1" applyFont="1" applyFill="1" applyAlignment="1" applyProtection="1">
      <alignment horizontal="center" vertical="center"/>
      <protection/>
    </xf>
    <xf numFmtId="43" fontId="29" fillId="0" borderId="0" xfId="97" applyNumberFormat="1" applyFont="1" applyFill="1" applyAlignment="1" applyProtection="1">
      <alignment horizontal="center" vertical="center"/>
      <protection/>
    </xf>
    <xf numFmtId="43" fontId="29" fillId="0" borderId="0" xfId="97" applyNumberFormat="1" applyFont="1">
      <alignment/>
      <protection/>
    </xf>
    <xf numFmtId="0" fontId="29" fillId="0" borderId="0" xfId="97" applyNumberFormat="1" applyFont="1" applyFill="1" applyAlignment="1" applyProtection="1">
      <alignment horizontal="center" vertical="center" wrapText="1"/>
      <protection/>
    </xf>
    <xf numFmtId="43" fontId="29" fillId="0" borderId="0" xfId="97" applyNumberFormat="1" applyFont="1" applyFill="1" applyAlignment="1" applyProtection="1">
      <alignment horizontal="center" vertical="center" wrapText="1"/>
      <protection/>
    </xf>
    <xf numFmtId="0" fontId="31" fillId="0" borderId="0" xfId="97" applyNumberFormat="1" applyFont="1" applyFill="1" applyBorder="1" applyAlignment="1" applyProtection="1">
      <alignment horizontal="center" vertical="center"/>
      <protection/>
    </xf>
    <xf numFmtId="0" fontId="29" fillId="0" borderId="0" xfId="97" applyFont="1" applyFill="1" applyProtection="1">
      <alignment/>
      <protection/>
    </xf>
    <xf numFmtId="43" fontId="29" fillId="0" borderId="0" xfId="97" applyNumberFormat="1" applyFont="1" applyFill="1" applyProtection="1">
      <alignment/>
      <protection/>
    </xf>
    <xf numFmtId="0" fontId="29" fillId="0" borderId="19" xfId="97" applyNumberFormat="1" applyFont="1" applyFill="1" applyBorder="1" applyAlignment="1" applyProtection="1">
      <alignment horizontal="center" vertical="center"/>
      <protection/>
    </xf>
    <xf numFmtId="0" fontId="29" fillId="57" borderId="19" xfId="97" applyNumberFormat="1" applyFont="1" applyFill="1" applyBorder="1" applyAlignment="1" applyProtection="1">
      <alignment horizontal="center"/>
      <protection/>
    </xf>
    <xf numFmtId="0" fontId="29" fillId="57" borderId="20" xfId="97" applyNumberFormat="1" applyFont="1" applyFill="1" applyBorder="1" applyProtection="1">
      <alignment/>
      <protection/>
    </xf>
    <xf numFmtId="43" fontId="29" fillId="57" borderId="19" xfId="71" applyFont="1" applyFill="1" applyBorder="1" applyAlignment="1" applyProtection="1">
      <alignment/>
      <protection/>
    </xf>
    <xf numFmtId="43" fontId="29" fillId="57" borderId="21" xfId="71" applyFont="1" applyFill="1" applyBorder="1" applyAlignment="1" applyProtection="1">
      <alignment/>
      <protection/>
    </xf>
    <xf numFmtId="0" fontId="29" fillId="0" borderId="22" xfId="97" applyNumberFormat="1" applyFont="1" applyFill="1" applyBorder="1" applyAlignment="1" applyProtection="1">
      <alignment horizontal="center"/>
      <protection/>
    </xf>
    <xf numFmtId="0" fontId="29" fillId="0" borderId="23" xfId="97" applyNumberFormat="1" applyFont="1" applyFill="1" applyBorder="1" applyProtection="1">
      <alignment/>
      <protection/>
    </xf>
    <xf numFmtId="43" fontId="29" fillId="0" borderId="24" xfId="71" applyFont="1" applyFill="1" applyBorder="1" applyAlignment="1" applyProtection="1">
      <alignment/>
      <protection locked="0"/>
    </xf>
    <xf numFmtId="43" fontId="29" fillId="0" borderId="25" xfId="71" applyFont="1" applyFill="1" applyBorder="1" applyAlignment="1" applyProtection="1">
      <alignment/>
      <protection locked="0"/>
    </xf>
    <xf numFmtId="43" fontId="29" fillId="0" borderId="21" xfId="71" applyFont="1" applyFill="1" applyBorder="1" applyAlignment="1" applyProtection="1">
      <alignment/>
      <protection locked="0"/>
    </xf>
    <xf numFmtId="43" fontId="29" fillId="0" borderId="23" xfId="71" applyFont="1" applyFill="1" applyBorder="1" applyAlignment="1" applyProtection="1">
      <alignment/>
      <protection locked="0"/>
    </xf>
    <xf numFmtId="43" fontId="29" fillId="0" borderId="22" xfId="71" applyFont="1" applyFill="1" applyBorder="1" applyAlignment="1" applyProtection="1">
      <alignment/>
      <protection locked="0"/>
    </xf>
    <xf numFmtId="43" fontId="29" fillId="0" borderId="26" xfId="71" applyFont="1" applyFill="1" applyBorder="1" applyAlignment="1" applyProtection="1">
      <alignment/>
      <protection locked="0"/>
    </xf>
    <xf numFmtId="0" fontId="29" fillId="0" borderId="26" xfId="97" applyNumberFormat="1" applyFont="1" applyFill="1" applyBorder="1" applyAlignment="1" applyProtection="1">
      <alignment horizontal="center"/>
      <protection/>
    </xf>
    <xf numFmtId="0" fontId="29" fillId="0" borderId="26" xfId="97" applyNumberFormat="1" applyFont="1" applyFill="1" applyBorder="1" applyProtection="1">
      <alignment/>
      <protection/>
    </xf>
    <xf numFmtId="0" fontId="29" fillId="0" borderId="27" xfId="97" applyNumberFormat="1" applyFont="1" applyFill="1" applyBorder="1" applyAlignment="1" applyProtection="1">
      <alignment horizontal="center"/>
      <protection/>
    </xf>
    <xf numFmtId="43" fontId="29" fillId="0" borderId="27" xfId="71" applyFont="1" applyFill="1" applyBorder="1" applyAlignment="1" applyProtection="1">
      <alignment/>
      <protection locked="0"/>
    </xf>
    <xf numFmtId="43" fontId="29" fillId="0" borderId="28" xfId="71" applyFont="1" applyFill="1" applyBorder="1" applyAlignment="1" applyProtection="1">
      <alignment/>
      <protection locked="0"/>
    </xf>
    <xf numFmtId="43" fontId="29" fillId="0" borderId="29" xfId="71" applyFont="1" applyFill="1" applyBorder="1" applyAlignment="1" applyProtection="1">
      <alignment/>
      <protection locked="0"/>
    </xf>
    <xf numFmtId="0" fontId="29" fillId="57" borderId="19" xfId="97" applyNumberFormat="1" applyFont="1" applyFill="1" applyBorder="1" applyProtection="1">
      <alignment/>
      <protection/>
    </xf>
    <xf numFmtId="0" fontId="29" fillId="57" borderId="21" xfId="97" applyNumberFormat="1" applyFont="1" applyFill="1" applyBorder="1" applyAlignment="1" applyProtection="1">
      <alignment horizontal="center"/>
      <protection/>
    </xf>
    <xf numFmtId="0" fontId="29" fillId="57" borderId="21" xfId="97" applyNumberFormat="1" applyFont="1" applyFill="1" applyBorder="1" applyProtection="1">
      <alignment/>
      <protection/>
    </xf>
    <xf numFmtId="0" fontId="29" fillId="0" borderId="21" xfId="97" applyNumberFormat="1" applyFont="1" applyFill="1" applyBorder="1" applyAlignment="1" applyProtection="1">
      <alignment horizontal="center"/>
      <protection/>
    </xf>
    <xf numFmtId="0" fontId="29" fillId="0" borderId="21" xfId="97" applyNumberFormat="1" applyFont="1" applyFill="1" applyBorder="1" applyProtection="1">
      <alignment/>
      <protection/>
    </xf>
    <xf numFmtId="0" fontId="29" fillId="0" borderId="22" xfId="97" applyNumberFormat="1" applyFont="1" applyFill="1" applyBorder="1" applyProtection="1">
      <alignment/>
      <protection/>
    </xf>
    <xf numFmtId="0" fontId="29" fillId="0" borderId="27" xfId="97" applyNumberFormat="1" applyFont="1" applyFill="1" applyBorder="1" applyProtection="1">
      <alignment/>
      <protection/>
    </xf>
    <xf numFmtId="0" fontId="29" fillId="0" borderId="0" xfId="97" applyNumberFormat="1" applyFont="1" applyFill="1" applyBorder="1" applyProtection="1">
      <alignment/>
      <protection/>
    </xf>
    <xf numFmtId="43" fontId="29" fillId="0" borderId="19" xfId="71" applyFont="1" applyFill="1" applyBorder="1" applyAlignment="1" applyProtection="1">
      <alignment/>
      <protection locked="0"/>
    </xf>
    <xf numFmtId="0" fontId="29" fillId="0" borderId="22" xfId="97" applyFont="1" applyFill="1" applyBorder="1" applyAlignment="1" applyProtection="1">
      <alignment horizontal="center"/>
      <protection/>
    </xf>
    <xf numFmtId="0" fontId="29" fillId="0" borderId="30" xfId="97" applyFont="1" applyFill="1" applyBorder="1" applyAlignment="1" applyProtection="1">
      <alignment horizontal="left"/>
      <protection/>
    </xf>
    <xf numFmtId="0" fontId="29" fillId="0" borderId="27" xfId="97" applyFont="1" applyFill="1" applyBorder="1" applyAlignment="1" applyProtection="1">
      <alignment horizontal="center"/>
      <protection/>
    </xf>
    <xf numFmtId="0" fontId="29" fillId="0" borderId="31" xfId="97" applyFont="1" applyFill="1" applyBorder="1" applyAlignment="1" applyProtection="1">
      <alignment horizontal="left"/>
      <protection/>
    </xf>
    <xf numFmtId="1" fontId="29" fillId="0" borderId="19" xfId="97" applyNumberFormat="1" applyFont="1" applyFill="1" applyBorder="1" applyAlignment="1" applyProtection="1">
      <alignment horizontal="center"/>
      <protection/>
    </xf>
    <xf numFmtId="2" fontId="29" fillId="0" borderId="20" xfId="97" applyNumberFormat="1" applyFont="1" applyFill="1" applyBorder="1" applyProtection="1">
      <alignment/>
      <protection/>
    </xf>
    <xf numFmtId="0" fontId="29" fillId="0" borderId="19" xfId="97" applyNumberFormat="1" applyFont="1" applyFill="1" applyBorder="1" applyAlignment="1" applyProtection="1">
      <alignment horizontal="center"/>
      <protection/>
    </xf>
    <xf numFmtId="0" fontId="29" fillId="0" borderId="20" xfId="97" applyNumberFormat="1" applyFont="1" applyFill="1" applyBorder="1" applyProtection="1">
      <alignment/>
      <protection/>
    </xf>
    <xf numFmtId="43" fontId="29" fillId="33" borderId="24" xfId="71" applyFont="1" applyFill="1" applyBorder="1" applyAlignment="1" applyProtection="1">
      <alignment/>
      <protection/>
    </xf>
    <xf numFmtId="43" fontId="29" fillId="33" borderId="19" xfId="71" applyFont="1" applyFill="1" applyBorder="1" applyAlignment="1" applyProtection="1">
      <alignment/>
      <protection/>
    </xf>
    <xf numFmtId="0" fontId="29" fillId="0" borderId="32" xfId="97" applyNumberFormat="1" applyFont="1" applyFill="1" applyBorder="1" applyProtection="1">
      <alignment/>
      <protection/>
    </xf>
    <xf numFmtId="43" fontId="29" fillId="0" borderId="32" xfId="71" applyFont="1" applyFill="1" applyBorder="1" applyAlignment="1" applyProtection="1">
      <alignment/>
      <protection locked="0"/>
    </xf>
    <xf numFmtId="0" fontId="29" fillId="0" borderId="28" xfId="97" applyNumberFormat="1" applyFont="1" applyFill="1" applyBorder="1" applyProtection="1">
      <alignment/>
      <protection/>
    </xf>
    <xf numFmtId="0" fontId="29" fillId="57" borderId="19" xfId="97" applyNumberFormat="1" applyFont="1" applyFill="1" applyBorder="1" applyAlignment="1" applyProtection="1">
      <alignment horizontal="left"/>
      <protection/>
    </xf>
    <xf numFmtId="0" fontId="29" fillId="0" borderId="23" xfId="97" applyNumberFormat="1" applyFont="1" applyFill="1" applyBorder="1" applyAlignment="1" applyProtection="1">
      <alignment horizontal="left"/>
      <protection/>
    </xf>
    <xf numFmtId="0" fontId="29" fillId="0" borderId="23" xfId="97" applyNumberFormat="1" applyFont="1" applyFill="1" applyBorder="1" applyAlignment="1" applyProtection="1">
      <alignment/>
      <protection/>
    </xf>
    <xf numFmtId="0" fontId="29" fillId="0" borderId="0" xfId="97" applyNumberFormat="1" applyFont="1" applyFill="1" applyBorder="1" applyAlignment="1" applyProtection="1">
      <alignment horizontal="left"/>
      <protection/>
    </xf>
    <xf numFmtId="0" fontId="29" fillId="0" borderId="30" xfId="97" applyFont="1" applyFill="1" applyBorder="1" applyProtection="1">
      <alignment/>
      <protection/>
    </xf>
    <xf numFmtId="0" fontId="29" fillId="0" borderId="33" xfId="97" applyNumberFormat="1" applyFont="1" applyFill="1" applyBorder="1" applyAlignment="1" applyProtection="1">
      <alignment horizontal="left"/>
      <protection/>
    </xf>
    <xf numFmtId="0" fontId="29" fillId="0" borderId="19" xfId="97" applyFont="1" applyFill="1" applyBorder="1" applyProtection="1">
      <alignment/>
      <protection/>
    </xf>
    <xf numFmtId="0" fontId="29" fillId="0" borderId="19" xfId="97" applyNumberFormat="1" applyFont="1" applyFill="1" applyBorder="1" applyAlignment="1" applyProtection="1">
      <alignment horizontal="left"/>
      <protection/>
    </xf>
    <xf numFmtId="0" fontId="33" fillId="0" borderId="19" xfId="0" applyFont="1" applyBorder="1" applyAlignment="1">
      <alignment/>
    </xf>
    <xf numFmtId="0" fontId="33" fillId="0" borderId="0" xfId="0" applyFont="1" applyAlignment="1">
      <alignment/>
    </xf>
    <xf numFmtId="2" fontId="0" fillId="15" borderId="19" xfId="0" applyNumberFormat="1" applyFont="1" applyFill="1" applyBorder="1" applyAlignment="1">
      <alignment/>
    </xf>
    <xf numFmtId="1" fontId="22" fillId="0" borderId="19" xfId="0" applyNumberFormat="1" applyFont="1" applyBorder="1" applyAlignment="1">
      <alignment/>
    </xf>
    <xf numFmtId="0" fontId="20" fillId="0" borderId="0" xfId="0" applyFont="1" applyAlignment="1">
      <alignment readingOrder="1"/>
    </xf>
    <xf numFmtId="0" fontId="0" fillId="0" borderId="19" xfId="0" applyBorder="1" applyAlignment="1">
      <alignment/>
    </xf>
    <xf numFmtId="190" fontId="3" fillId="0" borderId="22" xfId="0" applyNumberFormat="1" applyFont="1" applyFill="1" applyBorder="1" applyAlignment="1" applyProtection="1">
      <alignment/>
      <protection/>
    </xf>
    <xf numFmtId="164" fontId="3" fillId="55" borderId="22" xfId="0" applyNumberFormat="1" applyFont="1" applyFill="1" applyBorder="1" applyAlignment="1" applyProtection="1">
      <alignment/>
      <protection/>
    </xf>
    <xf numFmtId="43" fontId="29" fillId="33" borderId="25" xfId="71" applyFont="1" applyFill="1" applyBorder="1" applyAlignment="1" applyProtection="1">
      <alignment/>
      <protection/>
    </xf>
    <xf numFmtId="0" fontId="29" fillId="0" borderId="0" xfId="97" applyNumberFormat="1" applyFont="1" applyFill="1" applyAlignment="1" applyProtection="1">
      <alignment horizontal="left" vertical="center" wrapText="1"/>
      <protection/>
    </xf>
    <xf numFmtId="0" fontId="0" fillId="0" borderId="33" xfId="0" applyBorder="1" applyAlignment="1">
      <alignment wrapText="1"/>
    </xf>
    <xf numFmtId="2" fontId="22" fillId="0" borderId="0" xfId="0" applyNumberFormat="1" applyFont="1" applyAlignment="1">
      <alignment/>
    </xf>
    <xf numFmtId="41" fontId="21" fillId="0" borderId="19" xfId="0" applyNumberFormat="1" applyFont="1" applyFill="1" applyBorder="1" applyAlignment="1" applyProtection="1">
      <alignment/>
      <protection locked="0"/>
    </xf>
    <xf numFmtId="0" fontId="3" fillId="58" borderId="19" xfId="0" applyNumberFormat="1" applyFont="1" applyFill="1" applyBorder="1" applyAlignment="1" applyProtection="1">
      <alignment horizontal="center"/>
      <protection/>
    </xf>
    <xf numFmtId="1" fontId="3" fillId="58" borderId="19" xfId="0" applyNumberFormat="1" applyFont="1" applyFill="1" applyBorder="1" applyAlignment="1" applyProtection="1">
      <alignment/>
      <protection/>
    </xf>
    <xf numFmtId="41" fontId="52" fillId="58" borderId="19" xfId="0" applyNumberFormat="1" applyFont="1" applyFill="1" applyBorder="1" applyAlignment="1" applyProtection="1">
      <alignment/>
      <protection locked="0"/>
    </xf>
    <xf numFmtId="41" fontId="52" fillId="58" borderId="19" xfId="0" applyNumberFormat="1" applyFont="1" applyFill="1" applyBorder="1" applyAlignment="1" applyProtection="1">
      <alignment/>
      <protection locked="0"/>
    </xf>
    <xf numFmtId="0" fontId="53" fillId="58" borderId="0" xfId="0" applyFont="1" applyFill="1" applyAlignment="1">
      <alignment/>
    </xf>
    <xf numFmtId="0" fontId="3" fillId="59" borderId="19" xfId="0" applyFont="1" applyFill="1" applyBorder="1" applyAlignment="1" applyProtection="1">
      <alignment horizontal="center" textRotation="90" wrapText="1"/>
      <protection/>
    </xf>
    <xf numFmtId="0" fontId="3" fillId="59" borderId="19" xfId="0" applyFont="1" applyFill="1" applyBorder="1" applyAlignment="1" applyProtection="1">
      <alignment horizontal="center" wrapText="1"/>
      <protection/>
    </xf>
    <xf numFmtId="0" fontId="0" fillId="0" borderId="19" xfId="0" applyBorder="1" applyAlignment="1">
      <alignment horizontal="left"/>
    </xf>
    <xf numFmtId="0" fontId="29" fillId="0" borderId="0" xfId="97" applyFont="1" applyFill="1" applyAlignment="1" applyProtection="1">
      <alignment horizontal="center" wrapText="1"/>
      <protection/>
    </xf>
    <xf numFmtId="0" fontId="29" fillId="0" borderId="0" xfId="97" applyNumberFormat="1" applyFont="1" applyFill="1" applyAlignment="1" applyProtection="1">
      <alignment horizontal="center" vertical="center" wrapText="1"/>
      <protection/>
    </xf>
    <xf numFmtId="0" fontId="29" fillId="0" borderId="33" xfId="97" applyNumberFormat="1" applyFont="1" applyFill="1" applyBorder="1" applyAlignment="1" applyProtection="1">
      <alignment horizontal="center" vertical="center" wrapText="1"/>
      <protection/>
    </xf>
    <xf numFmtId="0" fontId="29" fillId="0" borderId="26" xfId="97" applyNumberFormat="1" applyFont="1" applyFill="1" applyBorder="1" applyAlignment="1" applyProtection="1">
      <alignment horizontal="center" vertical="center" wrapText="1" shrinkToFit="1"/>
      <protection/>
    </xf>
    <xf numFmtId="0" fontId="29" fillId="0" borderId="30" xfId="97" applyFont="1" applyFill="1" applyBorder="1" applyAlignment="1" applyProtection="1">
      <alignment wrapText="1" shrinkToFit="1"/>
      <protection/>
    </xf>
    <xf numFmtId="0" fontId="29" fillId="0" borderId="34" xfId="97" applyFont="1" applyFill="1" applyBorder="1" applyAlignment="1" applyProtection="1">
      <alignment wrapText="1" shrinkToFit="1"/>
      <protection/>
    </xf>
    <xf numFmtId="0" fontId="29" fillId="0" borderId="31" xfId="97" applyFont="1" applyFill="1" applyBorder="1" applyAlignment="1" applyProtection="1">
      <alignment wrapText="1" shrinkToFit="1"/>
      <protection/>
    </xf>
    <xf numFmtId="0" fontId="29" fillId="0" borderId="19" xfId="97" applyNumberFormat="1" applyFont="1" applyFill="1" applyBorder="1" applyAlignment="1" applyProtection="1">
      <alignment horizontal="center" vertical="center" wrapText="1" shrinkToFit="1"/>
      <protection/>
    </xf>
    <xf numFmtId="0" fontId="29" fillId="0" borderId="19" xfId="97" applyFont="1" applyFill="1" applyBorder="1" applyAlignment="1" applyProtection="1">
      <alignment wrapText="1" shrinkToFit="1"/>
      <protection/>
    </xf>
    <xf numFmtId="2" fontId="29" fillId="0" borderId="19" xfId="97" applyNumberFormat="1" applyFont="1" applyFill="1" applyBorder="1" applyAlignment="1" applyProtection="1">
      <alignment horizontal="center" vertical="center" wrapText="1" shrinkToFit="1"/>
      <protection/>
    </xf>
    <xf numFmtId="2" fontId="29" fillId="0" borderId="19" xfId="97" applyNumberFormat="1" applyFont="1" applyFill="1" applyBorder="1" applyAlignment="1" applyProtection="1">
      <alignment wrapText="1" shrinkToFit="1"/>
      <protection/>
    </xf>
    <xf numFmtId="0" fontId="29" fillId="0" borderId="35" xfId="97" applyNumberFormat="1" applyFont="1" applyFill="1" applyBorder="1" applyAlignment="1" applyProtection="1">
      <alignment horizontal="center" vertical="center" wrapText="1" shrinkToFit="1"/>
      <protection/>
    </xf>
    <xf numFmtId="0" fontId="29" fillId="0" borderId="35" xfId="97" applyFont="1" applyFill="1" applyBorder="1" applyAlignment="1" applyProtection="1">
      <alignment wrapText="1" shrinkToFit="1"/>
      <protection/>
    </xf>
    <xf numFmtId="0" fontId="29" fillId="0" borderId="36" xfId="97" applyNumberFormat="1" applyFont="1" applyFill="1" applyBorder="1" applyAlignment="1" applyProtection="1">
      <alignment horizontal="center" vertical="center" wrapText="1" shrinkToFit="1"/>
      <protection/>
    </xf>
    <xf numFmtId="0" fontId="29" fillId="0" borderId="31" xfId="97" applyNumberFormat="1" applyFont="1" applyFill="1" applyBorder="1" applyAlignment="1" applyProtection="1">
      <alignment horizontal="center" vertical="center" wrapText="1" shrinkToFit="1"/>
      <protection/>
    </xf>
    <xf numFmtId="0" fontId="29" fillId="0" borderId="21" xfId="97" applyNumberFormat="1" applyFont="1" applyFill="1" applyBorder="1" applyAlignment="1" applyProtection="1">
      <alignment horizontal="center" vertical="center" wrapText="1" shrinkToFit="1"/>
      <protection/>
    </xf>
    <xf numFmtId="0" fontId="29" fillId="0" borderId="27" xfId="97" applyNumberFormat="1" applyFont="1" applyFill="1" applyBorder="1" applyAlignment="1" applyProtection="1">
      <alignment horizontal="center" vertical="center" wrapText="1" shrinkToFit="1"/>
      <protection/>
    </xf>
    <xf numFmtId="0" fontId="29" fillId="0" borderId="21" xfId="97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9" fillId="33" borderId="37" xfId="97" applyNumberFormat="1" applyFont="1" applyFill="1" applyBorder="1" applyAlignment="1" applyProtection="1">
      <alignment horizontal="center"/>
      <protection/>
    </xf>
    <xf numFmtId="0" fontId="29" fillId="33" borderId="30" xfId="97" applyNumberFormat="1" applyFont="1" applyFill="1" applyBorder="1" applyAlignment="1" applyProtection="1">
      <alignment horizontal="center"/>
      <protection/>
    </xf>
    <xf numFmtId="0" fontId="29" fillId="33" borderId="19" xfId="97" applyNumberFormat="1" applyFont="1" applyFill="1" applyBorder="1" applyAlignment="1" applyProtection="1">
      <alignment horizontal="center"/>
      <protection/>
    </xf>
  </cellXfs>
  <cellStyles count="10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5_Reporting Format_all forms" xfId="95"/>
    <cellStyle name="Normal 19_Reporting Format_all forms" xfId="96"/>
    <cellStyle name="Normal 2" xfId="97"/>
    <cellStyle name="Normal 23_Reporting Format_all forms" xfId="98"/>
    <cellStyle name="Normal 3" xfId="99"/>
    <cellStyle name="Normal 3 3" xfId="100"/>
    <cellStyle name="Normal_Sources_&amp;_Uses_of_MFDB_2070_12_30 (8)" xfId="101"/>
    <cellStyle name="Note" xfId="102"/>
    <cellStyle name="Note 2" xfId="103"/>
    <cellStyle name="Output" xfId="104"/>
    <cellStyle name="Output 2" xfId="105"/>
    <cellStyle name="Percent" xfId="106"/>
    <cellStyle name="Percent 2 2" xfId="107"/>
    <cellStyle name="Percent 2 3" xfId="108"/>
    <cellStyle name="Title" xfId="109"/>
    <cellStyle name="Title 2" xfId="110"/>
    <cellStyle name="Total" xfId="111"/>
    <cellStyle name="Total 2" xfId="112"/>
    <cellStyle name="Warning Text" xfId="113"/>
    <cellStyle name="Warning Text 2" xfId="114"/>
  </cellStyles>
  <dxfs count="10">
    <dxf>
      <font>
        <color auto="1"/>
      </font>
      <fill>
        <patternFill>
          <bgColor indexed="53"/>
        </patternFill>
      </fill>
    </dxf>
    <dxf>
      <font>
        <color auto="1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Data\Dev%20Banks%20Unaudited%202064%20Ash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"/>
      <sheetName val="BS"/>
      <sheetName val="MI"/>
      <sheetName val="Fin. Ind."/>
      <sheetName val="Sect. Lo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7"/>
  <sheetViews>
    <sheetView zoomScalePageLayoutView="0" workbookViewId="0" topLeftCell="A1">
      <pane xSplit="2" ySplit="5" topLeftCell="C7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6" sqref="U6"/>
    </sheetView>
  </sheetViews>
  <sheetFormatPr defaultColWidth="9.140625" defaultRowHeight="12.75"/>
  <cols>
    <col min="1" max="1" width="6.00390625" style="20" bestFit="1" customWidth="1"/>
    <col min="2" max="2" width="75.00390625" style="20" customWidth="1"/>
    <col min="3" max="3" width="14.8515625" style="19" bestFit="1" customWidth="1"/>
    <col min="4" max="5" width="14.00390625" style="28" bestFit="1" customWidth="1"/>
    <col min="6" max="6" width="14.8515625" style="28" bestFit="1" customWidth="1"/>
    <col min="7" max="7" width="14.00390625" style="28" bestFit="1" customWidth="1"/>
    <col min="8" max="8" width="15.8515625" style="28" customWidth="1"/>
    <col min="9" max="9" width="14.00390625" style="20" bestFit="1" customWidth="1"/>
    <col min="10" max="10" width="14.00390625" style="28" bestFit="1" customWidth="1"/>
    <col min="11" max="11" width="13.8515625" style="20" bestFit="1" customWidth="1"/>
    <col min="12" max="14" width="13.8515625" style="28" bestFit="1" customWidth="1"/>
    <col min="15" max="15" width="14.00390625" style="28" bestFit="1" customWidth="1"/>
    <col min="16" max="21" width="13.8515625" style="28" bestFit="1" customWidth="1"/>
    <col min="22" max="22" width="13.8515625" style="36" bestFit="1" customWidth="1"/>
    <col min="23" max="24" width="13.8515625" style="28" bestFit="1" customWidth="1"/>
    <col min="25" max="25" width="12.7109375" style="28" bestFit="1" customWidth="1"/>
    <col min="26" max="26" width="14.57421875" style="28" customWidth="1"/>
    <col min="27" max="27" width="14.00390625" style="28" bestFit="1" customWidth="1"/>
    <col min="28" max="35" width="13.8515625" style="28" bestFit="1" customWidth="1"/>
    <col min="36" max="36" width="12.7109375" style="28" bestFit="1" customWidth="1"/>
    <col min="37" max="38" width="12.140625" style="28" bestFit="1" customWidth="1"/>
    <col min="39" max="39" width="13.28125" style="28" customWidth="1"/>
    <col min="40" max="50" width="12.140625" style="28" customWidth="1"/>
    <col min="51" max="62" width="12.140625" style="28" hidden="1" customWidth="1"/>
    <col min="63" max="63" width="15.57421875" style="28" bestFit="1" customWidth="1"/>
    <col min="64" max="64" width="10.140625" style="28" bestFit="1" customWidth="1"/>
    <col min="65" max="91" width="9.140625" style="28" customWidth="1"/>
    <col min="92" max="16384" width="9.140625" style="20" customWidth="1"/>
  </cols>
  <sheetData>
    <row r="1" spans="1:63" ht="16.5" customHeight="1">
      <c r="A1" s="1"/>
      <c r="B1" s="2" t="s">
        <v>0</v>
      </c>
      <c r="C1" s="116"/>
      <c r="D1" s="30"/>
      <c r="E1" s="30"/>
      <c r="F1" s="30"/>
      <c r="G1" s="30"/>
      <c r="H1" s="30"/>
      <c r="I1" s="1"/>
      <c r="J1" s="30"/>
      <c r="K1" s="1"/>
      <c r="L1" s="30"/>
      <c r="M1" s="30"/>
      <c r="N1" s="30"/>
      <c r="O1" s="30"/>
      <c r="P1" s="30"/>
      <c r="Q1" s="30"/>
      <c r="R1" s="30"/>
      <c r="S1" s="30"/>
      <c r="T1" s="30"/>
      <c r="U1" s="30"/>
      <c r="V1" s="39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</row>
    <row r="2" spans="1:63" ht="16.5">
      <c r="A2" s="1"/>
      <c r="B2" s="2" t="s">
        <v>1</v>
      </c>
      <c r="C2" s="18"/>
      <c r="D2" s="30"/>
      <c r="E2" s="30"/>
      <c r="F2" s="30"/>
      <c r="G2" s="30"/>
      <c r="H2" s="30"/>
      <c r="I2" s="1"/>
      <c r="J2" s="30"/>
      <c r="K2" s="1"/>
      <c r="L2" s="30"/>
      <c r="M2" s="30"/>
      <c r="N2" s="30"/>
      <c r="O2" s="30"/>
      <c r="P2" s="30"/>
      <c r="Q2" s="30"/>
      <c r="R2" s="30"/>
      <c r="S2" s="30"/>
      <c r="T2" s="30"/>
      <c r="U2" s="30"/>
      <c r="V2" s="39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</row>
    <row r="3" spans="1:63" ht="16.5">
      <c r="A3" s="1"/>
      <c r="B3" s="2" t="s">
        <v>2</v>
      </c>
      <c r="C3" s="18"/>
      <c r="D3" s="30"/>
      <c r="E3" s="30"/>
      <c r="F3" s="30"/>
      <c r="G3" s="30"/>
      <c r="H3" s="30"/>
      <c r="I3" s="1"/>
      <c r="J3" s="30"/>
      <c r="K3" s="1"/>
      <c r="L3" s="30"/>
      <c r="M3" s="30"/>
      <c r="N3" s="30"/>
      <c r="O3" s="30"/>
      <c r="P3" s="30"/>
      <c r="Q3" s="30"/>
      <c r="R3" s="30"/>
      <c r="S3" s="30"/>
      <c r="T3" s="30"/>
      <c r="U3" s="30"/>
      <c r="V3" s="39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</row>
    <row r="4" spans="1:63" ht="16.5">
      <c r="A4" s="1"/>
      <c r="B4" s="2" t="s">
        <v>205</v>
      </c>
      <c r="C4" s="1">
        <v>1</v>
      </c>
      <c r="D4" s="30">
        <v>2</v>
      </c>
      <c r="E4" s="1">
        <v>3</v>
      </c>
      <c r="F4" s="1">
        <v>4</v>
      </c>
      <c r="G4" s="30">
        <v>5</v>
      </c>
      <c r="H4" s="1">
        <v>6</v>
      </c>
      <c r="I4" s="1">
        <v>7</v>
      </c>
      <c r="J4" s="30">
        <v>8</v>
      </c>
      <c r="K4" s="1">
        <v>9</v>
      </c>
      <c r="L4" s="1">
        <v>10</v>
      </c>
      <c r="M4" s="30">
        <v>11</v>
      </c>
      <c r="N4" s="1">
        <v>12</v>
      </c>
      <c r="O4" s="1">
        <v>13</v>
      </c>
      <c r="P4" s="30">
        <v>14</v>
      </c>
      <c r="Q4" s="1">
        <v>15</v>
      </c>
      <c r="R4" s="1">
        <v>16</v>
      </c>
      <c r="S4" s="30">
        <v>17</v>
      </c>
      <c r="T4" s="1">
        <v>18</v>
      </c>
      <c r="U4" s="1">
        <v>19</v>
      </c>
      <c r="V4" s="30">
        <v>20</v>
      </c>
      <c r="W4" s="1">
        <v>21</v>
      </c>
      <c r="X4" s="1">
        <v>22</v>
      </c>
      <c r="Y4" s="30">
        <v>23</v>
      </c>
      <c r="Z4" s="1">
        <v>24</v>
      </c>
      <c r="AA4" s="1">
        <v>25</v>
      </c>
      <c r="AB4" s="30">
        <v>26</v>
      </c>
      <c r="AC4" s="1">
        <v>27</v>
      </c>
      <c r="AD4" s="1">
        <v>28</v>
      </c>
      <c r="AE4" s="30">
        <v>29</v>
      </c>
      <c r="AF4" s="1">
        <v>30</v>
      </c>
      <c r="AG4" s="1">
        <v>31</v>
      </c>
      <c r="AH4" s="30">
        <v>32</v>
      </c>
      <c r="AI4" s="1">
        <v>33</v>
      </c>
      <c r="AJ4" s="1">
        <v>34</v>
      </c>
      <c r="AK4" s="30">
        <v>35</v>
      </c>
      <c r="AL4" s="1">
        <v>36</v>
      </c>
      <c r="AM4" s="1">
        <v>37</v>
      </c>
      <c r="AN4" s="30">
        <v>38</v>
      </c>
      <c r="AO4" s="1">
        <v>39</v>
      </c>
      <c r="AP4" s="1">
        <v>40</v>
      </c>
      <c r="AQ4" s="30">
        <v>41</v>
      </c>
      <c r="AR4" s="1">
        <v>42</v>
      </c>
      <c r="AS4" s="30">
        <v>43</v>
      </c>
      <c r="AT4" s="1">
        <v>44</v>
      </c>
      <c r="AU4" s="30">
        <v>45</v>
      </c>
      <c r="AV4" s="1">
        <v>46</v>
      </c>
      <c r="AW4" s="30">
        <v>47</v>
      </c>
      <c r="AX4" s="1">
        <v>48</v>
      </c>
      <c r="AY4" s="30">
        <v>49</v>
      </c>
      <c r="AZ4" s="1">
        <v>50</v>
      </c>
      <c r="BA4" s="30">
        <v>51</v>
      </c>
      <c r="BB4" s="1">
        <v>52</v>
      </c>
      <c r="BC4" s="30">
        <v>53</v>
      </c>
      <c r="BD4" s="1">
        <v>54</v>
      </c>
      <c r="BE4" s="30">
        <v>55</v>
      </c>
      <c r="BF4" s="1">
        <v>56</v>
      </c>
      <c r="BG4" s="30">
        <v>57</v>
      </c>
      <c r="BH4" s="1">
        <v>58</v>
      </c>
      <c r="BI4" s="30">
        <v>59</v>
      </c>
      <c r="BJ4" s="1">
        <v>60</v>
      </c>
      <c r="BK4" s="30"/>
    </row>
    <row r="5" spans="1:63" ht="148.5" customHeight="1">
      <c r="A5" s="131" t="s">
        <v>3</v>
      </c>
      <c r="B5" s="131" t="s">
        <v>4</v>
      </c>
      <c r="C5" s="130" t="e">
        <f>#REF!</f>
        <v>#REF!</v>
      </c>
      <c r="D5" s="130" t="e">
        <f>#REF!</f>
        <v>#REF!</v>
      </c>
      <c r="E5" s="130" t="e">
        <f>#REF!</f>
        <v>#REF!</v>
      </c>
      <c r="F5" s="130" t="e">
        <f>#REF!</f>
        <v>#REF!</v>
      </c>
      <c r="G5" s="130" t="e">
        <f>#REF!</f>
        <v>#REF!</v>
      </c>
      <c r="H5" s="130" t="e">
        <f>#REF!</f>
        <v>#REF!</v>
      </c>
      <c r="I5" s="130" t="e">
        <f>#REF!</f>
        <v>#REF!</v>
      </c>
      <c r="J5" s="130" t="e">
        <f>#REF!</f>
        <v>#REF!</v>
      </c>
      <c r="K5" s="130" t="e">
        <f>#REF!</f>
        <v>#REF!</v>
      </c>
      <c r="L5" s="130" t="e">
        <f>#REF!</f>
        <v>#REF!</v>
      </c>
      <c r="M5" s="130" t="e">
        <f>#REF!</f>
        <v>#REF!</v>
      </c>
      <c r="N5" s="130" t="e">
        <f>#REF!</f>
        <v>#REF!</v>
      </c>
      <c r="O5" s="130" t="e">
        <f>#REF!</f>
        <v>#REF!</v>
      </c>
      <c r="P5" s="130" t="e">
        <f>#REF!</f>
        <v>#REF!</v>
      </c>
      <c r="Q5" s="130" t="e">
        <f>#REF!</f>
        <v>#REF!</v>
      </c>
      <c r="R5" s="130" t="e">
        <f>#REF!</f>
        <v>#REF!</v>
      </c>
      <c r="S5" s="130" t="e">
        <f>#REF!</f>
        <v>#REF!</v>
      </c>
      <c r="T5" s="130" t="e">
        <f>#REF!</f>
        <v>#REF!</v>
      </c>
      <c r="U5" s="130" t="e">
        <f>#REF!</f>
        <v>#REF!</v>
      </c>
      <c r="V5" s="130" t="e">
        <f>#REF!</f>
        <v>#REF!</v>
      </c>
      <c r="W5" s="130" t="e">
        <f>#REF!</f>
        <v>#REF!</v>
      </c>
      <c r="X5" s="130" t="e">
        <f>#REF!</f>
        <v>#REF!</v>
      </c>
      <c r="Y5" s="130" t="e">
        <f>#REF!</f>
        <v>#REF!</v>
      </c>
      <c r="Z5" s="130" t="e">
        <f>#REF!</f>
        <v>#REF!</v>
      </c>
      <c r="AA5" s="130" t="e">
        <f>#REF!</f>
        <v>#REF!</v>
      </c>
      <c r="AB5" s="130" t="e">
        <f>#REF!</f>
        <v>#REF!</v>
      </c>
      <c r="AC5" s="130" t="e">
        <f>#REF!</f>
        <v>#REF!</v>
      </c>
      <c r="AD5" s="130" t="e">
        <f>#REF!</f>
        <v>#REF!</v>
      </c>
      <c r="AE5" s="130" t="e">
        <f>#REF!</f>
        <v>#REF!</v>
      </c>
      <c r="AF5" s="130" t="e">
        <f>#REF!</f>
        <v>#REF!</v>
      </c>
      <c r="AG5" s="130" t="e">
        <f>#REF!</f>
        <v>#REF!</v>
      </c>
      <c r="AH5" s="130" t="e">
        <f>#REF!</f>
        <v>#REF!</v>
      </c>
      <c r="AI5" s="130" t="e">
        <f>#REF!</f>
        <v>#REF!</v>
      </c>
      <c r="AJ5" s="130" t="e">
        <f>#REF!</f>
        <v>#REF!</v>
      </c>
      <c r="AK5" s="130" t="e">
        <f>#REF!</f>
        <v>#REF!</v>
      </c>
      <c r="AL5" s="130" t="e">
        <f>#REF!</f>
        <v>#REF!</v>
      </c>
      <c r="AM5" s="130" t="e">
        <f>#REF!</f>
        <v>#REF!</v>
      </c>
      <c r="AN5" s="130" t="e">
        <f>#REF!</f>
        <v>#REF!</v>
      </c>
      <c r="AO5" s="130" t="e">
        <f>#REF!</f>
        <v>#REF!</v>
      </c>
      <c r="AP5" s="130" t="e">
        <f>#REF!</f>
        <v>#REF!</v>
      </c>
      <c r="AQ5" s="130" t="e">
        <f>#REF!</f>
        <v>#REF!</v>
      </c>
      <c r="AR5" s="130" t="e">
        <f>#REF!</f>
        <v>#REF!</v>
      </c>
      <c r="AS5" s="130" t="e">
        <f>#REF!</f>
        <v>#REF!</v>
      </c>
      <c r="AT5" s="130" t="e">
        <f>#REF!</f>
        <v>#REF!</v>
      </c>
      <c r="AU5" s="130" t="e">
        <f>#REF!</f>
        <v>#REF!</v>
      </c>
      <c r="AV5" s="130" t="e">
        <f>#REF!</f>
        <v>#REF!</v>
      </c>
      <c r="AW5" s="130" t="e">
        <f>#REF!</f>
        <v>#REF!</v>
      </c>
      <c r="AX5" s="130" t="e">
        <f>#REF!</f>
        <v>#REF!</v>
      </c>
      <c r="AY5" s="24" t="e">
        <f>#REF!</f>
        <v>#REF!</v>
      </c>
      <c r="AZ5" s="24" t="e">
        <f>#REF!</f>
        <v>#REF!</v>
      </c>
      <c r="BA5" s="24" t="e">
        <f>#REF!</f>
        <v>#REF!</v>
      </c>
      <c r="BB5" s="24" t="e">
        <f>#REF!</f>
        <v>#REF!</v>
      </c>
      <c r="BC5" s="24" t="e">
        <f>#REF!</f>
        <v>#REF!</v>
      </c>
      <c r="BD5" s="24" t="e">
        <f>#REF!</f>
        <v>#REF!</v>
      </c>
      <c r="BE5" s="24" t="e">
        <f>#REF!</f>
        <v>#REF!</v>
      </c>
      <c r="BF5" s="24" t="e">
        <f>#REF!</f>
        <v>#REF!</v>
      </c>
      <c r="BG5" s="24" t="e">
        <f>#REF!</f>
        <v>#REF!</v>
      </c>
      <c r="BH5" s="24" t="e">
        <f>#REF!</f>
        <v>#REF!</v>
      </c>
      <c r="BI5" s="24" t="e">
        <f>#REF!</f>
        <v>#REF!</v>
      </c>
      <c r="BJ5" s="24" t="e">
        <f>#REF!</f>
        <v>#REF!</v>
      </c>
      <c r="BK5" s="45" t="s">
        <v>5</v>
      </c>
    </row>
    <row r="6" spans="1:91" s="19" customFormat="1" ht="15" customHeight="1">
      <c r="A6" s="21">
        <v>1</v>
      </c>
      <c r="B6" s="22" t="s">
        <v>6</v>
      </c>
      <c r="C6" s="25">
        <v>500000</v>
      </c>
      <c r="D6" s="25">
        <v>629200</v>
      </c>
      <c r="E6" s="25">
        <v>257924</v>
      </c>
      <c r="F6" s="25">
        <v>595747.6</v>
      </c>
      <c r="G6" s="25">
        <v>312380</v>
      </c>
      <c r="H6" s="25">
        <v>402449.87</v>
      </c>
      <c r="I6" s="25">
        <v>180000</v>
      </c>
      <c r="J6" s="25">
        <v>20000</v>
      </c>
      <c r="K6" s="25">
        <v>33948</v>
      </c>
      <c r="L6" s="25">
        <v>50000</v>
      </c>
      <c r="M6" s="25">
        <v>53680</v>
      </c>
      <c r="N6" s="25">
        <v>230000</v>
      </c>
      <c r="O6" s="25">
        <v>25000</v>
      </c>
      <c r="P6" s="25">
        <v>50000</v>
      </c>
      <c r="Q6" s="25">
        <v>20000</v>
      </c>
      <c r="R6" s="25">
        <v>20000</v>
      </c>
      <c r="S6" s="25">
        <v>36000</v>
      </c>
      <c r="T6" s="25">
        <v>110000</v>
      </c>
      <c r="U6" s="25">
        <v>100000</v>
      </c>
      <c r="V6" s="25">
        <v>110000</v>
      </c>
      <c r="W6" s="25">
        <v>20000</v>
      </c>
      <c r="X6" s="25">
        <v>140000</v>
      </c>
      <c r="Y6" s="25">
        <v>46000</v>
      </c>
      <c r="Z6" s="25">
        <v>140000</v>
      </c>
      <c r="AA6" s="25">
        <v>56500</v>
      </c>
      <c r="AB6" s="25">
        <v>14000</v>
      </c>
      <c r="AC6" s="25">
        <v>28000</v>
      </c>
      <c r="AD6" s="25">
        <v>200000</v>
      </c>
      <c r="AE6" s="25">
        <v>22120</v>
      </c>
      <c r="AF6" s="25">
        <v>60000</v>
      </c>
      <c r="AG6" s="25">
        <v>14000</v>
      </c>
      <c r="AH6" s="25">
        <v>70000</v>
      </c>
      <c r="AI6" s="25">
        <v>557500</v>
      </c>
      <c r="AJ6" s="25">
        <v>10500</v>
      </c>
      <c r="AK6" s="25">
        <v>30800</v>
      </c>
      <c r="AL6" s="25">
        <v>70000</v>
      </c>
      <c r="AM6" s="25">
        <v>112000</v>
      </c>
      <c r="AN6" s="25">
        <v>42000</v>
      </c>
      <c r="AO6" s="25">
        <v>10200</v>
      </c>
      <c r="AP6" s="25">
        <v>24500</v>
      </c>
      <c r="AQ6" s="25">
        <v>21000</v>
      </c>
      <c r="AR6" s="25">
        <v>0</v>
      </c>
      <c r="AS6" s="25">
        <v>0</v>
      </c>
      <c r="AT6" s="25">
        <v>0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>
        <v>0</v>
      </c>
      <c r="BK6" s="40">
        <f>SUM(C6:BJ6)</f>
        <v>5425449.470000001</v>
      </c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</row>
    <row r="7" spans="1:63" ht="15" customHeight="1">
      <c r="A7" s="3">
        <v>2</v>
      </c>
      <c r="B7" s="4" t="s">
        <v>7</v>
      </c>
      <c r="C7" s="31">
        <v>1408429.92935</v>
      </c>
      <c r="D7" s="31">
        <v>1412443.04</v>
      </c>
      <c r="E7" s="31">
        <v>701392</v>
      </c>
      <c r="F7" s="31">
        <v>1327819.66887</v>
      </c>
      <c r="G7" s="31">
        <v>858584.0452661838</v>
      </c>
      <c r="H7" s="31">
        <v>1038714.61</v>
      </c>
      <c r="I7" s="31">
        <v>378787.91212</v>
      </c>
      <c r="J7" s="31">
        <v>31554</v>
      </c>
      <c r="K7" s="31">
        <v>51669.67765999999</v>
      </c>
      <c r="L7" s="31">
        <v>108928.04703</v>
      </c>
      <c r="M7" s="31">
        <v>90712.50519990908</v>
      </c>
      <c r="N7" s="31">
        <v>308097.3008290909</v>
      </c>
      <c r="O7" s="31">
        <v>76985.79825</v>
      </c>
      <c r="P7" s="31">
        <v>126458</v>
      </c>
      <c r="Q7" s="31">
        <v>37790.34406</v>
      </c>
      <c r="R7" s="31">
        <v>50216.08</v>
      </c>
      <c r="S7" s="31">
        <v>61174.91513181818</v>
      </c>
      <c r="T7" s="31">
        <v>180884.97478727272</v>
      </c>
      <c r="U7" s="31">
        <v>107227.73027909092</v>
      </c>
      <c r="V7" s="31">
        <v>123238.12400272727</v>
      </c>
      <c r="W7" s="31">
        <v>45964.62700000001</v>
      </c>
      <c r="X7" s="31">
        <v>177248.19</v>
      </c>
      <c r="Y7" s="31">
        <v>106032.03448</v>
      </c>
      <c r="Z7" s="31">
        <v>500746.853912</v>
      </c>
      <c r="AA7" s="31">
        <v>78235.94500909091</v>
      </c>
      <c r="AB7" s="31">
        <v>116438.96208999999</v>
      </c>
      <c r="AC7" s="31">
        <v>45373.59305545455</v>
      </c>
      <c r="AD7" s="31">
        <v>317800.43926454545</v>
      </c>
      <c r="AE7" s="31">
        <v>33921.67788</v>
      </c>
      <c r="AF7" s="31">
        <v>84366.04429272727</v>
      </c>
      <c r="AG7" s="31">
        <v>33967.257699999995</v>
      </c>
      <c r="AH7" s="31">
        <v>143849.91</v>
      </c>
      <c r="AI7" s="31">
        <v>302883.6748280727</v>
      </c>
      <c r="AJ7" s="31">
        <v>11911.76</v>
      </c>
      <c r="AK7" s="31">
        <v>28883.81</v>
      </c>
      <c r="AL7" s="31">
        <v>74557.28788</v>
      </c>
      <c r="AM7" s="31">
        <v>154119</v>
      </c>
      <c r="AN7" s="31">
        <v>38568.0338</v>
      </c>
      <c r="AO7" s="31">
        <v>3975.7916399999986</v>
      </c>
      <c r="AP7" s="31">
        <v>24040.45</v>
      </c>
      <c r="AQ7" s="31">
        <v>18979.13736</v>
      </c>
      <c r="AR7" s="31">
        <v>0</v>
      </c>
      <c r="AS7" s="31">
        <v>0</v>
      </c>
      <c r="AT7" s="31">
        <v>0</v>
      </c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>
        <v>0</v>
      </c>
      <c r="BK7" s="40">
        <f>SUM(C7:BJ7)</f>
        <v>10822973.183027985</v>
      </c>
    </row>
    <row r="8" spans="1:63" ht="15" customHeight="1">
      <c r="A8" s="3">
        <v>3</v>
      </c>
      <c r="B8" s="4" t="s">
        <v>8</v>
      </c>
      <c r="C8" s="25">
        <v>1511342.3473169652</v>
      </c>
      <c r="D8" s="25">
        <v>1507375.86</v>
      </c>
      <c r="E8" s="25">
        <v>741941</v>
      </c>
      <c r="F8" s="25">
        <v>1430785.52</v>
      </c>
      <c r="G8" s="25">
        <v>853455.585558936</v>
      </c>
      <c r="H8" s="25">
        <v>1181124.84</v>
      </c>
      <c r="I8" s="25">
        <v>399870.10813999997</v>
      </c>
      <c r="J8" s="25">
        <v>32801</v>
      </c>
      <c r="K8" s="25">
        <v>54482.41829999999</v>
      </c>
      <c r="L8" s="25">
        <v>111624.66403</v>
      </c>
      <c r="M8" s="25">
        <v>96464.28790990908</v>
      </c>
      <c r="N8" s="25">
        <v>334491.3008290909</v>
      </c>
      <c r="O8" s="25">
        <v>82012.60033</v>
      </c>
      <c r="P8" s="25">
        <v>131251</v>
      </c>
      <c r="Q8" s="25">
        <v>41830.242730000005</v>
      </c>
      <c r="R8" s="25">
        <v>53557</v>
      </c>
      <c r="S8" s="25">
        <v>66336.02841246818</v>
      </c>
      <c r="T8" s="25">
        <v>194853.18922727273</v>
      </c>
      <c r="U8" s="25">
        <v>108933.36921909092</v>
      </c>
      <c r="V8" s="25">
        <v>125557.50128272727</v>
      </c>
      <c r="W8" s="25">
        <v>46999.539000000004</v>
      </c>
      <c r="X8" s="25">
        <v>181592.65</v>
      </c>
      <c r="Y8" s="25">
        <v>115343.71722</v>
      </c>
      <c r="Z8" s="25">
        <v>543548.576262</v>
      </c>
      <c r="AA8" s="25">
        <v>81773.77135909091</v>
      </c>
      <c r="AB8" s="25">
        <v>128586.48696654999</v>
      </c>
      <c r="AC8" s="25">
        <v>49692.69683545455</v>
      </c>
      <c r="AD8" s="25">
        <v>335717.81871454546</v>
      </c>
      <c r="AE8" s="25">
        <v>36223.977210000005</v>
      </c>
      <c r="AF8" s="25">
        <v>91542.61265272727</v>
      </c>
      <c r="AG8" s="25">
        <v>39693.257699999995</v>
      </c>
      <c r="AH8" s="25">
        <v>152687.71</v>
      </c>
      <c r="AI8" s="25">
        <v>364242.3473580727</v>
      </c>
      <c r="AJ8" s="25">
        <v>12724.085000000001</v>
      </c>
      <c r="AK8" s="25">
        <v>31255.22</v>
      </c>
      <c r="AL8" s="25">
        <v>81916.73788</v>
      </c>
      <c r="AM8" s="25">
        <v>174933.005</v>
      </c>
      <c r="AN8" s="25">
        <v>39662.54449</v>
      </c>
      <c r="AO8" s="25">
        <v>4598.433449999999</v>
      </c>
      <c r="AP8" s="25">
        <v>24638.77</v>
      </c>
      <c r="AQ8" s="25">
        <v>20169.51736</v>
      </c>
      <c r="AR8" s="25">
        <v>0</v>
      </c>
      <c r="AS8" s="25">
        <v>0</v>
      </c>
      <c r="AT8" s="25">
        <v>0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>
        <v>0</v>
      </c>
      <c r="BK8" s="40">
        <f>SUM(C8:BJ8)</f>
        <v>11617633.337744908</v>
      </c>
    </row>
    <row r="9" spans="1:63" ht="15" customHeight="1">
      <c r="A9" s="3">
        <v>4</v>
      </c>
      <c r="B9" s="4" t="s">
        <v>9</v>
      </c>
      <c r="C9" s="25">
        <v>11179214.071988</v>
      </c>
      <c r="D9" s="25">
        <v>5203999.942069999</v>
      </c>
      <c r="E9" s="25">
        <v>4270694.4</v>
      </c>
      <c r="F9" s="25">
        <v>10441711.277218</v>
      </c>
      <c r="G9" s="25">
        <v>7016327.467675002</v>
      </c>
      <c r="H9" s="25">
        <v>11392018.149999999</v>
      </c>
      <c r="I9" s="25">
        <v>2254753.6888</v>
      </c>
      <c r="J9" s="25">
        <v>161032.2</v>
      </c>
      <c r="K9" s="25">
        <v>305204.00579200004</v>
      </c>
      <c r="L9" s="25">
        <v>806667.951738</v>
      </c>
      <c r="M9" s="25">
        <v>615248.783818</v>
      </c>
      <c r="N9" s="25">
        <v>2743854.70349</v>
      </c>
      <c r="O9" s="25">
        <v>534668.544748</v>
      </c>
      <c r="P9" s="25">
        <v>470769</v>
      </c>
      <c r="Q9" s="25">
        <v>446527.86857200006</v>
      </c>
      <c r="R9" s="25">
        <v>361629.69399999996</v>
      </c>
      <c r="S9" s="25">
        <v>412889.062452</v>
      </c>
      <c r="T9" s="25">
        <v>1525657.4617334544</v>
      </c>
      <c r="U9" s="25">
        <v>196041.38270400002</v>
      </c>
      <c r="V9" s="25">
        <v>283897.58431</v>
      </c>
      <c r="W9" s="25">
        <v>440944.84500000003</v>
      </c>
      <c r="X9" s="25">
        <v>497449.33</v>
      </c>
      <c r="Y9" s="25">
        <v>1002636.3949339999</v>
      </c>
      <c r="Z9" s="25">
        <v>4622491.729949</v>
      </c>
      <c r="AA9" s="25">
        <v>475401.063742</v>
      </c>
      <c r="AB9" s="25">
        <v>971801.9901239999</v>
      </c>
      <c r="AC9" s="25">
        <v>453556.6837259999</v>
      </c>
      <c r="AD9" s="25">
        <v>1539642.2905419995</v>
      </c>
      <c r="AE9" s="25">
        <v>277621.05261199997</v>
      </c>
      <c r="AF9" s="25">
        <v>729910.308266</v>
      </c>
      <c r="AG9" s="25">
        <v>458095.76005</v>
      </c>
      <c r="AH9" s="25">
        <v>906171.388</v>
      </c>
      <c r="AI9" s="25">
        <v>7616645.64929</v>
      </c>
      <c r="AJ9" s="25">
        <v>85756.48466000002</v>
      </c>
      <c r="AK9" s="25">
        <v>251221.80200000003</v>
      </c>
      <c r="AL9" s="25">
        <v>805437.534</v>
      </c>
      <c r="AM9" s="25">
        <v>1665120.4</v>
      </c>
      <c r="AN9" s="25">
        <v>117130.42641</v>
      </c>
      <c r="AO9" s="25">
        <v>73703.27276600001</v>
      </c>
      <c r="AP9" s="25">
        <v>63299.794</v>
      </c>
      <c r="AQ9" s="25">
        <v>129166.352166</v>
      </c>
      <c r="AR9" s="25">
        <v>0</v>
      </c>
      <c r="AS9" s="25">
        <v>0</v>
      </c>
      <c r="AT9" s="25">
        <v>0</v>
      </c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>
        <v>0</v>
      </c>
      <c r="BK9" s="40">
        <f>SUM(C9:BJ9)</f>
        <v>83806011.79334545</v>
      </c>
    </row>
    <row r="10" spans="1:91" s="19" customFormat="1" ht="15" customHeight="1">
      <c r="A10" s="21">
        <v>5</v>
      </c>
      <c r="B10" s="22" t="s">
        <v>10</v>
      </c>
      <c r="C10" s="25">
        <v>12025794.86534</v>
      </c>
      <c r="D10" s="25">
        <v>6730636.90207</v>
      </c>
      <c r="E10" s="25">
        <v>4451348</v>
      </c>
      <c r="F10" s="25">
        <v>12626378.463079</v>
      </c>
      <c r="G10" s="25">
        <v>7735290.741117003</v>
      </c>
      <c r="H10" s="25">
        <v>12114096.44</v>
      </c>
      <c r="I10" s="25">
        <v>2515183.1626899997</v>
      </c>
      <c r="J10" s="25">
        <v>200852</v>
      </c>
      <c r="K10" s="25">
        <v>329912.70101</v>
      </c>
      <c r="L10" s="25">
        <v>928786.07787</v>
      </c>
      <c r="M10" s="25">
        <v>721049.8256999999</v>
      </c>
      <c r="N10" s="25">
        <v>3075237.342</v>
      </c>
      <c r="O10" s="25">
        <v>615443.3265300001</v>
      </c>
      <c r="P10" s="25">
        <v>566380</v>
      </c>
      <c r="Q10" s="25">
        <v>487669.01076</v>
      </c>
      <c r="R10" s="25">
        <v>400305.99</v>
      </c>
      <c r="S10" s="25">
        <v>465319.95005999994</v>
      </c>
      <c r="T10" s="25">
        <v>1543264.2167654545</v>
      </c>
      <c r="U10" s="25">
        <v>256749.28249500532</v>
      </c>
      <c r="V10" s="25">
        <v>404818.94473</v>
      </c>
      <c r="W10" s="25">
        <v>476476.547</v>
      </c>
      <c r="X10" s="25">
        <v>642552.37</v>
      </c>
      <c r="Y10" s="25">
        <v>1176881.7624</v>
      </c>
      <c r="Z10" s="25">
        <v>5244319.675805001</v>
      </c>
      <c r="AA10" s="25">
        <v>533028.76401</v>
      </c>
      <c r="AB10" s="25">
        <v>1068187.8376200001</v>
      </c>
      <c r="AC10" s="25">
        <v>523497.43119</v>
      </c>
      <c r="AD10" s="25">
        <v>2156758.9468799997</v>
      </c>
      <c r="AE10" s="25">
        <v>263017.44418</v>
      </c>
      <c r="AF10" s="25">
        <v>764516.8158645455</v>
      </c>
      <c r="AG10" s="25">
        <v>523028.62172999996</v>
      </c>
      <c r="AH10" s="25">
        <v>992268.24</v>
      </c>
      <c r="AI10" s="25">
        <v>8581368.603939999</v>
      </c>
      <c r="AJ10" s="25">
        <v>91955.97594</v>
      </c>
      <c r="AK10" s="25">
        <v>281393.38</v>
      </c>
      <c r="AL10" s="25">
        <v>970223.68</v>
      </c>
      <c r="AM10" s="25">
        <v>1848003</v>
      </c>
      <c r="AN10" s="25">
        <v>131510.71321000002</v>
      </c>
      <c r="AO10" s="25">
        <v>104909.46927</v>
      </c>
      <c r="AP10" s="25">
        <v>69630.55</v>
      </c>
      <c r="AQ10" s="25">
        <v>158315.17291999998</v>
      </c>
      <c r="AR10" s="25">
        <v>0</v>
      </c>
      <c r="AS10" s="25">
        <v>0</v>
      </c>
      <c r="AT10" s="25">
        <v>0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>
        <v>0</v>
      </c>
      <c r="BK10" s="40">
        <f>SUM(C10:BJ10)</f>
        <v>94796362.24417603</v>
      </c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</row>
    <row r="11" spans="1:63" ht="15" customHeight="1">
      <c r="A11" s="6"/>
      <c r="B11" s="7" t="s">
        <v>11</v>
      </c>
      <c r="C11" s="29">
        <v>12.598648887842067</v>
      </c>
      <c r="D11" s="29">
        <v>27.14148838822184</v>
      </c>
      <c r="E11" s="29">
        <v>16.42337133745744</v>
      </c>
      <c r="F11" s="29">
        <v>12.716494773869796</v>
      </c>
      <c r="G11" s="29">
        <v>12.236943746166004</v>
      </c>
      <c r="H11" s="29">
        <v>9.11791568730954</v>
      </c>
      <c r="I11" s="29">
        <v>16.79952511006177</v>
      </c>
      <c r="J11" s="29">
        <v>19.59483879621591</v>
      </c>
      <c r="K11" s="29">
        <v>16.929554225842452</v>
      </c>
      <c r="L11" s="29">
        <v>13.503455392681705</v>
      </c>
      <c r="M11" s="29">
        <v>14.744036491544406</v>
      </c>
      <c r="N11" s="29">
        <v>11.22863030747261</v>
      </c>
      <c r="O11" s="29">
        <v>14.398789494206166</v>
      </c>
      <c r="P11" s="29">
        <v>26.862006631702595</v>
      </c>
      <c r="Q11" s="29">
        <v>8.463154647178875</v>
      </c>
      <c r="R11" s="29">
        <v>13.886049965797334</v>
      </c>
      <c r="S11" s="29">
        <v>14.81630798561781</v>
      </c>
      <c r="T11" s="29">
        <v>11.856198348858133</v>
      </c>
      <c r="U11" s="29">
        <v>54.696477243783</v>
      </c>
      <c r="V11" s="29">
        <v>43.409359858503855</v>
      </c>
      <c r="W11" s="29">
        <v>10.424121638160893</v>
      </c>
      <c r="X11" s="29">
        <v>35.63140591625684</v>
      </c>
      <c r="Y11" s="29">
        <v>10.575322720753592</v>
      </c>
      <c r="Z11" s="29">
        <v>10.832833959824622</v>
      </c>
      <c r="AA11" s="29">
        <v>16.456830027530085</v>
      </c>
      <c r="AB11" s="29">
        <v>11.98175793765792</v>
      </c>
      <c r="AC11" s="29">
        <v>10.003952027055869</v>
      </c>
      <c r="AD11" s="29">
        <v>20.64118667152682</v>
      </c>
      <c r="AE11" s="29">
        <v>12.218697955665688</v>
      </c>
      <c r="AF11" s="29">
        <v>11.558412497714977</v>
      </c>
      <c r="AG11" s="29">
        <v>7.414881485978511</v>
      </c>
      <c r="AH11" s="29">
        <v>15.874470536692778</v>
      </c>
      <c r="AI11" s="29">
        <v>3.976601889787358</v>
      </c>
      <c r="AJ11" s="29">
        <v>13.890214888386259</v>
      </c>
      <c r="AK11" s="29">
        <v>11.497334136628794</v>
      </c>
      <c r="AL11" s="29">
        <v>9.256743662010667</v>
      </c>
      <c r="AM11" s="29">
        <v>9.255727093368144</v>
      </c>
      <c r="AN11" s="29">
        <v>32.92742541976032</v>
      </c>
      <c r="AO11" s="29">
        <v>5.394321704848455</v>
      </c>
      <c r="AP11" s="29">
        <v>37.97871759266705</v>
      </c>
      <c r="AQ11" s="29">
        <v>14.693561474592617</v>
      </c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>
        <f>BK7/BK9*100</f>
        <v>12.914315991692824</v>
      </c>
    </row>
    <row r="12" spans="1:63" ht="15" customHeight="1">
      <c r="A12" s="6"/>
      <c r="B12" s="7" t="s">
        <v>12</v>
      </c>
      <c r="C12" s="29">
        <v>13.519218234705502</v>
      </c>
      <c r="D12" s="29">
        <v>28.965716310142962</v>
      </c>
      <c r="E12" s="29">
        <v>17.372842224440127</v>
      </c>
      <c r="F12" s="29">
        <v>13.702596078496496</v>
      </c>
      <c r="G12" s="29">
        <v>12.163850525661758</v>
      </c>
      <c r="H12" s="29">
        <v>10.368003495500052</v>
      </c>
      <c r="I12" s="29">
        <v>17.734536154714725</v>
      </c>
      <c r="J12" s="29">
        <v>20.369218081849468</v>
      </c>
      <c r="K12" s="29">
        <v>17.8511478440851</v>
      </c>
      <c r="L12" s="29">
        <v>13.8377462237715</v>
      </c>
      <c r="M12" s="29">
        <v>15.67890753254129</v>
      </c>
      <c r="N12" s="29">
        <v>12.19056170881207</v>
      </c>
      <c r="O12" s="29">
        <v>15.338961144357985</v>
      </c>
      <c r="P12" s="29">
        <v>27.880128045814402</v>
      </c>
      <c r="Q12" s="29">
        <v>9.36789071279548</v>
      </c>
      <c r="R12" s="29">
        <v>14.809901091805807</v>
      </c>
      <c r="S12" s="29">
        <v>16.066307985617808</v>
      </c>
      <c r="T12" s="29">
        <v>12.771752120943336</v>
      </c>
      <c r="U12" s="29">
        <v>55.56651749573089</v>
      </c>
      <c r="V12" s="29">
        <v>44.226336616385446</v>
      </c>
      <c r="W12" s="29">
        <v>10.658824914939192</v>
      </c>
      <c r="X12" s="29">
        <v>36.50475315747234</v>
      </c>
      <c r="Y12" s="29">
        <v>11.50404252257297</v>
      </c>
      <c r="Z12" s="29">
        <v>11.758778771638752</v>
      </c>
      <c r="AA12" s="29">
        <v>17.201007232804493</v>
      </c>
      <c r="AB12" s="29">
        <v>13.231757937657921</v>
      </c>
      <c r="AC12" s="29">
        <v>10.956226336965331</v>
      </c>
      <c r="AD12" s="29">
        <v>21.804923180978804</v>
      </c>
      <c r="AE12" s="29">
        <v>13.047993611862797</v>
      </c>
      <c r="AF12" s="29">
        <v>12.541624856648353</v>
      </c>
      <c r="AG12" s="29">
        <v>8.664838481733073</v>
      </c>
      <c r="AH12" s="29">
        <v>16.849760654769206</v>
      </c>
      <c r="AI12" s="29">
        <v>4.782188434774122</v>
      </c>
      <c r="AJ12" s="29">
        <v>14.837461039182479</v>
      </c>
      <c r="AK12" s="29">
        <v>12.441284853135476</v>
      </c>
      <c r="AL12" s="29">
        <v>10.170464427350613</v>
      </c>
      <c r="AM12" s="29">
        <v>10.505727093368144</v>
      </c>
      <c r="AN12" s="29">
        <v>33.8618629724495</v>
      </c>
      <c r="AO12" s="29">
        <v>6.239117039754167</v>
      </c>
      <c r="AP12" s="29">
        <v>38.92393393886874</v>
      </c>
      <c r="AQ12" s="29">
        <v>15.615148234641524</v>
      </c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>
        <f>BK8/BK9*100</f>
        <v>13.862529774585214</v>
      </c>
    </row>
    <row r="13" spans="1:63" ht="15" customHeight="1">
      <c r="A13" s="6"/>
      <c r="B13" s="7" t="s">
        <v>13</v>
      </c>
      <c r="C13" s="29">
        <v>92.96029241450007</v>
      </c>
      <c r="D13" s="29">
        <v>77.31809066196269</v>
      </c>
      <c r="E13" s="29">
        <v>95.94159791595716</v>
      </c>
      <c r="F13" s="29">
        <v>82.69759462502077</v>
      </c>
      <c r="G13" s="29">
        <v>90.70541370060798</v>
      </c>
      <c r="H13" s="29">
        <v>94.0393549483745</v>
      </c>
      <c r="I13" s="29">
        <v>89.64570542005899</v>
      </c>
      <c r="J13" s="29">
        <v>80.17455638977955</v>
      </c>
      <c r="K13" s="29">
        <v>92.5105353196902</v>
      </c>
      <c r="L13" s="29">
        <v>86.85185652092726</v>
      </c>
      <c r="M13" s="29">
        <v>85.32680570593196</v>
      </c>
      <c r="N13" s="29">
        <v>89.22416055553998</v>
      </c>
      <c r="O13" s="29">
        <v>86.87535012566869</v>
      </c>
      <c r="P13" s="29">
        <v>83.11893075320457</v>
      </c>
      <c r="Q13" s="29">
        <v>91.56371611067019</v>
      </c>
      <c r="R13" s="29">
        <v>90.33831694599424</v>
      </c>
      <c r="S13" s="29">
        <v>88.73229321002907</v>
      </c>
      <c r="T13" s="29">
        <v>98.85912244703617</v>
      </c>
      <c r="U13" s="29">
        <v>76.35518230038821</v>
      </c>
      <c r="V13" s="29">
        <v>70.12952037097713</v>
      </c>
      <c r="W13" s="29">
        <v>92.542822469707</v>
      </c>
      <c r="X13" s="29">
        <v>77.41770993701262</v>
      </c>
      <c r="Y13" s="29">
        <v>85.19431832211728</v>
      </c>
      <c r="Z13" s="29">
        <v>88.14282911232809</v>
      </c>
      <c r="AA13" s="29">
        <v>89.18863217915968</v>
      </c>
      <c r="AB13" s="29">
        <v>90.97669491250201</v>
      </c>
      <c r="AC13" s="29">
        <v>86.63971525036662</v>
      </c>
      <c r="AD13" s="29">
        <v>71.38685075442804</v>
      </c>
      <c r="AE13" s="29">
        <v>105.55233455238269</v>
      </c>
      <c r="AF13" s="29">
        <v>95.47341446513362</v>
      </c>
      <c r="AG13" s="29">
        <v>87.58521828782061</v>
      </c>
      <c r="AH13" s="29">
        <v>91.32322808195494</v>
      </c>
      <c r="AI13" s="29">
        <v>88.75793595199882</v>
      </c>
      <c r="AJ13" s="29">
        <v>93.25819641776727</v>
      </c>
      <c r="AK13" s="29">
        <v>89.27779395520962</v>
      </c>
      <c r="AL13" s="29">
        <v>83.01565408092286</v>
      </c>
      <c r="AM13" s="29">
        <v>90.10377147656146</v>
      </c>
      <c r="AN13" s="29">
        <v>89.06531152558105</v>
      </c>
      <c r="AO13" s="29">
        <v>70.25416607180975</v>
      </c>
      <c r="AP13" s="29">
        <v>90.90807698632281</v>
      </c>
      <c r="AQ13" s="29">
        <v>81.5881066758336</v>
      </c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>
        <f>BK9/BK10*100</f>
        <v>88.4063584396607</v>
      </c>
    </row>
    <row r="14" spans="1:91" s="19" customFormat="1" ht="15" customHeight="1">
      <c r="A14" s="21">
        <v>6</v>
      </c>
      <c r="B14" s="22" t="s">
        <v>14</v>
      </c>
      <c r="C14" s="31">
        <v>4272711.011655001</v>
      </c>
      <c r="D14" s="31">
        <v>0</v>
      </c>
      <c r="E14" s="31">
        <v>1163489</v>
      </c>
      <c r="F14" s="31">
        <v>6929533.65833</v>
      </c>
      <c r="G14" s="31">
        <v>3042111.435</v>
      </c>
      <c r="H14" s="31">
        <v>0</v>
      </c>
      <c r="I14" s="31">
        <v>810895.24401</v>
      </c>
      <c r="J14" s="31">
        <v>47922</v>
      </c>
      <c r="K14" s="31">
        <v>62044.418</v>
      </c>
      <c r="L14" s="31">
        <v>328117.1185</v>
      </c>
      <c r="M14" s="31">
        <v>293289.17</v>
      </c>
      <c r="N14" s="31">
        <v>0</v>
      </c>
      <c r="O14" s="31">
        <v>114402.435</v>
      </c>
      <c r="P14" s="31">
        <v>209255</v>
      </c>
      <c r="Q14" s="31">
        <v>85700.45924</v>
      </c>
      <c r="R14" s="31">
        <v>79759.96</v>
      </c>
      <c r="S14" s="31">
        <v>135963.53397</v>
      </c>
      <c r="T14" s="31">
        <v>397656.10547</v>
      </c>
      <c r="U14" s="31">
        <v>53549.00463</v>
      </c>
      <c r="V14" s="31">
        <v>36921.67249</v>
      </c>
      <c r="W14" s="31">
        <v>84527.35</v>
      </c>
      <c r="X14" s="31">
        <v>58600.74</v>
      </c>
      <c r="Y14" s="31">
        <v>192734.64206</v>
      </c>
      <c r="Z14" s="31">
        <v>1835588.48517</v>
      </c>
      <c r="AA14" s="31">
        <v>81599.35272</v>
      </c>
      <c r="AB14" s="31">
        <v>481004.289</v>
      </c>
      <c r="AC14" s="31">
        <v>139304.40440000003</v>
      </c>
      <c r="AD14" s="31">
        <v>247882.47703</v>
      </c>
      <c r="AE14" s="31">
        <v>63883.7363</v>
      </c>
      <c r="AF14" s="31">
        <v>0</v>
      </c>
      <c r="AG14" s="31">
        <v>158854.644</v>
      </c>
      <c r="AH14" s="31">
        <v>102529.91</v>
      </c>
      <c r="AI14" s="31">
        <v>1819314.41073</v>
      </c>
      <c r="AJ14" s="31">
        <v>9452.882</v>
      </c>
      <c r="AK14" s="31">
        <v>44951.7</v>
      </c>
      <c r="AL14" s="31">
        <v>128312.71</v>
      </c>
      <c r="AM14" s="31">
        <v>550004</v>
      </c>
      <c r="AN14" s="31">
        <v>6481.80773</v>
      </c>
      <c r="AO14" s="31">
        <v>3606.8529999999996</v>
      </c>
      <c r="AP14" s="31">
        <v>6711.44</v>
      </c>
      <c r="AQ14" s="31">
        <v>16635.865999999998</v>
      </c>
      <c r="AR14" s="31">
        <v>0</v>
      </c>
      <c r="AS14" s="31">
        <v>0</v>
      </c>
      <c r="AT14" s="31">
        <v>0</v>
      </c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>
        <v>0</v>
      </c>
      <c r="BK14" s="40">
        <f>SUM(C14:BJ14)</f>
        <v>24095302.926435005</v>
      </c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</row>
    <row r="15" spans="1:91" s="19" customFormat="1" ht="15" customHeight="1">
      <c r="A15" s="21">
        <v>7</v>
      </c>
      <c r="B15" s="23" t="s">
        <v>15</v>
      </c>
      <c r="C15" s="31">
        <v>5935786.9076000005</v>
      </c>
      <c r="D15" s="31">
        <v>4675930.15</v>
      </c>
      <c r="E15" s="31">
        <v>2508074</v>
      </c>
      <c r="F15" s="31">
        <v>3787262.03287</v>
      </c>
      <c r="G15" s="31">
        <v>3152886.881889999</v>
      </c>
      <c r="H15" s="31">
        <v>9670194.07</v>
      </c>
      <c r="I15" s="31">
        <v>1008400.41776</v>
      </c>
      <c r="J15" s="31">
        <v>88324</v>
      </c>
      <c r="K15" s="31">
        <v>198262.85963999998</v>
      </c>
      <c r="L15" s="31">
        <v>414712.87308</v>
      </c>
      <c r="M15" s="31">
        <v>289346.54403</v>
      </c>
      <c r="N15" s="31">
        <v>2751453.59177</v>
      </c>
      <c r="O15" s="31">
        <v>389310.763</v>
      </c>
      <c r="P15" s="31">
        <v>187359</v>
      </c>
      <c r="Q15" s="31">
        <v>333549.46116999997</v>
      </c>
      <c r="R15" s="31">
        <v>256904.97</v>
      </c>
      <c r="S15" s="31">
        <v>228355.18701000002</v>
      </c>
      <c r="T15" s="31">
        <v>934929.52758</v>
      </c>
      <c r="U15" s="31">
        <v>89978.87477</v>
      </c>
      <c r="V15" s="31">
        <v>206000</v>
      </c>
      <c r="W15" s="31">
        <v>343496.68</v>
      </c>
      <c r="X15" s="31">
        <v>400123.56</v>
      </c>
      <c r="Y15" s="31">
        <v>860507.9643700001</v>
      </c>
      <c r="Z15" s="31">
        <v>2788970.47674</v>
      </c>
      <c r="AA15" s="31">
        <v>345358.5576400001</v>
      </c>
      <c r="AB15" s="31">
        <v>402324.12029000005</v>
      </c>
      <c r="AC15" s="31">
        <v>324855.02921000007</v>
      </c>
      <c r="AD15" s="31">
        <v>1484048.9774299997</v>
      </c>
      <c r="AE15" s="31">
        <v>156702.4412</v>
      </c>
      <c r="AF15" s="31">
        <v>676663.50176</v>
      </c>
      <c r="AG15" s="31">
        <v>256932.77137</v>
      </c>
      <c r="AH15" s="31">
        <v>734582.49</v>
      </c>
      <c r="AI15" s="31">
        <v>4296155.8634</v>
      </c>
      <c r="AJ15" s="31">
        <v>68760.096</v>
      </c>
      <c r="AK15" s="31">
        <v>206500</v>
      </c>
      <c r="AL15" s="31">
        <v>726394.21</v>
      </c>
      <c r="AM15" s="31">
        <v>916037</v>
      </c>
      <c r="AN15" s="31">
        <v>83718.94403</v>
      </c>
      <c r="AO15" s="31">
        <v>95915.43893</v>
      </c>
      <c r="AP15" s="31">
        <v>38010.75</v>
      </c>
      <c r="AQ15" s="31">
        <v>118332.22</v>
      </c>
      <c r="AR15" s="31">
        <v>0</v>
      </c>
      <c r="AS15" s="31">
        <v>0</v>
      </c>
      <c r="AT15" s="31">
        <v>0</v>
      </c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>
        <v>0</v>
      </c>
      <c r="BK15" s="40">
        <f>SUM(C15:BJ15)</f>
        <v>52431413.20454001</v>
      </c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</row>
    <row r="16" spans="1:91" s="19" customFormat="1" ht="15" customHeight="1">
      <c r="A16" s="21">
        <v>8</v>
      </c>
      <c r="B16" s="23" t="s">
        <v>16</v>
      </c>
      <c r="C16" s="31">
        <v>465521.1584760909</v>
      </c>
      <c r="D16" s="31">
        <v>125233.65</v>
      </c>
      <c r="E16" s="31">
        <v>188511</v>
      </c>
      <c r="F16" s="31">
        <v>566985.3922828999</v>
      </c>
      <c r="G16" s="31">
        <v>499765.6568808191</v>
      </c>
      <c r="H16" s="31">
        <v>1123270.44</v>
      </c>
      <c r="I16" s="31">
        <v>317089.5888</v>
      </c>
      <c r="J16" s="31">
        <v>26301</v>
      </c>
      <c r="K16" s="31">
        <v>17532.17004545455</v>
      </c>
      <c r="L16" s="31">
        <v>61070.2211</v>
      </c>
      <c r="M16" s="31">
        <v>37097.50999727273</v>
      </c>
      <c r="N16" s="31">
        <v>15141.811460909077</v>
      </c>
      <c r="O16" s="31">
        <v>30696.738569999998</v>
      </c>
      <c r="P16" s="31">
        <v>43308</v>
      </c>
      <c r="Q16" s="31">
        <v>30628.745880000002</v>
      </c>
      <c r="R16" s="31">
        <v>13424.98</v>
      </c>
      <c r="S16" s="31">
        <v>32123.523684545456</v>
      </c>
      <c r="T16" s="31">
        <v>29793.60892818182</v>
      </c>
      <c r="U16" s="31">
        <v>4385.381722363637</v>
      </c>
      <c r="V16" s="31">
        <v>35001.41604727272</v>
      </c>
      <c r="W16" s="31">
        <v>2487.89</v>
      </c>
      <c r="X16" s="31">
        <v>5432.07</v>
      </c>
      <c r="Y16" s="31">
        <v>15775.69</v>
      </c>
      <c r="Z16" s="31">
        <v>113408.58997600019</v>
      </c>
      <c r="AA16" s="31">
        <v>19762.960822727277</v>
      </c>
      <c r="AB16" s="31">
        <v>62774.36824</v>
      </c>
      <c r="AC16" s="31">
        <v>13964.404524545454</v>
      </c>
      <c r="AD16" s="31">
        <v>74618.53402636363</v>
      </c>
      <c r="AE16" s="31">
        <v>19853.45768</v>
      </c>
      <c r="AF16" s="31">
        <v>3487.26869</v>
      </c>
      <c r="AG16" s="31">
        <v>45023.108290000004</v>
      </c>
      <c r="AH16" s="31">
        <v>17142.29</v>
      </c>
      <c r="AI16" s="31">
        <v>1910028.7346122249</v>
      </c>
      <c r="AJ16" s="31">
        <v>2967.44</v>
      </c>
      <c r="AK16" s="31">
        <v>1057.87</v>
      </c>
      <c r="AL16" s="31">
        <v>38945.44</v>
      </c>
      <c r="AM16" s="31">
        <v>212593</v>
      </c>
      <c r="AN16" s="31">
        <v>2741.92765</v>
      </c>
      <c r="AO16" s="31">
        <v>1411.3857</v>
      </c>
      <c r="AP16" s="31">
        <v>1119.67</v>
      </c>
      <c r="AQ16" s="31">
        <v>4447.95748</v>
      </c>
      <c r="AR16" s="31">
        <v>0</v>
      </c>
      <c r="AS16" s="31">
        <v>0</v>
      </c>
      <c r="AT16" s="31">
        <v>0</v>
      </c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>
        <v>0</v>
      </c>
      <c r="BK16" s="40">
        <f>SUM(C16:BJ16)</f>
        <v>6231926.051567673</v>
      </c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</row>
    <row r="17" spans="1:63" ht="15" customHeight="1">
      <c r="A17" s="6"/>
      <c r="B17" s="9" t="s">
        <v>17</v>
      </c>
      <c r="C17" s="27">
        <v>10208497.919255001</v>
      </c>
      <c r="D17" s="27">
        <v>4675930.15</v>
      </c>
      <c r="E17" s="27">
        <v>3671563</v>
      </c>
      <c r="F17" s="27">
        <v>10716795.6912</v>
      </c>
      <c r="G17" s="27">
        <v>6194998.316889999</v>
      </c>
      <c r="H17" s="27">
        <v>9670194.07</v>
      </c>
      <c r="I17" s="27">
        <v>1819295.6617700001</v>
      </c>
      <c r="J17" s="27">
        <v>136246</v>
      </c>
      <c r="K17" s="27">
        <v>260307.27764</v>
      </c>
      <c r="L17" s="27">
        <v>742829.9915799999</v>
      </c>
      <c r="M17" s="27">
        <v>582635.7140299999</v>
      </c>
      <c r="N17" s="27">
        <v>2751453.59177</v>
      </c>
      <c r="O17" s="27">
        <v>503713.198</v>
      </c>
      <c r="P17" s="27">
        <v>396614</v>
      </c>
      <c r="Q17" s="27">
        <v>419249.92040999996</v>
      </c>
      <c r="R17" s="27">
        <v>336664.93</v>
      </c>
      <c r="S17" s="27">
        <v>364318.72098</v>
      </c>
      <c r="T17" s="27">
        <v>1332585.63305</v>
      </c>
      <c r="U17" s="27">
        <v>143527.8794</v>
      </c>
      <c r="V17" s="27">
        <v>242921.67249</v>
      </c>
      <c r="W17" s="27">
        <v>428024.03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1731931.4544599997</v>
      </c>
      <c r="AE17" s="27">
        <v>220586.1775</v>
      </c>
      <c r="AF17" s="27">
        <v>676663.50176</v>
      </c>
      <c r="AG17" s="27">
        <v>415787.41537</v>
      </c>
      <c r="AH17" s="27">
        <v>837112.4</v>
      </c>
      <c r="AI17" s="27">
        <v>6115470.27413</v>
      </c>
      <c r="AJ17" s="27">
        <v>78212.978</v>
      </c>
      <c r="AK17" s="27">
        <v>251451.7</v>
      </c>
      <c r="AL17" s="27">
        <v>854706.92</v>
      </c>
      <c r="AM17" s="27">
        <v>1466041</v>
      </c>
      <c r="AN17" s="27">
        <v>90200.75176</v>
      </c>
      <c r="AO17" s="27">
        <v>99522.29193</v>
      </c>
      <c r="AP17" s="27">
        <v>44722.19</v>
      </c>
      <c r="AQ17" s="27">
        <v>134968.086</v>
      </c>
      <c r="AR17" s="27">
        <v>0</v>
      </c>
      <c r="AS17" s="27">
        <v>0</v>
      </c>
      <c r="AT17" s="27">
        <v>0</v>
      </c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>
        <v>0</v>
      </c>
      <c r="BK17" s="27">
        <f>BK14+BK15</f>
        <v>76526716.13097501</v>
      </c>
    </row>
    <row r="18" spans="1:63" ht="15" customHeight="1">
      <c r="A18" s="6"/>
      <c r="B18" s="9" t="s">
        <v>18</v>
      </c>
      <c r="C18" s="32">
        <v>8.724436391342138</v>
      </c>
      <c r="D18" s="32">
        <v>3.423026971747161</v>
      </c>
      <c r="E18" s="32">
        <v>5.7711102064297695</v>
      </c>
      <c r="F18" s="32">
        <v>7.7694253409745855</v>
      </c>
      <c r="G18" s="32">
        <v>8.244059241320114</v>
      </c>
      <c r="H18" s="32">
        <v>9.309452774969916</v>
      </c>
      <c r="I18" s="32">
        <v>5.36849087525525</v>
      </c>
      <c r="J18" s="32">
        <v>4.906053076950776</v>
      </c>
      <c r="K18" s="32">
        <v>5.287896431633047</v>
      </c>
      <c r="L18" s="32">
        <v>6.559263142102799</v>
      </c>
      <c r="M18" s="32">
        <v>6.817323247566225</v>
      </c>
      <c r="N18" s="32">
        <v>9.435938420229565</v>
      </c>
      <c r="O18" s="32">
        <v>5.972907379080549</v>
      </c>
      <c r="P18" s="32">
        <v>3.5576824750405898</v>
      </c>
      <c r="Q18" s="32">
        <v>10.70142993108201</v>
      </c>
      <c r="R18" s="32">
        <v>7.652519207164613</v>
      </c>
      <c r="S18" s="32">
        <v>6.269898478298282</v>
      </c>
      <c r="T18" s="32">
        <v>8.349324785406381</v>
      </c>
      <c r="U18" s="32">
        <v>1.341595201106718</v>
      </c>
      <c r="V18" s="32">
        <v>1.9641779527960155</v>
      </c>
      <c r="W18" s="32">
        <v>2.560672138699276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7.225593692207563</v>
      </c>
      <c r="AE18" s="32">
        <v>7.622716756513926</v>
      </c>
      <c r="AF18" s="32">
        <v>8.481511910855968</v>
      </c>
      <c r="AG18" s="32">
        <v>16.06845785167723</v>
      </c>
      <c r="AH18" s="32">
        <v>6.8319532518832276</v>
      </c>
      <c r="AI18" s="32">
        <v>36.306951365665704</v>
      </c>
      <c r="AJ18" s="32">
        <v>10.587921754433465</v>
      </c>
      <c r="AK18" s="32">
        <v>15.989552333714867</v>
      </c>
      <c r="AL18" s="32">
        <v>11.98982857784137</v>
      </c>
      <c r="AM18" s="32">
        <v>9.558352566860957</v>
      </c>
      <c r="AN18" s="32">
        <v>8.186671969504447</v>
      </c>
      <c r="AO18" s="32">
        <v>16.42824231264444</v>
      </c>
      <c r="AP18" s="32">
        <v>1.8620280622866185</v>
      </c>
      <c r="AQ18" s="32">
        <v>6.84144799270073</v>
      </c>
      <c r="AR18" s="32" t="e">
        <v>#DIV/0!</v>
      </c>
      <c r="AS18" s="32" t="e">
        <v>#DIV/0!</v>
      </c>
      <c r="AT18" s="32" t="e">
        <v>#DIV/0!</v>
      </c>
      <c r="AU18" s="32" t="e">
        <v>#DIV/0!</v>
      </c>
      <c r="AV18" s="32" t="e">
        <v>#DIV/0!</v>
      </c>
      <c r="AW18" s="32" t="e">
        <v>#DIV/0!</v>
      </c>
      <c r="AX18" s="32" t="e">
        <v>#DIV/0!</v>
      </c>
      <c r="AY18" s="32" t="e">
        <v>#DIV/0!</v>
      </c>
      <c r="AZ18" s="32" t="e">
        <v>#DIV/0!</v>
      </c>
      <c r="BA18" s="32" t="e">
        <v>#DIV/0!</v>
      </c>
      <c r="BB18" s="32" t="e">
        <v>#DIV/0!</v>
      </c>
      <c r="BC18" s="32" t="e">
        <v>#DIV/0!</v>
      </c>
      <c r="BD18" s="32" t="e">
        <v>#DIV/0!</v>
      </c>
      <c r="BE18" s="32" t="e">
        <v>#DIV/0!</v>
      </c>
      <c r="BF18" s="32" t="e">
        <v>#DIV/0!</v>
      </c>
      <c r="BG18" s="32" t="e">
        <v>#DIV/0!</v>
      </c>
      <c r="BH18" s="32" t="e">
        <v>#DIV/0!</v>
      </c>
      <c r="BI18" s="32" t="e">
        <v>#DIV/0!</v>
      </c>
      <c r="BJ18" s="32" t="e">
        <v>#DIV/0!</v>
      </c>
      <c r="BK18" s="32">
        <f>BK17/BK56</f>
        <v>7.752661565640347</v>
      </c>
    </row>
    <row r="19" spans="1:63" ht="15" customHeight="1">
      <c r="A19" s="6"/>
      <c r="B19" s="9" t="s">
        <v>19</v>
      </c>
      <c r="C19" s="32">
        <v>1.389232010170709</v>
      </c>
      <c r="D19" s="32" t="e">
        <v>#DIV/0!</v>
      </c>
      <c r="E19" s="32">
        <v>2.155649086497595</v>
      </c>
      <c r="F19" s="32">
        <v>0.5465392362034822</v>
      </c>
      <c r="G19" s="32">
        <v>1.0364140003602462</v>
      </c>
      <c r="H19" s="32" t="e">
        <v>#DIV/0!</v>
      </c>
      <c r="I19" s="32">
        <v>1.2435643508935963</v>
      </c>
      <c r="J19" s="32">
        <v>1.84307833562873</v>
      </c>
      <c r="K19" s="32">
        <v>3.195498741562859</v>
      </c>
      <c r="L19" s="32">
        <v>1.2639172103420748</v>
      </c>
      <c r="M19" s="32">
        <v>0.9865572057433966</v>
      </c>
      <c r="N19" s="32" t="e">
        <v>#DIV/0!</v>
      </c>
      <c r="O19" s="32">
        <v>3.4029936775384195</v>
      </c>
      <c r="P19" s="32">
        <v>0.8953621179900122</v>
      </c>
      <c r="Q19" s="32">
        <v>3.8920382005878267</v>
      </c>
      <c r="R19" s="32">
        <v>3.2209766654847867</v>
      </c>
      <c r="S19" s="32">
        <v>1.6795325948234474</v>
      </c>
      <c r="T19" s="32">
        <v>2.3511006488256547</v>
      </c>
      <c r="U19" s="32">
        <v>1.6803090065205566</v>
      </c>
      <c r="V19" s="32">
        <v>5.579378887990348</v>
      </c>
      <c r="W19" s="32">
        <v>4.063734164149237</v>
      </c>
      <c r="X19" s="32">
        <v>6.827960875579387</v>
      </c>
      <c r="Y19" s="32">
        <v>4.464729096817562</v>
      </c>
      <c r="Z19" s="32">
        <v>1.5193876510299116</v>
      </c>
      <c r="AA19" s="32">
        <v>4.232368837839479</v>
      </c>
      <c r="AB19" s="32">
        <v>0.8364252242457656</v>
      </c>
      <c r="AC19" s="32">
        <v>2.3319795997060377</v>
      </c>
      <c r="AD19" s="32">
        <v>5.986905549803718</v>
      </c>
      <c r="AE19" s="32">
        <v>2.452931689281925</v>
      </c>
      <c r="AF19" s="32" t="e">
        <v>#DIV/0!</v>
      </c>
      <c r="AG19" s="32">
        <v>1.6174079957649838</v>
      </c>
      <c r="AH19" s="32">
        <v>7.1645677831961425</v>
      </c>
      <c r="AI19" s="32">
        <v>2.361414738465226</v>
      </c>
      <c r="AJ19" s="32">
        <v>7.273982262763886</v>
      </c>
      <c r="AK19" s="32">
        <v>4.593819588580632</v>
      </c>
      <c r="AL19" s="32">
        <v>5.66112437341554</v>
      </c>
      <c r="AM19" s="32">
        <v>1.665509705383961</v>
      </c>
      <c r="AN19" s="32">
        <v>12.915986946437856</v>
      </c>
      <c r="AO19" s="32">
        <v>26.5925555962497</v>
      </c>
      <c r="AP19" s="32">
        <v>5.663575924093786</v>
      </c>
      <c r="AQ19" s="32">
        <v>7.113078453505216</v>
      </c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>
        <f>BK15/BK14</f>
        <v>2.176001412583089</v>
      </c>
    </row>
    <row r="20" spans="1:63" ht="15" customHeight="1">
      <c r="A20" s="3">
        <v>9</v>
      </c>
      <c r="B20" s="10" t="s">
        <v>20</v>
      </c>
      <c r="C20" s="25">
        <v>10190894.7156965</v>
      </c>
      <c r="D20" s="25">
        <v>4743281.5</v>
      </c>
      <c r="E20" s="25">
        <v>3956724</v>
      </c>
      <c r="F20" s="25">
        <v>9676585.113</v>
      </c>
      <c r="G20" s="25">
        <v>6330704.313</v>
      </c>
      <c r="H20" s="25">
        <v>11025872.17</v>
      </c>
      <c r="I20" s="25">
        <v>2108219.4224</v>
      </c>
      <c r="J20" s="25">
        <v>124698</v>
      </c>
      <c r="K20" s="25">
        <v>281313.198</v>
      </c>
      <c r="L20" s="25">
        <v>766405.796</v>
      </c>
      <c r="M20" s="25">
        <v>575124.35</v>
      </c>
      <c r="N20" s="25">
        <v>2639354.364</v>
      </c>
      <c r="O20" s="25">
        <v>497947.537</v>
      </c>
      <c r="P20" s="25">
        <v>424914</v>
      </c>
      <c r="Q20" s="25">
        <v>403989.90694</v>
      </c>
      <c r="R20" s="25">
        <v>334092</v>
      </c>
      <c r="S20" s="25">
        <v>388209.0414</v>
      </c>
      <c r="T20" s="25">
        <v>1396877.85571</v>
      </c>
      <c r="U20" s="25">
        <v>170563.86674</v>
      </c>
      <c r="V20" s="25">
        <v>231850.57427999997</v>
      </c>
      <c r="W20" s="25">
        <v>413958.85</v>
      </c>
      <c r="X20" s="25">
        <v>434446.37220999994</v>
      </c>
      <c r="Y20" s="25">
        <v>931168.2679999999</v>
      </c>
      <c r="Z20" s="25">
        <v>4272839.07820602</v>
      </c>
      <c r="AA20" s="25">
        <v>353754.12035999994</v>
      </c>
      <c r="AB20" s="25">
        <v>930825.142</v>
      </c>
      <c r="AC20" s="25">
        <v>431910.38077999995</v>
      </c>
      <c r="AD20" s="25">
        <v>1314077.49541</v>
      </c>
      <c r="AE20" s="25">
        <v>230207.64776999995</v>
      </c>
      <c r="AF20" s="25">
        <v>717656.84</v>
      </c>
      <c r="AG20" s="25">
        <v>379906.745</v>
      </c>
      <c r="AH20" s="25">
        <v>883779.7415199999</v>
      </c>
      <c r="AI20" s="25">
        <v>6135867.50632</v>
      </c>
      <c r="AJ20" s="25">
        <v>81232.553</v>
      </c>
      <c r="AK20" s="25">
        <v>237140.63</v>
      </c>
      <c r="AL20" s="25">
        <v>735945.03</v>
      </c>
      <c r="AM20" s="25">
        <v>1466768</v>
      </c>
      <c r="AN20" s="25">
        <v>109451.069</v>
      </c>
      <c r="AO20" s="25">
        <v>61430.881</v>
      </c>
      <c r="AP20" s="25">
        <v>59831.97</v>
      </c>
      <c r="AQ20" s="25">
        <v>119037.991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40">
        <f>SUM(C20:BJ20)</f>
        <v>76568858.03574252</v>
      </c>
    </row>
    <row r="21" spans="1:63" ht="15" customHeight="1">
      <c r="A21" s="3">
        <v>10</v>
      </c>
      <c r="B21" s="8" t="s">
        <v>21</v>
      </c>
      <c r="C21" s="25">
        <v>40056.034473499996</v>
      </c>
      <c r="D21" s="25">
        <v>0</v>
      </c>
      <c r="E21" s="25">
        <v>32601</v>
      </c>
      <c r="F21" s="25">
        <v>9361.376</v>
      </c>
      <c r="G21" s="25">
        <v>71090.363</v>
      </c>
      <c r="H21" s="25">
        <v>8254.34</v>
      </c>
      <c r="I21" s="25">
        <v>23281.8466</v>
      </c>
      <c r="J21" s="25">
        <v>14108</v>
      </c>
      <c r="K21" s="25">
        <v>11581.419000000002</v>
      </c>
      <c r="L21" s="25">
        <v>3122.324</v>
      </c>
      <c r="M21" s="25">
        <v>1548.1979999999999</v>
      </c>
      <c r="N21" s="25">
        <v>0</v>
      </c>
      <c r="O21" s="25">
        <v>5257.94</v>
      </c>
      <c r="P21" s="25">
        <v>6808</v>
      </c>
      <c r="Q21" s="25">
        <v>5913.0023</v>
      </c>
      <c r="R21" s="25">
        <v>7549.9</v>
      </c>
      <c r="S21" s="25">
        <v>7146.168</v>
      </c>
      <c r="T21" s="25">
        <v>4246.63022</v>
      </c>
      <c r="U21" s="25">
        <v>1473.1679</v>
      </c>
      <c r="V21" s="25">
        <v>6108.407380000001</v>
      </c>
      <c r="W21" s="25">
        <v>2382.357</v>
      </c>
      <c r="X21" s="25">
        <v>3642.03835</v>
      </c>
      <c r="Y21" s="25">
        <v>10828.26341</v>
      </c>
      <c r="Z21" s="25">
        <v>15793.195899999999</v>
      </c>
      <c r="AA21" s="25">
        <v>4618.39424</v>
      </c>
      <c r="AB21" s="25">
        <v>4845.308</v>
      </c>
      <c r="AC21" s="25">
        <v>0</v>
      </c>
      <c r="AD21" s="25">
        <v>24378.72146</v>
      </c>
      <c r="AE21" s="25">
        <v>1569.85324</v>
      </c>
      <c r="AF21" s="25">
        <v>19.5</v>
      </c>
      <c r="AG21" s="25">
        <v>8063.755</v>
      </c>
      <c r="AH21" s="25">
        <v>6183.63448</v>
      </c>
      <c r="AI21" s="25">
        <v>276106.58819</v>
      </c>
      <c r="AJ21" s="25">
        <v>0</v>
      </c>
      <c r="AK21" s="25">
        <v>0</v>
      </c>
      <c r="AL21" s="25">
        <v>0</v>
      </c>
      <c r="AM21" s="25">
        <v>46061</v>
      </c>
      <c r="AN21" s="25">
        <v>0</v>
      </c>
      <c r="AO21" s="25">
        <v>33.332</v>
      </c>
      <c r="AP21" s="25">
        <v>0</v>
      </c>
      <c r="AQ21" s="25">
        <v>0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40">
        <f>SUM(C21:BJ21)</f>
        <v>664034.0581435</v>
      </c>
    </row>
    <row r="22" spans="1:63" ht="15" customHeight="1">
      <c r="A22" s="6"/>
      <c r="B22" s="11" t="s">
        <v>22</v>
      </c>
      <c r="C22" s="27">
        <v>10230950.75017</v>
      </c>
      <c r="D22" s="27">
        <v>4743281.5</v>
      </c>
      <c r="E22" s="27">
        <v>3989325</v>
      </c>
      <c r="F22" s="27">
        <v>9685946.489</v>
      </c>
      <c r="G22" s="27">
        <v>6401794.676</v>
      </c>
      <c r="H22" s="27">
        <v>11034126.51</v>
      </c>
      <c r="I22" s="27">
        <v>2131501.269</v>
      </c>
      <c r="J22" s="27">
        <v>138806</v>
      </c>
      <c r="K22" s="27">
        <v>292894.61699999997</v>
      </c>
      <c r="L22" s="27">
        <v>769528.12</v>
      </c>
      <c r="M22" s="27">
        <v>576672.548</v>
      </c>
      <c r="N22" s="27">
        <v>2639354.364</v>
      </c>
      <c r="O22" s="27">
        <v>503205.477</v>
      </c>
      <c r="P22" s="27">
        <v>431722</v>
      </c>
      <c r="Q22" s="27">
        <v>409902.90924</v>
      </c>
      <c r="R22" s="27">
        <v>341641.9</v>
      </c>
      <c r="S22" s="27">
        <v>395355.2094</v>
      </c>
      <c r="T22" s="27">
        <v>1401124.48593</v>
      </c>
      <c r="U22" s="27">
        <v>172037.03464</v>
      </c>
      <c r="V22" s="27">
        <v>237958.98165999996</v>
      </c>
      <c r="W22" s="27">
        <v>416341.207</v>
      </c>
      <c r="X22" s="27">
        <v>438088.41055999993</v>
      </c>
      <c r="Y22" s="27">
        <v>941996.5314099999</v>
      </c>
      <c r="Z22" s="27">
        <v>4288632.27410602</v>
      </c>
      <c r="AA22" s="27">
        <v>358372.51459999994</v>
      </c>
      <c r="AB22" s="27">
        <v>935670.45</v>
      </c>
      <c r="AC22" s="27">
        <v>431910.38077999995</v>
      </c>
      <c r="AD22" s="27">
        <v>1338456.21687</v>
      </c>
      <c r="AE22" s="27">
        <v>231777.50100999995</v>
      </c>
      <c r="AF22" s="27">
        <v>717676.34</v>
      </c>
      <c r="AG22" s="27">
        <v>387970.5</v>
      </c>
      <c r="AH22" s="27">
        <v>889963.3759999999</v>
      </c>
      <c r="AI22" s="27">
        <v>6411974.094509999</v>
      </c>
      <c r="AJ22" s="27">
        <v>81232.553</v>
      </c>
      <c r="AK22" s="27">
        <v>237140.63</v>
      </c>
      <c r="AL22" s="27">
        <v>735945.03</v>
      </c>
      <c r="AM22" s="27">
        <v>1512829</v>
      </c>
      <c r="AN22" s="27">
        <v>109451.069</v>
      </c>
      <c r="AO22" s="27">
        <v>61464.213</v>
      </c>
      <c r="AP22" s="27">
        <v>59831.97</v>
      </c>
      <c r="AQ22" s="27">
        <v>119037.991</v>
      </c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>
        <f>SUM(BK20:BK21)</f>
        <v>77232892.09388602</v>
      </c>
    </row>
    <row r="23" spans="1:63" ht="17.25" customHeight="1">
      <c r="A23" s="3">
        <v>11</v>
      </c>
      <c r="B23" s="8" t="s">
        <v>23</v>
      </c>
      <c r="C23" s="25">
        <v>1120212.128</v>
      </c>
      <c r="D23" s="25">
        <v>0</v>
      </c>
      <c r="E23" s="25">
        <v>44876</v>
      </c>
      <c r="F23" s="25">
        <v>2343971.913</v>
      </c>
      <c r="G23" s="25">
        <v>963823.544</v>
      </c>
      <c r="H23" s="25">
        <v>0</v>
      </c>
      <c r="I23" s="25">
        <v>420461.45</v>
      </c>
      <c r="J23" s="25">
        <v>22456</v>
      </c>
      <c r="K23" s="25">
        <v>45680.191</v>
      </c>
      <c r="L23" s="25">
        <v>121427.04800000002</v>
      </c>
      <c r="M23" s="25">
        <v>143777.75400000002</v>
      </c>
      <c r="N23" s="25">
        <v>0</v>
      </c>
      <c r="O23" s="25">
        <v>124790.25600000002</v>
      </c>
      <c r="P23" s="25">
        <v>10136.133000000009</v>
      </c>
      <c r="Q23" s="25">
        <v>36307.82973</v>
      </c>
      <c r="R23" s="25">
        <v>50962.25</v>
      </c>
      <c r="S23" s="25">
        <v>74709.10800000001</v>
      </c>
      <c r="T23" s="25">
        <v>116428.15095</v>
      </c>
      <c r="U23" s="25">
        <v>684.94506</v>
      </c>
      <c r="V23" s="25">
        <v>0</v>
      </c>
      <c r="W23" s="25">
        <v>32697.567000000003</v>
      </c>
      <c r="X23" s="25">
        <v>21921.22208</v>
      </c>
      <c r="Y23" s="25">
        <v>59851.179</v>
      </c>
      <c r="Z23" s="25">
        <v>350788.981</v>
      </c>
      <c r="AA23" s="25">
        <v>57081.27339</v>
      </c>
      <c r="AB23" s="25">
        <v>12828.804</v>
      </c>
      <c r="AC23" s="25">
        <v>5897.610369999999</v>
      </c>
      <c r="AD23" s="25">
        <v>10583.932</v>
      </c>
      <c r="AE23" s="25">
        <v>59839.906</v>
      </c>
      <c r="AF23" s="25">
        <v>0</v>
      </c>
      <c r="AG23" s="25">
        <v>0</v>
      </c>
      <c r="AH23" s="25">
        <v>0</v>
      </c>
      <c r="AI23" s="25">
        <v>822451.75</v>
      </c>
      <c r="AJ23" s="25">
        <v>0</v>
      </c>
      <c r="AK23" s="25">
        <v>28195.45</v>
      </c>
      <c r="AL23" s="25">
        <v>31649.87</v>
      </c>
      <c r="AM23" s="25">
        <v>21695</v>
      </c>
      <c r="AN23" s="25">
        <v>0</v>
      </c>
      <c r="AO23" s="25">
        <v>500</v>
      </c>
      <c r="AP23" s="25">
        <v>0</v>
      </c>
      <c r="AQ23" s="25">
        <v>0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40">
        <f>SUM(C23:BJ23)</f>
        <v>7156687.245579999</v>
      </c>
    </row>
    <row r="24" spans="1:63" ht="15" customHeight="1">
      <c r="A24" s="6"/>
      <c r="B24" s="9" t="s">
        <v>24</v>
      </c>
      <c r="C24" s="32">
        <v>10.949247585630166</v>
      </c>
      <c r="D24" s="32">
        <v>0</v>
      </c>
      <c r="E24" s="32">
        <v>1.1249020824324918</v>
      </c>
      <c r="F24" s="32">
        <v>24.199719827710894</v>
      </c>
      <c r="G24" s="32">
        <v>15.05552103402074</v>
      </c>
      <c r="H24" s="32">
        <v>0</v>
      </c>
      <c r="I24" s="32">
        <v>19.726070826936954</v>
      </c>
      <c r="J24" s="32">
        <v>16.177975015489242</v>
      </c>
      <c r="K24" s="32">
        <v>15.596118313092797</v>
      </c>
      <c r="L24" s="32">
        <v>15.7794166118322</v>
      </c>
      <c r="M24" s="32">
        <v>24.932304216430296</v>
      </c>
      <c r="N24" s="32">
        <v>0</v>
      </c>
      <c r="O24" s="32">
        <v>24.799065531633715</v>
      </c>
      <c r="P24" s="32">
        <v>2.3478379605394233</v>
      </c>
      <c r="Q24" s="32">
        <v>8.85766578171359</v>
      </c>
      <c r="R24" s="32">
        <v>14.91686177837086</v>
      </c>
      <c r="S24" s="32">
        <v>18.896705095496337</v>
      </c>
      <c r="T24" s="32">
        <v>8.309622172702271</v>
      </c>
      <c r="U24" s="32">
        <v>0.39813814591334784</v>
      </c>
      <c r="V24" s="32">
        <v>0</v>
      </c>
      <c r="W24" s="32">
        <v>7.853550513437408</v>
      </c>
      <c r="X24" s="32">
        <v>5.003835196639538</v>
      </c>
      <c r="Y24" s="32">
        <v>6.353651739079496</v>
      </c>
      <c r="Z24" s="32">
        <v>8.179507091759767</v>
      </c>
      <c r="AA24" s="32">
        <v>15.927916082993049</v>
      </c>
      <c r="AB24" s="32">
        <v>1.3710814528769184</v>
      </c>
      <c r="AC24" s="32">
        <v>1.365470855168919</v>
      </c>
      <c r="AD24" s="32">
        <v>0.7907566842007493</v>
      </c>
      <c r="AE24" s="32">
        <v>25.817823446728006</v>
      </c>
      <c r="AF24" s="32">
        <v>0</v>
      </c>
      <c r="AG24" s="32">
        <v>0</v>
      </c>
      <c r="AH24" s="32">
        <v>0</v>
      </c>
      <c r="AI24" s="32">
        <v>12.826810244043124</v>
      </c>
      <c r="AJ24" s="32">
        <v>0</v>
      </c>
      <c r="AK24" s="32">
        <v>11.889759253823353</v>
      </c>
      <c r="AL24" s="32">
        <v>4.30057527530283</v>
      </c>
      <c r="AM24" s="32">
        <v>1.4340682258206314</v>
      </c>
      <c r="AN24" s="32">
        <v>0</v>
      </c>
      <c r="AO24" s="32">
        <v>0.8134814969484763</v>
      </c>
      <c r="AP24" s="32">
        <v>0</v>
      </c>
      <c r="AQ24" s="32">
        <v>0</v>
      </c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>
        <f>BK23/BK22*100</f>
        <v>9.266372204319593</v>
      </c>
    </row>
    <row r="25" spans="1:63" ht="15" customHeight="1">
      <c r="A25" s="3">
        <v>12</v>
      </c>
      <c r="B25" s="8" t="s">
        <v>25</v>
      </c>
      <c r="C25" s="25">
        <v>101908.947156965</v>
      </c>
      <c r="D25" s="25">
        <v>47432.82</v>
      </c>
      <c r="E25" s="25">
        <v>39568</v>
      </c>
      <c r="F25" s="25">
        <v>96765.85113</v>
      </c>
      <c r="G25" s="25">
        <v>64644.20154</v>
      </c>
      <c r="H25" s="25">
        <v>111381.89</v>
      </c>
      <c r="I25" s="25">
        <v>21082.1944</v>
      </c>
      <c r="J25" s="25">
        <v>1247</v>
      </c>
      <c r="K25" s="25">
        <v>2812.7406400000004</v>
      </c>
      <c r="L25" s="25">
        <v>1916.025</v>
      </c>
      <c r="M25" s="25">
        <v>5751.24621</v>
      </c>
      <c r="N25" s="25">
        <v>26394</v>
      </c>
      <c r="O25" s="25">
        <v>3141.79458</v>
      </c>
      <c r="P25" s="25">
        <v>4249</v>
      </c>
      <c r="Q25" s="25">
        <v>4039.8990699999995</v>
      </c>
      <c r="R25" s="25">
        <v>3340.92</v>
      </c>
      <c r="S25" s="25">
        <v>3882.0904140000007</v>
      </c>
      <c r="T25" s="25">
        <v>13968.21444</v>
      </c>
      <c r="U25" s="25">
        <v>1705.6389399999994</v>
      </c>
      <c r="V25" s="25">
        <v>0</v>
      </c>
      <c r="W25" s="25">
        <v>1034.924</v>
      </c>
      <c r="X25" s="25">
        <v>4344.46</v>
      </c>
      <c r="Y25" s="25">
        <v>9311.68268</v>
      </c>
      <c r="Z25" s="25">
        <v>42801.722350000004</v>
      </c>
      <c r="AA25" s="25">
        <v>3537.8263500000003</v>
      </c>
      <c r="AB25" s="25">
        <v>9308.251</v>
      </c>
      <c r="AC25" s="25">
        <v>4319.103780000001</v>
      </c>
      <c r="AD25" s="25">
        <v>4363.4590800000005</v>
      </c>
      <c r="AE25" s="25">
        <v>2302.2993300000003</v>
      </c>
      <c r="AF25" s="25">
        <v>7176.56836</v>
      </c>
      <c r="AG25" s="25">
        <v>3799.0675</v>
      </c>
      <c r="AH25" s="25">
        <v>8837.8</v>
      </c>
      <c r="AI25" s="25">
        <v>61358.67253</v>
      </c>
      <c r="AJ25" s="25">
        <v>812.325</v>
      </c>
      <c r="AK25" s="25">
        <v>2371.41</v>
      </c>
      <c r="AL25" s="25">
        <v>7359.45</v>
      </c>
      <c r="AM25" s="25">
        <v>14668</v>
      </c>
      <c r="AN25" s="25">
        <v>1094.5106899999998</v>
      </c>
      <c r="AO25" s="25">
        <v>614.3088100000001</v>
      </c>
      <c r="AP25" s="25">
        <v>598.32</v>
      </c>
      <c r="AQ25" s="25">
        <v>1190.3799099999999</v>
      </c>
      <c r="AR25" s="25">
        <v>0</v>
      </c>
      <c r="AS25" s="25">
        <v>0</v>
      </c>
      <c r="AT25" s="25">
        <v>0</v>
      </c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>
        <v>0</v>
      </c>
      <c r="BK25" s="40">
        <f>SUM(C25:BJ25)</f>
        <v>746437.014890965</v>
      </c>
    </row>
    <row r="26" spans="1:63" ht="15" customHeight="1">
      <c r="A26" s="3">
        <v>13</v>
      </c>
      <c r="B26" s="8" t="s">
        <v>26</v>
      </c>
      <c r="C26" s="25">
        <v>21703.426313034957</v>
      </c>
      <c r="D26" s="25">
        <v>0</v>
      </c>
      <c r="E26" s="25">
        <v>21530</v>
      </c>
      <c r="F26" s="25">
        <v>4752.391499999998</v>
      </c>
      <c r="G26" s="25">
        <v>71530.87</v>
      </c>
      <c r="H26" s="25">
        <v>72238.04</v>
      </c>
      <c r="I26" s="25">
        <v>19361.06635</v>
      </c>
      <c r="J26" s="25">
        <v>11111</v>
      </c>
      <c r="K26" s="25">
        <v>7516.961500000001</v>
      </c>
      <c r="L26" s="25">
        <v>780.5920000000001</v>
      </c>
      <c r="M26" s="25">
        <v>1548.7345000000005</v>
      </c>
      <c r="N26" s="25">
        <v>0</v>
      </c>
      <c r="O26" s="25">
        <v>1885.0075000000002</v>
      </c>
      <c r="P26" s="25">
        <v>5956</v>
      </c>
      <c r="Q26" s="25">
        <v>4106.2898000000005</v>
      </c>
      <c r="R26" s="25">
        <v>3643.67</v>
      </c>
      <c r="S26" s="25">
        <v>7093.912866000001</v>
      </c>
      <c r="T26" s="25">
        <v>2634.741689999999</v>
      </c>
      <c r="U26" s="25">
        <v>753.4908100000002</v>
      </c>
      <c r="V26" s="25">
        <v>5176.06433</v>
      </c>
      <c r="W26" s="25">
        <v>619.9480000000003</v>
      </c>
      <c r="X26" s="25">
        <v>2093.18</v>
      </c>
      <c r="Y26" s="25">
        <v>4936.42121</v>
      </c>
      <c r="Z26" s="25">
        <v>15094.824499999995</v>
      </c>
      <c r="AA26" s="25">
        <v>1876.1378999999997</v>
      </c>
      <c r="AB26" s="25">
        <v>4845.308000000001</v>
      </c>
      <c r="AC26" s="25">
        <v>0</v>
      </c>
      <c r="AD26" s="25">
        <v>13553.92037</v>
      </c>
      <c r="AE26" s="25">
        <v>794.6637800000003</v>
      </c>
      <c r="AF26" s="25">
        <v>9.75</v>
      </c>
      <c r="AG26" s="25">
        <v>11914.74972</v>
      </c>
      <c r="AH26" s="25">
        <v>3483.32</v>
      </c>
      <c r="AI26" s="25">
        <v>237109.36396999998</v>
      </c>
      <c r="AJ26" s="25">
        <v>0</v>
      </c>
      <c r="AK26" s="25">
        <v>0</v>
      </c>
      <c r="AL26" s="25">
        <v>0</v>
      </c>
      <c r="AM26" s="25">
        <v>46061</v>
      </c>
      <c r="AN26" s="25">
        <v>0</v>
      </c>
      <c r="AO26" s="25">
        <v>8.33299999999997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>
        <v>0</v>
      </c>
      <c r="BK26" s="40">
        <f>SUM(C26:BJ26)</f>
        <v>605723.1796090349</v>
      </c>
    </row>
    <row r="27" spans="1:63" ht="15" customHeight="1">
      <c r="A27" s="6"/>
      <c r="B27" s="12" t="s">
        <v>27</v>
      </c>
      <c r="C27" s="27">
        <v>123612.37346999996</v>
      </c>
      <c r="D27" s="27">
        <v>47432.82</v>
      </c>
      <c r="E27" s="27">
        <v>61098</v>
      </c>
      <c r="F27" s="27">
        <v>101518.24263</v>
      </c>
      <c r="G27" s="27">
        <v>136175.07154</v>
      </c>
      <c r="H27" s="27">
        <v>183619.93</v>
      </c>
      <c r="I27" s="27">
        <v>40443.26075</v>
      </c>
      <c r="J27" s="27">
        <v>12358</v>
      </c>
      <c r="K27" s="27">
        <v>10329.702140000001</v>
      </c>
      <c r="L27" s="27">
        <v>2696.617</v>
      </c>
      <c r="M27" s="27">
        <v>7299.980710000001</v>
      </c>
      <c r="N27" s="27">
        <v>26394</v>
      </c>
      <c r="O27" s="27">
        <v>5026.80208</v>
      </c>
      <c r="P27" s="27">
        <v>10205</v>
      </c>
      <c r="Q27" s="27">
        <v>8146.18887</v>
      </c>
      <c r="R27" s="27">
        <v>6984.59</v>
      </c>
      <c r="S27" s="27">
        <v>10976.00328</v>
      </c>
      <c r="T27" s="27">
        <v>16602.95613</v>
      </c>
      <c r="U27" s="27">
        <v>2459.1297499999996</v>
      </c>
      <c r="V27" s="27">
        <v>5176.06433</v>
      </c>
      <c r="W27" s="27">
        <v>1654.8720000000003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17917.37945</v>
      </c>
      <c r="AE27" s="27">
        <v>3096.9631100000006</v>
      </c>
      <c r="AF27" s="27">
        <v>7186.31836</v>
      </c>
      <c r="AG27" s="27">
        <v>15713.81722</v>
      </c>
      <c r="AH27" s="27">
        <v>12321.12</v>
      </c>
      <c r="AI27" s="27">
        <v>298468.0365</v>
      </c>
      <c r="AJ27" s="27">
        <v>812.325</v>
      </c>
      <c r="AK27" s="27">
        <v>2371.41</v>
      </c>
      <c r="AL27" s="27">
        <v>7359.45</v>
      </c>
      <c r="AM27" s="27">
        <v>60729</v>
      </c>
      <c r="AN27" s="27">
        <v>1094.5106899999998</v>
      </c>
      <c r="AO27" s="27">
        <v>622.6418100000001</v>
      </c>
      <c r="AP27" s="27">
        <v>598.32</v>
      </c>
      <c r="AQ27" s="27">
        <v>1190.3799099999999</v>
      </c>
      <c r="AR27" s="27">
        <v>0</v>
      </c>
      <c r="AS27" s="27">
        <v>0</v>
      </c>
      <c r="AT27" s="27">
        <v>0</v>
      </c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>
        <v>0</v>
      </c>
      <c r="BK27" s="27">
        <f>SUM(BK25:BK26)</f>
        <v>1352160.1944999998</v>
      </c>
    </row>
    <row r="28" spans="1:63" ht="15" customHeight="1">
      <c r="A28" s="6"/>
      <c r="B28" s="9" t="s">
        <v>28</v>
      </c>
      <c r="C28" s="32">
        <v>239.44869480435847</v>
      </c>
      <c r="D28" s="32" t="e">
        <v>#DIV/0!</v>
      </c>
      <c r="E28" s="32">
        <v>342.8760392234048</v>
      </c>
      <c r="F28" s="32">
        <v>139.7777536927974</v>
      </c>
      <c r="G28" s="32">
        <v>210.43919043682234</v>
      </c>
      <c r="H28" s="32" t="e">
        <v>#DIV/0!</v>
      </c>
      <c r="I28" s="32">
        <v>262.85778400418315</v>
      </c>
      <c r="J28" s="32">
        <v>289.649847669129</v>
      </c>
      <c r="K28" s="32">
        <v>472.0724707257307</v>
      </c>
      <c r="L28" s="32">
        <v>234.5284889486801</v>
      </c>
      <c r="M28" s="32">
        <v>196.6225169514442</v>
      </c>
      <c r="N28" s="32" t="e">
        <v>#DIV/0!</v>
      </c>
      <c r="O28" s="32">
        <v>439.85556513722804</v>
      </c>
      <c r="P28" s="32">
        <v>206.31382762658</v>
      </c>
      <c r="Q28" s="32">
        <v>478.2972143615785</v>
      </c>
      <c r="R28" s="32">
        <v>428.33760197472515</v>
      </c>
      <c r="S28" s="32">
        <v>290.78032753049365</v>
      </c>
      <c r="T28" s="32">
        <v>352.3457748181622</v>
      </c>
      <c r="U28" s="32">
        <v>321.2702753836416</v>
      </c>
      <c r="V28" s="32">
        <v>644.4967565444108</v>
      </c>
      <c r="W28" s="32">
        <v>492.55206391777335</v>
      </c>
      <c r="X28" s="32">
        <v>1915.8682067790191</v>
      </c>
      <c r="Y28" s="32">
        <v>471.11182830401805</v>
      </c>
      <c r="Z28" s="32">
        <v>536.6861337624532</v>
      </c>
      <c r="AA28" s="32">
        <v>204.58654542052005</v>
      </c>
      <c r="AB28" s="32">
        <v>774.2275774766749</v>
      </c>
      <c r="AC28" s="32">
        <v>195.02380466037113</v>
      </c>
      <c r="AD28" s="32">
        <v>539.9559633688883</v>
      </c>
      <c r="AE28" s="32">
        <v>362.81143595228315</v>
      </c>
      <c r="AF28" s="32" t="e">
        <v>#DIV/0!</v>
      </c>
      <c r="AG28" s="32">
        <v>244.22987596132222</v>
      </c>
      <c r="AH28" s="32">
        <v>868.0036644916589</v>
      </c>
      <c r="AI28" s="32">
        <v>352.4390317964444</v>
      </c>
      <c r="AJ28" s="32">
        <v>859.3416589776537</v>
      </c>
      <c r="AK28" s="32">
        <v>527.5454098510179</v>
      </c>
      <c r="AL28" s="32">
        <v>573.5558309071642</v>
      </c>
      <c r="AM28" s="32">
        <v>275.0578177613254</v>
      </c>
      <c r="AN28" s="32">
        <v>1688.5886400706304</v>
      </c>
      <c r="AO28" s="32">
        <v>1704.0953152235484</v>
      </c>
      <c r="AP28" s="32">
        <v>891.4922877951676</v>
      </c>
      <c r="AQ28" s="32">
        <v>715.5503115978453</v>
      </c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>
        <f>BK22/BK14*100</f>
        <v>320.5309031792817</v>
      </c>
    </row>
    <row r="29" spans="1:63" ht="15" customHeight="1">
      <c r="A29" s="6"/>
      <c r="B29" s="9" t="s">
        <v>29</v>
      </c>
      <c r="C29" s="32">
        <v>185.11453922391533</v>
      </c>
      <c r="D29" s="32">
        <v>143.55412006592263</v>
      </c>
      <c r="E29" s="32">
        <v>163.7151744400926</v>
      </c>
      <c r="F29" s="32">
        <v>255.75062947677685</v>
      </c>
      <c r="G29" s="32">
        <v>210.5145250513985</v>
      </c>
      <c r="H29" s="32">
        <v>126.2623145582566</v>
      </c>
      <c r="I29" s="32">
        <v>226.34348929209355</v>
      </c>
      <c r="J29" s="32">
        <v>167.38941681539723</v>
      </c>
      <c r="K29" s="32">
        <v>157.4386842818506</v>
      </c>
      <c r="L29" s="32">
        <v>194.95960875795728</v>
      </c>
      <c r="M29" s="32">
        <v>203.1527195394577</v>
      </c>
      <c r="N29" s="32">
        <v>104.30918369701591</v>
      </c>
      <c r="O29" s="32">
        <v>149.91925452329951</v>
      </c>
      <c r="P29" s="32">
        <v>220.2930705701966</v>
      </c>
      <c r="Q29" s="32">
        <v>149.11259316829873</v>
      </c>
      <c r="R29" s="32">
        <v>132.98376432877802</v>
      </c>
      <c r="S29" s="32">
        <v>167.65563815845678</v>
      </c>
      <c r="T29" s="32">
        <v>177.29051148611325</v>
      </c>
      <c r="U29" s="32">
        <v>191.19714955300063</v>
      </c>
      <c r="V29" s="32">
        <v>118.97949082999999</v>
      </c>
      <c r="W29" s="32">
        <v>145.32496363067895</v>
      </c>
      <c r="X29" s="32">
        <v>162.55799906700145</v>
      </c>
      <c r="Y29" s="32">
        <v>116.222982347316</v>
      </c>
      <c r="Z29" s="32">
        <v>169.33171303764928</v>
      </c>
      <c r="AA29" s="32">
        <v>113.03046822658607</v>
      </c>
      <c r="AB29" s="32">
        <v>205.03490310268631</v>
      </c>
      <c r="AC29" s="32">
        <v>135.03316857226287</v>
      </c>
      <c r="AD29" s="32">
        <v>95.97339434189837</v>
      </c>
      <c r="AE29" s="32">
        <v>147.90931094314053</v>
      </c>
      <c r="AF29" s="32">
        <v>153.78883012991514</v>
      </c>
      <c r="AG29" s="32">
        <v>149.5456780422576</v>
      </c>
      <c r="AH29" s="32">
        <v>135.95893197023153</v>
      </c>
      <c r="AI29" s="32">
        <v>152.42869661313097</v>
      </c>
      <c r="AJ29" s="32">
        <v>209.31171114788017</v>
      </c>
      <c r="AK29" s="32">
        <v>114.8380774818402</v>
      </c>
      <c r="AL29" s="32">
        <v>135.88294274556586</v>
      </c>
      <c r="AM29" s="32">
        <v>202.2801539171823</v>
      </c>
      <c r="AN29" s="32">
        <v>130.736322905338</v>
      </c>
      <c r="AO29" s="32">
        <v>228.15042597657168</v>
      </c>
      <c r="AP29" s="32">
        <v>332.2014352539456</v>
      </c>
      <c r="AQ29" s="32">
        <v>99.19832583333333</v>
      </c>
      <c r="AR29" s="32" t="e">
        <v>#DIV/0!</v>
      </c>
      <c r="AS29" s="32" t="e">
        <v>#DIV/0!</v>
      </c>
      <c r="AT29" s="32" t="e">
        <v>#DIV/0!</v>
      </c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 t="e">
        <v>#DIV/0!</v>
      </c>
      <c r="BK29" s="32">
        <f>BK22/BK17*100</f>
        <v>100.92278356973058</v>
      </c>
    </row>
    <row r="30" spans="1:63" ht="15" customHeight="1">
      <c r="A30" s="13"/>
      <c r="B30" s="9" t="s">
        <v>30</v>
      </c>
      <c r="C30" s="32">
        <v>0.7247571164953571</v>
      </c>
      <c r="D30" s="32">
        <v>0</v>
      </c>
      <c r="E30" s="32">
        <v>0.8172059182944483</v>
      </c>
      <c r="F30" s="32">
        <v>0.09664905758700398</v>
      </c>
      <c r="G30" s="32">
        <v>1.1104755244105864</v>
      </c>
      <c r="H30" s="32">
        <v>0.07480737140832365</v>
      </c>
      <c r="I30" s="32">
        <v>1.092274583112153</v>
      </c>
      <c r="J30" s="32">
        <v>10.163825771220264</v>
      </c>
      <c r="K30" s="32">
        <v>3.9541249062969306</v>
      </c>
      <c r="L30" s="32">
        <v>0.40574527672880883</v>
      </c>
      <c r="M30" s="32">
        <v>0.2684709035256521</v>
      </c>
      <c r="N30" s="32">
        <v>0</v>
      </c>
      <c r="O30" s="32">
        <v>1.044889262999814</v>
      </c>
      <c r="P30" s="32">
        <v>1.5769407164795863</v>
      </c>
      <c r="Q30" s="32">
        <v>1.4425372854667666</v>
      </c>
      <c r="R30" s="32">
        <v>2.2098870191273376</v>
      </c>
      <c r="S30" s="32">
        <v>1.807531007583076</v>
      </c>
      <c r="T30" s="32">
        <v>0.3030872890056795</v>
      </c>
      <c r="U30" s="32">
        <v>0.856308586742797</v>
      </c>
      <c r="V30" s="32">
        <v>2.5670001348080245</v>
      </c>
      <c r="W30" s="32">
        <v>0.5722126371219364</v>
      </c>
      <c r="X30" s="32">
        <v>0.8313477969765173</v>
      </c>
      <c r="Y30" s="32">
        <v>1.1495014099247298</v>
      </c>
      <c r="Z30" s="32">
        <v>0.3682571712980951</v>
      </c>
      <c r="AA30" s="32">
        <v>1.2887132946439415</v>
      </c>
      <c r="AB30" s="32">
        <v>0.5178434351539049</v>
      </c>
      <c r="AC30" s="32">
        <v>0</v>
      </c>
      <c r="AD30" s="32">
        <v>1.8214059715012574</v>
      </c>
      <c r="AE30" s="32">
        <v>0.6773104521185899</v>
      </c>
      <c r="AF30" s="32">
        <v>0.0027171022525279294</v>
      </c>
      <c r="AG30" s="32">
        <v>2.0784453972660293</v>
      </c>
      <c r="AH30" s="32">
        <v>0.6948189832027425</v>
      </c>
      <c r="AI30" s="32">
        <v>4.306108916229174</v>
      </c>
      <c r="AJ30" s="32">
        <v>0</v>
      </c>
      <c r="AK30" s="32">
        <v>0</v>
      </c>
      <c r="AL30" s="32">
        <v>0</v>
      </c>
      <c r="AM30" s="32">
        <v>3.0446930882472505</v>
      </c>
      <c r="AN30" s="32">
        <v>0</v>
      </c>
      <c r="AO30" s="32">
        <v>0.05422993051257323</v>
      </c>
      <c r="AP30" s="32">
        <v>0</v>
      </c>
      <c r="AQ30" s="32">
        <v>0</v>
      </c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>
        <f>BK21/BK22*100</f>
        <v>0.8597814223197617</v>
      </c>
    </row>
    <row r="31" spans="1:63" ht="15" customHeight="1">
      <c r="A31" s="6"/>
      <c r="B31" s="9" t="s">
        <v>31</v>
      </c>
      <c r="C31" s="32">
        <v>1.2082198076063067</v>
      </c>
      <c r="D31" s="32">
        <v>1.0000001054122551</v>
      </c>
      <c r="E31" s="32">
        <v>1.5315372901430693</v>
      </c>
      <c r="F31" s="32">
        <v>1.04809832209264</v>
      </c>
      <c r="G31" s="32">
        <v>2.1271390044812493</v>
      </c>
      <c r="H31" s="32">
        <v>1.6641093414470918</v>
      </c>
      <c r="I31" s="32">
        <v>1.8974073033967314</v>
      </c>
      <c r="J31" s="32">
        <v>8.903073354177774</v>
      </c>
      <c r="K31" s="32">
        <v>3.526764078426201</v>
      </c>
      <c r="L31" s="32">
        <v>0.3504247512098714</v>
      </c>
      <c r="M31" s="32">
        <v>1.265879698161044</v>
      </c>
      <c r="N31" s="32">
        <v>1.0000172905922078</v>
      </c>
      <c r="O31" s="32">
        <v>0.9989561540483791</v>
      </c>
      <c r="P31" s="32">
        <v>2.3637896609392155</v>
      </c>
      <c r="Q31" s="32">
        <v>1.9873459510457805</v>
      </c>
      <c r="R31" s="32">
        <v>2.0444184393073566</v>
      </c>
      <c r="S31" s="32">
        <v>2.7762384354710874</v>
      </c>
      <c r="T31" s="32">
        <v>1.1849736619926203</v>
      </c>
      <c r="U31" s="32">
        <v>1.4294188197011808</v>
      </c>
      <c r="V31" s="32">
        <v>2.175191830916327</v>
      </c>
      <c r="W31" s="32">
        <v>0.3974797527067746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1.338660108875288</v>
      </c>
      <c r="AE31" s="32">
        <v>1.3361793515352394</v>
      </c>
      <c r="AF31" s="32">
        <v>1.0013313745301957</v>
      </c>
      <c r="AG31" s="32">
        <v>4.050260836841977</v>
      </c>
      <c r="AH31" s="32">
        <v>1.3844524766151727</v>
      </c>
      <c r="AI31" s="32">
        <v>4.654854060554479</v>
      </c>
      <c r="AJ31" s="32">
        <v>0.9999993475522061</v>
      </c>
      <c r="AK31" s="32">
        <v>1.0000015602556172</v>
      </c>
      <c r="AL31" s="32">
        <v>0.9999999592360859</v>
      </c>
      <c r="AM31" s="32">
        <v>4.014267309788482</v>
      </c>
      <c r="AN31" s="32">
        <v>1</v>
      </c>
      <c r="AO31" s="32">
        <v>1.0130151833230177</v>
      </c>
      <c r="AP31" s="32">
        <v>1.0000005014041824</v>
      </c>
      <c r="AQ31" s="32">
        <v>1</v>
      </c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>
        <f>BK27/BK22*100</f>
        <v>1.750756909188748</v>
      </c>
    </row>
    <row r="32" spans="1:63" ht="15" customHeight="1">
      <c r="A32" s="3">
        <v>14</v>
      </c>
      <c r="B32" s="10" t="s">
        <v>32</v>
      </c>
      <c r="C32" s="25">
        <v>14622.56</v>
      </c>
      <c r="D32" s="25">
        <v>0</v>
      </c>
      <c r="E32" s="25">
        <v>2407</v>
      </c>
      <c r="F32" s="25">
        <v>236.61299900000523</v>
      </c>
      <c r="G32" s="25">
        <v>467.09483</v>
      </c>
      <c r="H32" s="25">
        <v>219.57</v>
      </c>
      <c r="I32" s="25">
        <v>2260.67622</v>
      </c>
      <c r="J32" s="25">
        <v>500</v>
      </c>
      <c r="K32" s="25">
        <v>697.46477</v>
      </c>
      <c r="L32" s="25">
        <v>4707.98162</v>
      </c>
      <c r="M32" s="25">
        <v>13.745</v>
      </c>
      <c r="N32" s="25">
        <v>0</v>
      </c>
      <c r="O32" s="25">
        <v>1789.9346</v>
      </c>
      <c r="P32" s="25">
        <v>1511</v>
      </c>
      <c r="Q32" s="25">
        <v>369.72712999999993</v>
      </c>
      <c r="R32" s="25">
        <v>237.63</v>
      </c>
      <c r="S32" s="25">
        <v>0</v>
      </c>
      <c r="T32" s="25">
        <v>650.8197700000001</v>
      </c>
      <c r="U32" s="25">
        <v>0</v>
      </c>
      <c r="V32" s="25">
        <v>1340.90447</v>
      </c>
      <c r="W32" s="25">
        <v>8938.937</v>
      </c>
      <c r="X32" s="25">
        <v>119</v>
      </c>
      <c r="Y32" s="25">
        <v>122.53900999999999</v>
      </c>
      <c r="Z32" s="25">
        <v>412.517</v>
      </c>
      <c r="AA32" s="25">
        <v>800.3759399999999</v>
      </c>
      <c r="AB32" s="25">
        <v>1500.035</v>
      </c>
      <c r="AC32" s="25">
        <v>543.65456</v>
      </c>
      <c r="AD32" s="25">
        <v>87.07675</v>
      </c>
      <c r="AE32" s="25">
        <v>38.136</v>
      </c>
      <c r="AF32" s="25">
        <v>0</v>
      </c>
      <c r="AG32" s="25">
        <v>4504.189</v>
      </c>
      <c r="AH32" s="25">
        <v>129.25</v>
      </c>
      <c r="AI32" s="25">
        <v>23732.55466</v>
      </c>
      <c r="AJ32" s="25">
        <v>1089.108</v>
      </c>
      <c r="AK32" s="25">
        <v>297.11</v>
      </c>
      <c r="AL32" s="25">
        <v>262.48</v>
      </c>
      <c r="AM32" s="25">
        <v>397</v>
      </c>
      <c r="AN32" s="25">
        <v>35.28908</v>
      </c>
      <c r="AO32" s="25">
        <v>178.43965</v>
      </c>
      <c r="AP32" s="25">
        <v>251.76</v>
      </c>
      <c r="AQ32" s="25">
        <v>75472.173059</v>
      </c>
      <c r="AR32" s="25">
        <v>0</v>
      </c>
      <c r="AS32" s="25">
        <v>0</v>
      </c>
      <c r="AT32" s="25">
        <v>0</v>
      </c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>
        <v>0</v>
      </c>
      <c r="BK32" s="40">
        <f>SUM(C32:BJ32)</f>
        <v>150944.346118</v>
      </c>
    </row>
    <row r="33" spans="1:63" ht="15" customHeight="1">
      <c r="A33" s="3">
        <v>15</v>
      </c>
      <c r="B33" s="10" t="s">
        <v>33</v>
      </c>
      <c r="C33" s="31">
        <v>83079.08</v>
      </c>
      <c r="D33" s="31">
        <v>41134.25</v>
      </c>
      <c r="E33" s="31">
        <v>20000</v>
      </c>
      <c r="F33" s="31">
        <v>209125.82</v>
      </c>
      <c r="G33" s="31">
        <v>33000</v>
      </c>
      <c r="H33" s="31">
        <v>49500</v>
      </c>
      <c r="I33" s="31">
        <v>11000</v>
      </c>
      <c r="J33" s="31">
        <v>1803</v>
      </c>
      <c r="K33" s="31">
        <v>1300</v>
      </c>
      <c r="L33" s="31">
        <v>5666.83685</v>
      </c>
      <c r="M33" s="31">
        <v>3657.46556</v>
      </c>
      <c r="N33" s="31">
        <v>13149.43358</v>
      </c>
      <c r="O33" s="31">
        <v>2333.9089900000004</v>
      </c>
      <c r="P33" s="31">
        <v>2965</v>
      </c>
      <c r="Q33" s="31">
        <v>2175</v>
      </c>
      <c r="R33" s="31">
        <v>2186.53</v>
      </c>
      <c r="S33" s="31">
        <v>1602.58274</v>
      </c>
      <c r="T33" s="31">
        <v>6203</v>
      </c>
      <c r="U33" s="31">
        <v>800</v>
      </c>
      <c r="V33" s="31">
        <v>1615</v>
      </c>
      <c r="W33" s="31">
        <v>2011.667</v>
      </c>
      <c r="X33" s="31">
        <v>2500</v>
      </c>
      <c r="Y33" s="31">
        <v>5230</v>
      </c>
      <c r="Z33" s="31">
        <v>25000</v>
      </c>
      <c r="AA33" s="31">
        <v>2402.5</v>
      </c>
      <c r="AB33" s="31">
        <v>5500</v>
      </c>
      <c r="AC33" s="31">
        <v>2757</v>
      </c>
      <c r="AD33" s="31">
        <v>10000</v>
      </c>
      <c r="AE33" s="31">
        <v>1260</v>
      </c>
      <c r="AF33" s="31">
        <v>3819.0188700000003</v>
      </c>
      <c r="AG33" s="31">
        <v>4111.29513</v>
      </c>
      <c r="AH33" s="31">
        <v>4300</v>
      </c>
      <c r="AI33" s="31">
        <v>30999.95</v>
      </c>
      <c r="AJ33" s="31">
        <v>381.114</v>
      </c>
      <c r="AK33" s="31">
        <v>1460</v>
      </c>
      <c r="AL33" s="31">
        <v>4500</v>
      </c>
      <c r="AM33" s="31">
        <v>8228</v>
      </c>
      <c r="AN33" s="31">
        <v>511.01223</v>
      </c>
      <c r="AO33" s="31">
        <v>554.8</v>
      </c>
      <c r="AP33" s="31">
        <v>225</v>
      </c>
      <c r="AQ33" s="31">
        <v>246981.41587000003</v>
      </c>
      <c r="AR33" s="31">
        <v>0</v>
      </c>
      <c r="AS33" s="31">
        <v>0</v>
      </c>
      <c r="AT33" s="31">
        <v>0</v>
      </c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>
        <v>0</v>
      </c>
      <c r="BK33" s="40">
        <f>SUM(C33:BJ33)</f>
        <v>855029.6808200001</v>
      </c>
    </row>
    <row r="34" spans="1:63" ht="15" customHeight="1">
      <c r="A34" s="3">
        <v>16</v>
      </c>
      <c r="B34" s="10" t="s">
        <v>34</v>
      </c>
      <c r="C34" s="25">
        <v>838645.35</v>
      </c>
      <c r="D34" s="25">
        <v>166133.95</v>
      </c>
      <c r="E34" s="25">
        <v>356337</v>
      </c>
      <c r="F34" s="25">
        <v>2674698.6760899993</v>
      </c>
      <c r="G34" s="25">
        <v>741786.36489</v>
      </c>
      <c r="H34" s="25">
        <v>765760.4</v>
      </c>
      <c r="I34" s="25">
        <v>259178.45395999996</v>
      </c>
      <c r="J34" s="25">
        <v>42448</v>
      </c>
      <c r="K34" s="25">
        <v>24494.551910000002</v>
      </c>
      <c r="L34" s="25">
        <v>124180.60659000001</v>
      </c>
      <c r="M34" s="25">
        <v>114062.64103000001</v>
      </c>
      <c r="N34" s="25">
        <v>453510.94908000005</v>
      </c>
      <c r="O34" s="25">
        <v>98731.10090000002</v>
      </c>
      <c r="P34" s="25">
        <v>105255</v>
      </c>
      <c r="Q34" s="25">
        <v>48771.54031</v>
      </c>
      <c r="R34" s="25">
        <v>45315.17</v>
      </c>
      <c r="S34" s="25">
        <v>50553.07677</v>
      </c>
      <c r="T34" s="25">
        <v>40397.86424</v>
      </c>
      <c r="U34" s="25">
        <v>15383.837109999999</v>
      </c>
      <c r="V34" s="25">
        <v>32449.3232</v>
      </c>
      <c r="W34" s="25">
        <v>27267.640999999996</v>
      </c>
      <c r="X34" s="25">
        <v>186752.1</v>
      </c>
      <c r="Y34" s="25">
        <v>234093.66921999998</v>
      </c>
      <c r="Z34" s="25">
        <v>776769.2860700001</v>
      </c>
      <c r="AA34" s="25">
        <v>58350.40540999999</v>
      </c>
      <c r="AB34" s="25">
        <v>115941.10397000003</v>
      </c>
      <c r="AC34" s="25">
        <v>75948.55363000002</v>
      </c>
      <c r="AD34" s="25">
        <v>717430.39596</v>
      </c>
      <c r="AE34" s="25">
        <v>19613.429760000003</v>
      </c>
      <c r="AF34" s="25">
        <v>43861.56015999999</v>
      </c>
      <c r="AG34" s="25">
        <v>71424.54572</v>
      </c>
      <c r="AH34" s="25">
        <v>81659.49</v>
      </c>
      <c r="AI34" s="25">
        <v>711354.58596</v>
      </c>
      <c r="AJ34" s="25">
        <v>6785.3002799999995</v>
      </c>
      <c r="AK34" s="25">
        <v>41588.01</v>
      </c>
      <c r="AL34" s="25">
        <v>142953.02</v>
      </c>
      <c r="AM34" s="25">
        <v>270954</v>
      </c>
      <c r="AN34" s="25">
        <v>17187.07617</v>
      </c>
      <c r="AO34" s="25">
        <v>38404.33368</v>
      </c>
      <c r="AP34" s="25">
        <v>7576.37</v>
      </c>
      <c r="AQ34" s="25">
        <v>10715606.582729999</v>
      </c>
      <c r="AR34" s="25">
        <v>0</v>
      </c>
      <c r="AS34" s="25">
        <v>0</v>
      </c>
      <c r="AT34" s="25">
        <v>0</v>
      </c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>
        <v>0</v>
      </c>
      <c r="BK34" s="40">
        <f>SUM(C34:BJ34)</f>
        <v>21359615.315799996</v>
      </c>
    </row>
    <row r="35" spans="1:63" ht="15" customHeight="1">
      <c r="A35" s="3">
        <v>17</v>
      </c>
      <c r="B35" s="10" t="s">
        <v>35</v>
      </c>
      <c r="C35" s="31">
        <v>38725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38725</v>
      </c>
      <c r="AR35" s="31">
        <v>0</v>
      </c>
      <c r="AS35" s="31">
        <v>0</v>
      </c>
      <c r="AT35" s="31">
        <v>0</v>
      </c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>
        <v>0</v>
      </c>
      <c r="BK35" s="40">
        <f>SUM(C35:BJ35)</f>
        <v>77450</v>
      </c>
    </row>
    <row r="36" spans="1:63" ht="15" customHeight="1">
      <c r="A36" s="3">
        <v>18</v>
      </c>
      <c r="B36" s="10" t="s">
        <v>36</v>
      </c>
      <c r="C36" s="25">
        <v>0</v>
      </c>
      <c r="D36" s="25">
        <v>1605100</v>
      </c>
      <c r="E36" s="25">
        <v>0</v>
      </c>
      <c r="F36" s="25">
        <v>0</v>
      </c>
      <c r="G36" s="25">
        <v>0</v>
      </c>
      <c r="H36" s="25">
        <v>191000</v>
      </c>
      <c r="I36" s="25">
        <v>10000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70000</v>
      </c>
      <c r="U36" s="25">
        <v>60000</v>
      </c>
      <c r="V36" s="25">
        <v>107000</v>
      </c>
      <c r="W36" s="25">
        <v>0</v>
      </c>
      <c r="X36" s="25">
        <v>0</v>
      </c>
      <c r="Y36" s="25">
        <v>0</v>
      </c>
      <c r="Z36" s="25">
        <v>0</v>
      </c>
      <c r="AA36" s="25">
        <v>84000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10000</v>
      </c>
      <c r="AJ36" s="25">
        <v>0</v>
      </c>
      <c r="AK36" s="25">
        <v>0</v>
      </c>
      <c r="AL36" s="25">
        <v>55000</v>
      </c>
      <c r="AM36" s="25">
        <v>0</v>
      </c>
      <c r="AN36" s="25">
        <v>0</v>
      </c>
      <c r="AO36" s="25">
        <v>0</v>
      </c>
      <c r="AP36" s="25">
        <v>0</v>
      </c>
      <c r="AQ36" s="25">
        <v>2192100</v>
      </c>
      <c r="AR36" s="25">
        <v>0</v>
      </c>
      <c r="AS36" s="25">
        <v>0</v>
      </c>
      <c r="AT36" s="25">
        <v>0</v>
      </c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>
        <v>0</v>
      </c>
      <c r="BK36" s="40">
        <f>SUM(C36:BJ36)</f>
        <v>4384200</v>
      </c>
    </row>
    <row r="37" spans="1:63" ht="15" customHeight="1">
      <c r="A37" s="14"/>
      <c r="B37" s="9" t="s">
        <v>37</v>
      </c>
      <c r="C37" s="33">
        <v>0.8138227646919379</v>
      </c>
      <c r="D37" s="33">
        <v>0.8797019775840749</v>
      </c>
      <c r="E37" s="33">
        <v>0.5447271366445299</v>
      </c>
      <c r="F37" s="33">
        <v>1.951383846682099</v>
      </c>
      <c r="G37" s="33">
        <v>0.5326877960568452</v>
      </c>
      <c r="H37" s="33">
        <v>0.5118821777689514</v>
      </c>
      <c r="I37" s="33">
        <v>0.6046295954610289</v>
      </c>
      <c r="J37" s="33">
        <v>1.3233416026892533</v>
      </c>
      <c r="K37" s="33">
        <v>0.4994097790065921</v>
      </c>
      <c r="L37" s="33">
        <v>0.7628713049060706</v>
      </c>
      <c r="M37" s="33">
        <v>0.6277448278448096</v>
      </c>
      <c r="N37" s="33">
        <v>0.47790860871983737</v>
      </c>
      <c r="O37" s="33">
        <v>0.46334084539909165</v>
      </c>
      <c r="P37" s="33">
        <v>0.7475782498852789</v>
      </c>
      <c r="Q37" s="33">
        <v>0.5187836405247227</v>
      </c>
      <c r="R37" s="33">
        <v>0.6494677066601503</v>
      </c>
      <c r="S37" s="33">
        <v>0.43988481725263223</v>
      </c>
      <c r="T37" s="33">
        <v>0.46548603302908764</v>
      </c>
      <c r="U37" s="33">
        <v>0.5573829999748467</v>
      </c>
      <c r="V37" s="33">
        <v>0.6648233496196113</v>
      </c>
      <c r="W37" s="33">
        <v>0.46998926672411356</v>
      </c>
      <c r="X37" s="33" t="e">
        <v>#DIV/0!</v>
      </c>
      <c r="Y37" s="33" t="e">
        <v>#DIV/0!</v>
      </c>
      <c r="Z37" s="33" t="e">
        <v>#DIV/0!</v>
      </c>
      <c r="AA37" s="33" t="e">
        <v>#DIV/0!</v>
      </c>
      <c r="AB37" s="33" t="e">
        <v>#DIV/0!</v>
      </c>
      <c r="AC37" s="33" t="e">
        <v>#DIV/0!</v>
      </c>
      <c r="AD37" s="33">
        <v>0.5773900563009238</v>
      </c>
      <c r="AE37" s="33">
        <v>0.5712053285841086</v>
      </c>
      <c r="AF37" s="33">
        <v>0.5643896648876054</v>
      </c>
      <c r="AG37" s="33">
        <v>0.988797394539094</v>
      </c>
      <c r="AH37" s="33">
        <v>0.5136705656253568</v>
      </c>
      <c r="AI37" s="33">
        <v>0.5069103210449358</v>
      </c>
      <c r="AJ37" s="33">
        <v>0.4872771881924761</v>
      </c>
      <c r="AK37" s="33">
        <v>0.5806284069664274</v>
      </c>
      <c r="AL37" s="33">
        <v>0.5264962637719138</v>
      </c>
      <c r="AM37" s="33">
        <v>0.5612394196342394</v>
      </c>
      <c r="AN37" s="33">
        <v>0.566527684114725</v>
      </c>
      <c r="AO37" s="33">
        <v>0.5574630459578082</v>
      </c>
      <c r="AP37" s="33">
        <v>0.5031059525483881</v>
      </c>
      <c r="AQ37" s="33">
        <v>182.99245635742366</v>
      </c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>
        <f>BK33/BK17*100</f>
        <v>1.117295663591029</v>
      </c>
    </row>
    <row r="38" spans="1:64" ht="15" customHeight="1">
      <c r="A38" s="6"/>
      <c r="B38" s="12" t="s">
        <v>38</v>
      </c>
      <c r="C38" s="27">
        <v>924029.5004037251</v>
      </c>
      <c r="D38" s="27">
        <v>1628478.54925</v>
      </c>
      <c r="E38" s="27">
        <v>360386.185</v>
      </c>
      <c r="F38" s="27">
        <v>2830477.1306329994</v>
      </c>
      <c r="G38" s="27">
        <v>744278.4681355499</v>
      </c>
      <c r="H38" s="27">
        <v>939028.99965</v>
      </c>
      <c r="I38" s="27">
        <v>272342.65187114995</v>
      </c>
      <c r="J38" s="27">
        <v>44069.77</v>
      </c>
      <c r="K38" s="27">
        <v>25190.480291800002</v>
      </c>
      <c r="L38" s="27">
        <v>130841.27510210001</v>
      </c>
      <c r="M38" s="27">
        <v>114820.67301985</v>
      </c>
      <c r="N38" s="27">
        <v>452903.11470115004</v>
      </c>
      <c r="O38" s="27">
        <v>100336.3785</v>
      </c>
      <c r="P38" s="27">
        <v>107747.93</v>
      </c>
      <c r="Q38" s="27">
        <v>49220.01783795</v>
      </c>
      <c r="R38" s="27">
        <v>46056.00534999999</v>
      </c>
      <c r="S38" s="27">
        <v>50334.0659051</v>
      </c>
      <c r="T38" s="27">
        <v>103588.75584474999</v>
      </c>
      <c r="U38" s="27">
        <v>69466.19771299999</v>
      </c>
      <c r="V38" s="27">
        <v>130490.61930754999</v>
      </c>
      <c r="W38" s="27">
        <v>36078.12484999999</v>
      </c>
      <c r="X38" s="27">
        <v>102548.005</v>
      </c>
      <c r="Y38" s="27">
        <v>22432.97</v>
      </c>
      <c r="Z38" s="27">
        <v>65836.925</v>
      </c>
      <c r="AA38" s="27">
        <v>457941.97</v>
      </c>
      <c r="AB38" s="27">
        <v>17013.215</v>
      </c>
      <c r="AC38" s="27">
        <v>48449.7</v>
      </c>
      <c r="AD38" s="27">
        <v>718857.8154377</v>
      </c>
      <c r="AE38" s="27">
        <v>19808.634872500003</v>
      </c>
      <c r="AF38" s="27">
        <v>44297.261521199995</v>
      </c>
      <c r="AG38" s="27">
        <v>77961.09277315</v>
      </c>
      <c r="AH38" s="27">
        <v>81903.17799999999</v>
      </c>
      <c r="AI38" s="27">
        <v>744509.73924935</v>
      </c>
      <c r="AJ38" s="27">
        <v>7864.45739</v>
      </c>
      <c r="AK38" s="27">
        <v>42087.8615</v>
      </c>
      <c r="AL38" s="27">
        <v>192941.9654</v>
      </c>
      <c r="AM38" s="27">
        <v>272248.795</v>
      </c>
      <c r="AN38" s="27">
        <v>17282.373721199998</v>
      </c>
      <c r="AO38" s="27">
        <v>38639.96187035001</v>
      </c>
      <c r="AP38" s="27">
        <v>7829.51905</v>
      </c>
      <c r="AQ38" s="27">
        <v>13049000.331228998</v>
      </c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>
        <f>BK32+BK34+BK35+0.9*BK36+BK33-BK17*0.5%</f>
        <v>26006185.76208312</v>
      </c>
      <c r="BL38" s="118">
        <f>BK38/BK10</f>
        <v>0.2743373811654978</v>
      </c>
    </row>
    <row r="39" spans="1:64" ht="15" customHeight="1">
      <c r="A39" s="6"/>
      <c r="B39" s="9" t="s">
        <v>39</v>
      </c>
      <c r="C39" s="15">
        <v>9.051571619178613</v>
      </c>
      <c r="D39" s="15">
        <v>34.82683652256867</v>
      </c>
      <c r="E39" s="15">
        <v>9.815606732064792</v>
      </c>
      <c r="F39" s="15">
        <v>26.411599252164713</v>
      </c>
      <c r="G39" s="15">
        <v>12.01418354071791</v>
      </c>
      <c r="H39" s="15">
        <v>9.710549683414989</v>
      </c>
      <c r="I39" s="15">
        <v>14.969675220694292</v>
      </c>
      <c r="J39" s="15">
        <v>32.34573492065822</v>
      </c>
      <c r="K39" s="15">
        <v>9.67720938122904</v>
      </c>
      <c r="L39" s="15">
        <v>17.613892355611615</v>
      </c>
      <c r="M39" s="15">
        <v>19.707112052169514</v>
      </c>
      <c r="N39" s="15">
        <v>16.460503497345893</v>
      </c>
      <c r="O39" s="15">
        <v>19.919346743024988</v>
      </c>
      <c r="P39" s="15">
        <v>27.16695073799714</v>
      </c>
      <c r="Q39" s="15">
        <v>11.740018409500456</v>
      </c>
      <c r="R39" s="15">
        <v>13.680072156609835</v>
      </c>
      <c r="S39" s="15">
        <v>13.815942746423726</v>
      </c>
      <c r="T39" s="15">
        <v>7.773515883377622</v>
      </c>
      <c r="U39" s="15">
        <v>48.39909709764721</v>
      </c>
      <c r="V39" s="15">
        <v>53.717158279865586</v>
      </c>
      <c r="W39" s="15">
        <v>8.428995178144552</v>
      </c>
      <c r="X39" s="15">
        <v>48.972538073247726</v>
      </c>
      <c r="Y39" s="15">
        <v>14.661496934760729</v>
      </c>
      <c r="Z39" s="15">
        <v>19.523723737081685</v>
      </c>
      <c r="AA39" s="15">
        <v>18.057605936263556</v>
      </c>
      <c r="AB39" s="15">
        <v>9.32961992136304</v>
      </c>
      <c r="AC39" s="15">
        <v>8.343901766954843</v>
      </c>
      <c r="AD39" s="15">
        <v>41.506135452793266</v>
      </c>
      <c r="AE39" s="15">
        <v>8.979998246943648</v>
      </c>
      <c r="AF39" s="15">
        <v>6.5464239472031425</v>
      </c>
      <c r="AG39" s="15">
        <v>18.750229057263347</v>
      </c>
      <c r="AH39" s="15">
        <v>9.78401203948239</v>
      </c>
      <c r="AI39" s="15">
        <v>12.174202569487031</v>
      </c>
      <c r="AJ39" s="15">
        <v>10.055182133584019</v>
      </c>
      <c r="AK39" s="15">
        <v>16.7379506680607</v>
      </c>
      <c r="AL39" s="15">
        <v>22.574049757313304</v>
      </c>
      <c r="AM39" s="15">
        <v>18.570339779037557</v>
      </c>
      <c r="AN39" s="15">
        <v>19.159899872213657</v>
      </c>
      <c r="AO39" s="15">
        <v>38.82543410226908</v>
      </c>
      <c r="AP39" s="15">
        <v>17.507011731760006</v>
      </c>
      <c r="AQ39" s="15">
        <v>9668.211736535255</v>
      </c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>
        <f>BK38/(BK14+BK15)*100</f>
        <v>33.98314611798276</v>
      </c>
      <c r="BL39" s="119">
        <f>BK38/BK14*100</f>
        <v>107.93052007473077</v>
      </c>
    </row>
    <row r="40" spans="1:63" ht="15" customHeight="1">
      <c r="A40" s="3">
        <v>19</v>
      </c>
      <c r="B40" s="10" t="s">
        <v>35</v>
      </c>
      <c r="C40" s="31">
        <v>38725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38725</v>
      </c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40">
        <f>SUM(C40:BJ40)</f>
        <v>77450</v>
      </c>
    </row>
    <row r="41" spans="1:63" ht="15" customHeight="1">
      <c r="A41" s="3">
        <v>20</v>
      </c>
      <c r="B41" s="10" t="s">
        <v>40</v>
      </c>
      <c r="C41" s="25">
        <v>15088.84</v>
      </c>
      <c r="D41" s="25">
        <v>47500</v>
      </c>
      <c r="E41" s="25">
        <v>10</v>
      </c>
      <c r="F41" s="25">
        <v>7438.22</v>
      </c>
      <c r="G41" s="25">
        <v>0</v>
      </c>
      <c r="H41" s="25">
        <v>1171.2</v>
      </c>
      <c r="I41" s="25">
        <v>0</v>
      </c>
      <c r="J41" s="25">
        <v>10</v>
      </c>
      <c r="K41" s="25">
        <v>0</v>
      </c>
      <c r="L41" s="25">
        <v>0</v>
      </c>
      <c r="M41" s="25">
        <v>10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868.9</v>
      </c>
      <c r="U41" s="25">
        <v>0</v>
      </c>
      <c r="V41" s="25">
        <v>0</v>
      </c>
      <c r="W41" s="25">
        <v>0</v>
      </c>
      <c r="X41" s="25">
        <v>1349.83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6679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80125.99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40">
        <f>SUM(C41:BJ41)</f>
        <v>160251.97999999998</v>
      </c>
    </row>
    <row r="42" spans="1:63" ht="15" customHeight="1">
      <c r="A42" s="3">
        <v>21</v>
      </c>
      <c r="B42" s="10" t="s">
        <v>36</v>
      </c>
      <c r="C42" s="25">
        <v>0</v>
      </c>
      <c r="D42" s="25">
        <v>1605100</v>
      </c>
      <c r="E42" s="25">
        <v>0</v>
      </c>
      <c r="F42" s="25">
        <v>0</v>
      </c>
      <c r="G42" s="25">
        <v>0</v>
      </c>
      <c r="H42" s="25">
        <v>191000</v>
      </c>
      <c r="I42" s="25">
        <v>10000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70000</v>
      </c>
      <c r="U42" s="25">
        <v>60000</v>
      </c>
      <c r="V42" s="25">
        <v>107000</v>
      </c>
      <c r="W42" s="25">
        <v>0</v>
      </c>
      <c r="X42" s="25">
        <v>0</v>
      </c>
      <c r="Y42" s="25">
        <v>0</v>
      </c>
      <c r="Z42" s="25">
        <v>0</v>
      </c>
      <c r="AA42" s="25">
        <v>84000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  <c r="AG42" s="25">
        <v>0</v>
      </c>
      <c r="AH42" s="25">
        <v>0</v>
      </c>
      <c r="AI42" s="25">
        <v>10000</v>
      </c>
      <c r="AJ42" s="25">
        <v>0</v>
      </c>
      <c r="AK42" s="25">
        <v>0</v>
      </c>
      <c r="AL42" s="25">
        <v>55000</v>
      </c>
      <c r="AM42" s="25">
        <v>0</v>
      </c>
      <c r="AN42" s="25">
        <v>0</v>
      </c>
      <c r="AO42" s="25">
        <v>0</v>
      </c>
      <c r="AP42" s="25">
        <v>0</v>
      </c>
      <c r="AQ42" s="25">
        <v>2192100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0">
        <f>SUM(C42:BJ42)</f>
        <v>4384200</v>
      </c>
    </row>
    <row r="43" spans="1:63" ht="15" customHeight="1">
      <c r="A43" s="3">
        <v>22</v>
      </c>
      <c r="B43" s="10" t="s">
        <v>41</v>
      </c>
      <c r="C43" s="25">
        <v>0</v>
      </c>
      <c r="D43" s="25">
        <v>16358.1</v>
      </c>
      <c r="E43" s="25">
        <v>0</v>
      </c>
      <c r="F43" s="25">
        <v>0</v>
      </c>
      <c r="G43" s="25">
        <v>253756.58721499992</v>
      </c>
      <c r="H43" s="25">
        <v>0</v>
      </c>
      <c r="I43" s="25">
        <v>319.6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457.47</v>
      </c>
      <c r="V43" s="25">
        <v>0</v>
      </c>
      <c r="W43" s="25">
        <v>0</v>
      </c>
      <c r="X43" s="25">
        <v>1305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I43" s="25">
        <v>260367.6655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30</v>
      </c>
      <c r="AQ43" s="25">
        <v>532594.4227149999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40">
        <f>SUM(C43:BJ43)</f>
        <v>1065188.8454299998</v>
      </c>
    </row>
    <row r="44" spans="1:63" ht="15" customHeight="1">
      <c r="A44" s="6"/>
      <c r="B44" s="12" t="s">
        <v>42</v>
      </c>
      <c r="C44" s="38">
        <v>53813.84</v>
      </c>
      <c r="D44" s="38">
        <v>1668958.1</v>
      </c>
      <c r="E44" s="38">
        <v>10</v>
      </c>
      <c r="F44" s="38">
        <v>7438.22</v>
      </c>
      <c r="G44" s="38">
        <v>253756.58721499992</v>
      </c>
      <c r="H44" s="38">
        <v>192171.2</v>
      </c>
      <c r="I44" s="38">
        <v>10319.6</v>
      </c>
      <c r="J44" s="38">
        <v>10</v>
      </c>
      <c r="K44" s="38">
        <v>0</v>
      </c>
      <c r="L44" s="38">
        <v>0</v>
      </c>
      <c r="M44" s="38">
        <v>10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70868.9</v>
      </c>
      <c r="U44" s="38">
        <v>60457.47</v>
      </c>
      <c r="V44" s="38">
        <v>107000</v>
      </c>
      <c r="W44" s="38">
        <v>0</v>
      </c>
      <c r="X44" s="38">
        <v>2654.83</v>
      </c>
      <c r="Y44" s="38">
        <v>0</v>
      </c>
      <c r="Z44" s="38">
        <v>0</v>
      </c>
      <c r="AA44" s="38">
        <v>84000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277046.6655</v>
      </c>
      <c r="AJ44" s="38">
        <v>0</v>
      </c>
      <c r="AK44" s="38">
        <v>0</v>
      </c>
      <c r="AL44" s="38">
        <v>55000</v>
      </c>
      <c r="AM44" s="38">
        <v>0</v>
      </c>
      <c r="AN44" s="38">
        <v>0</v>
      </c>
      <c r="AO44" s="38">
        <v>0</v>
      </c>
      <c r="AP44" s="38">
        <v>30</v>
      </c>
      <c r="AQ44" s="38">
        <v>2843545.412715</v>
      </c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>
        <f>SUM(BK40:BK43)</f>
        <v>5687090.82543</v>
      </c>
    </row>
    <row r="45" spans="1:63" ht="15" customHeight="1">
      <c r="A45" s="6"/>
      <c r="B45" s="12" t="s">
        <v>43</v>
      </c>
      <c r="C45" s="34">
        <v>3.8208389979922854</v>
      </c>
      <c r="D45" s="34">
        <v>118.16109058812027</v>
      </c>
      <c r="E45" s="34">
        <v>0.0014257362501996032</v>
      </c>
      <c r="F45" s="34">
        <v>0.5601829958077115</v>
      </c>
      <c r="G45" s="34">
        <v>29.555241401711424</v>
      </c>
      <c r="H45" s="34">
        <v>18.500866181135166</v>
      </c>
      <c r="I45" s="34">
        <v>2.724374160263792</v>
      </c>
      <c r="J45" s="34">
        <v>0.03169170311212524</v>
      </c>
      <c r="K45" s="34">
        <v>0</v>
      </c>
      <c r="L45" s="34">
        <v>0</v>
      </c>
      <c r="M45" s="34">
        <v>0.011023838420030784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39.17898658158003</v>
      </c>
      <c r="U45" s="34">
        <v>56.38230879516157</v>
      </c>
      <c r="V45" s="34">
        <v>86.82378189855606</v>
      </c>
      <c r="W45" s="34">
        <v>0</v>
      </c>
      <c r="X45" s="34">
        <v>1.4978037293356845</v>
      </c>
      <c r="Y45" s="34">
        <v>0</v>
      </c>
      <c r="Z45" s="34">
        <v>0</v>
      </c>
      <c r="AA45" s="34">
        <v>107.36752779076078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91.46965931962536</v>
      </c>
      <c r="AJ45" s="34">
        <v>0</v>
      </c>
      <c r="AK45" s="34">
        <v>0</v>
      </c>
      <c r="AL45" s="34">
        <v>73.76877775989186</v>
      </c>
      <c r="AM45" s="34">
        <v>0</v>
      </c>
      <c r="AN45" s="34">
        <v>0</v>
      </c>
      <c r="AO45" s="34">
        <v>0</v>
      </c>
      <c r="AP45" s="34">
        <v>0.12478967739788563</v>
      </c>
      <c r="AQ45" s="34">
        <v>14982.479755418135</v>
      </c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>
        <f>BK44/BK7*100</f>
        <v>52.54647433062291</v>
      </c>
    </row>
    <row r="46" spans="1:63" ht="15" customHeight="1">
      <c r="A46" s="3">
        <v>23</v>
      </c>
      <c r="B46" s="4" t="s">
        <v>44</v>
      </c>
      <c r="C46" s="31"/>
      <c r="D46" s="42"/>
      <c r="E46" s="43"/>
      <c r="F46" s="25"/>
      <c r="G46" s="25">
        <v>0</v>
      </c>
      <c r="H46" s="25">
        <v>0</v>
      </c>
      <c r="I46" s="5">
        <v>0</v>
      </c>
      <c r="J46" s="25">
        <v>0</v>
      </c>
      <c r="K46" s="5">
        <v>0</v>
      </c>
      <c r="L46" s="25"/>
      <c r="M46" s="25"/>
      <c r="N46" s="25"/>
      <c r="O46" s="25"/>
      <c r="P46" s="25"/>
      <c r="Q46" s="25"/>
      <c r="R46" s="25"/>
      <c r="S46" s="25">
        <v>0</v>
      </c>
      <c r="T46" s="25">
        <v>0</v>
      </c>
      <c r="U46" s="25">
        <v>0</v>
      </c>
      <c r="V46" s="25">
        <v>0</v>
      </c>
      <c r="W46" s="25"/>
      <c r="X46" s="25">
        <v>0</v>
      </c>
      <c r="Y46" s="25">
        <v>0</v>
      </c>
      <c r="Z46" s="25">
        <v>0</v>
      </c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40">
        <f>SUM(C46:AL46)</f>
        <v>0</v>
      </c>
    </row>
    <row r="47" spans="1:63" ht="15" customHeight="1">
      <c r="A47" s="3">
        <v>24</v>
      </c>
      <c r="B47" s="16" t="s">
        <v>45</v>
      </c>
      <c r="C47" s="31"/>
      <c r="D47" s="42"/>
      <c r="E47" s="43"/>
      <c r="F47" s="25"/>
      <c r="G47" s="25">
        <v>0</v>
      </c>
      <c r="H47" s="25">
        <v>0</v>
      </c>
      <c r="I47" s="5">
        <v>0</v>
      </c>
      <c r="J47" s="25">
        <v>0</v>
      </c>
      <c r="K47" s="5">
        <v>0</v>
      </c>
      <c r="L47" s="25"/>
      <c r="M47" s="25"/>
      <c r="N47" s="25"/>
      <c r="O47" s="25"/>
      <c r="P47" s="25"/>
      <c r="Q47" s="25"/>
      <c r="R47" s="25"/>
      <c r="S47" s="25">
        <v>0</v>
      </c>
      <c r="T47" s="25">
        <v>0</v>
      </c>
      <c r="U47" s="25">
        <v>0</v>
      </c>
      <c r="V47" s="25">
        <v>0</v>
      </c>
      <c r="W47" s="25"/>
      <c r="X47" s="25">
        <v>0</v>
      </c>
      <c r="Y47" s="25">
        <v>0</v>
      </c>
      <c r="Z47" s="25">
        <v>0</v>
      </c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40">
        <f>SUM(C47:AL47)</f>
        <v>0</v>
      </c>
    </row>
    <row r="48" spans="1:63" ht="15" customHeight="1">
      <c r="A48" s="6"/>
      <c r="B48" s="9" t="s">
        <v>46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>
        <f>BK46/BK10*100</f>
        <v>0</v>
      </c>
    </row>
    <row r="49" spans="1:63" ht="15" customHeight="1">
      <c r="A49" s="6"/>
      <c r="B49" s="9" t="s">
        <v>47</v>
      </c>
      <c r="C49" s="35" t="s">
        <v>207</v>
      </c>
      <c r="D49" s="35" t="s">
        <v>207</v>
      </c>
      <c r="E49" s="35" t="s">
        <v>207</v>
      </c>
      <c r="F49" s="35" t="s">
        <v>207</v>
      </c>
      <c r="G49" s="35" t="s">
        <v>207</v>
      </c>
      <c r="H49" s="35" t="s">
        <v>207</v>
      </c>
      <c r="I49" s="35" t="s">
        <v>207</v>
      </c>
      <c r="J49" s="35" t="s">
        <v>207</v>
      </c>
      <c r="K49" s="35" t="s">
        <v>207</v>
      </c>
      <c r="L49" s="35" t="s">
        <v>207</v>
      </c>
      <c r="M49" s="35" t="s">
        <v>207</v>
      </c>
      <c r="N49" s="35" t="s">
        <v>207</v>
      </c>
      <c r="O49" s="35" t="s">
        <v>207</v>
      </c>
      <c r="P49" s="35" t="s">
        <v>207</v>
      </c>
      <c r="Q49" s="35" t="s">
        <v>207</v>
      </c>
      <c r="R49" s="35" t="s">
        <v>207</v>
      </c>
      <c r="S49" s="35" t="s">
        <v>207</v>
      </c>
      <c r="T49" s="35" t="s">
        <v>207</v>
      </c>
      <c r="U49" s="35" t="s">
        <v>207</v>
      </c>
      <c r="V49" s="35" t="s">
        <v>207</v>
      </c>
      <c r="W49" s="35" t="s">
        <v>207</v>
      </c>
      <c r="X49" s="35" t="s">
        <v>207</v>
      </c>
      <c r="Y49" s="35" t="s">
        <v>207</v>
      </c>
      <c r="Z49" s="35" t="s">
        <v>207</v>
      </c>
      <c r="AA49" s="35" t="s">
        <v>207</v>
      </c>
      <c r="AB49" s="35" t="s">
        <v>207</v>
      </c>
      <c r="AC49" s="35" t="s">
        <v>207</v>
      </c>
      <c r="AD49" s="35" t="s">
        <v>207</v>
      </c>
      <c r="AE49" s="35" t="s">
        <v>207</v>
      </c>
      <c r="AF49" s="35" t="s">
        <v>207</v>
      </c>
      <c r="AG49" s="35" t="s">
        <v>207</v>
      </c>
      <c r="AH49" s="35" t="s">
        <v>207</v>
      </c>
      <c r="AI49" s="35" t="s">
        <v>207</v>
      </c>
      <c r="AJ49" s="35" t="s">
        <v>207</v>
      </c>
      <c r="AK49" s="35" t="s">
        <v>207</v>
      </c>
      <c r="AL49" s="35" t="s">
        <v>207</v>
      </c>
      <c r="AM49" s="35" t="s">
        <v>207</v>
      </c>
      <c r="AN49" s="35" t="s">
        <v>207</v>
      </c>
      <c r="AO49" s="35" t="s">
        <v>207</v>
      </c>
      <c r="AP49" s="35" t="s">
        <v>207</v>
      </c>
      <c r="AQ49" s="35" t="s">
        <v>207</v>
      </c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 t="str">
        <f>IF(BK47&gt;0,BK47/BK46*100,"-")</f>
        <v>-</v>
      </c>
    </row>
    <row r="50" spans="1:63" ht="15" customHeight="1">
      <c r="A50" s="3">
        <v>25</v>
      </c>
      <c r="B50" s="4" t="s">
        <v>48</v>
      </c>
      <c r="C50" s="25">
        <v>1554914.4499600006</v>
      </c>
      <c r="D50" s="25">
        <v>394474.9</v>
      </c>
      <c r="E50" s="25">
        <v>636356</v>
      </c>
      <c r="F50" s="25">
        <v>1750494.81006</v>
      </c>
      <c r="G50" s="25">
        <v>1205903.5413249999</v>
      </c>
      <c r="H50" s="25">
        <v>750098.93</v>
      </c>
      <c r="I50" s="25">
        <v>360763.92687</v>
      </c>
      <c r="J50" s="25">
        <v>25798</v>
      </c>
      <c r="K50" s="25">
        <v>48892.983100000005</v>
      </c>
      <c r="L50" s="25">
        <v>136319.63304</v>
      </c>
      <c r="M50" s="25">
        <v>98161.64299</v>
      </c>
      <c r="N50" s="25">
        <v>175894.37173999997</v>
      </c>
      <c r="O50" s="25">
        <v>87740.419</v>
      </c>
      <c r="P50" s="25">
        <v>78710</v>
      </c>
      <c r="Q50" s="25">
        <v>56506.371500000016</v>
      </c>
      <c r="R50" s="25">
        <v>48963.02</v>
      </c>
      <c r="S50" s="25">
        <v>70520.86338</v>
      </c>
      <c r="T50" s="25">
        <v>200472.74649000002</v>
      </c>
      <c r="U50" s="25">
        <v>29749.45913</v>
      </c>
      <c r="V50" s="25">
        <v>43824.10447</v>
      </c>
      <c r="W50" s="25">
        <v>75639.01</v>
      </c>
      <c r="X50" s="25">
        <v>63358.41</v>
      </c>
      <c r="Y50" s="25">
        <v>124347.04254000001</v>
      </c>
      <c r="Z50" s="25">
        <v>732929.9283100001</v>
      </c>
      <c r="AA50" s="25">
        <v>65189.55125999999</v>
      </c>
      <c r="AB50" s="25">
        <v>176207.212</v>
      </c>
      <c r="AC50" s="25">
        <v>65536.86237999999</v>
      </c>
      <c r="AD50" s="25">
        <v>237279.50866999995</v>
      </c>
      <c r="AE50" s="25">
        <v>28225.20378</v>
      </c>
      <c r="AF50" s="25">
        <v>53744.09826</v>
      </c>
      <c r="AG50" s="25">
        <v>74166.462</v>
      </c>
      <c r="AH50" s="25">
        <v>117564.34</v>
      </c>
      <c r="AI50" s="25">
        <v>1676796.9628599999</v>
      </c>
      <c r="AJ50" s="25">
        <v>3945.27036</v>
      </c>
      <c r="AK50" s="25">
        <v>21803.02</v>
      </c>
      <c r="AL50" s="25">
        <v>94867.84</v>
      </c>
      <c r="AM50" s="25">
        <v>257145</v>
      </c>
      <c r="AN50" s="25">
        <v>4783.6548</v>
      </c>
      <c r="AO50" s="25">
        <v>2360.02567</v>
      </c>
      <c r="AP50" s="25">
        <v>3627.79</v>
      </c>
      <c r="AQ50" s="25">
        <v>4468.51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40">
        <f>SUM(C50:BJ50)</f>
        <v>11638545.875944994</v>
      </c>
    </row>
    <row r="51" spans="1:63" ht="15" customHeight="1">
      <c r="A51" s="3">
        <v>26</v>
      </c>
      <c r="B51" s="17" t="s">
        <v>49</v>
      </c>
      <c r="C51" s="25">
        <v>454538.02750000026</v>
      </c>
      <c r="D51" s="25">
        <v>120187.59</v>
      </c>
      <c r="E51" s="25">
        <v>166268</v>
      </c>
      <c r="F51" s="25">
        <v>703890.68428</v>
      </c>
      <c r="G51" s="25">
        <v>330366.34435</v>
      </c>
      <c r="H51" s="25">
        <v>262714.41</v>
      </c>
      <c r="I51" s="25">
        <v>113692.77722</v>
      </c>
      <c r="J51" s="25">
        <v>7062</v>
      </c>
      <c r="K51" s="25">
        <v>13550.856430000002</v>
      </c>
      <c r="L51" s="25">
        <v>48078.42937</v>
      </c>
      <c r="M51" s="25">
        <v>34532.8268</v>
      </c>
      <c r="N51" s="25">
        <v>84945.34205</v>
      </c>
      <c r="O51" s="25">
        <v>25281.298</v>
      </c>
      <c r="P51" s="25">
        <v>22775</v>
      </c>
      <c r="Q51" s="25">
        <v>17877.53634</v>
      </c>
      <c r="R51" s="25">
        <v>15429.6</v>
      </c>
      <c r="S51" s="25">
        <v>19099.05591</v>
      </c>
      <c r="T51" s="25">
        <v>51321.37169</v>
      </c>
      <c r="U51" s="25">
        <v>6306.88298</v>
      </c>
      <c r="V51" s="25">
        <v>10840.26065</v>
      </c>
      <c r="W51" s="25">
        <v>41096.9</v>
      </c>
      <c r="X51" s="25">
        <v>13946.55</v>
      </c>
      <c r="Y51" s="25">
        <v>41274.22863</v>
      </c>
      <c r="Z51" s="25">
        <v>240257.77812899998</v>
      </c>
      <c r="AA51" s="25">
        <v>18281.36458</v>
      </c>
      <c r="AB51" s="25">
        <v>52012.88014</v>
      </c>
      <c r="AC51" s="25">
        <v>24170.85028</v>
      </c>
      <c r="AD51" s="25">
        <v>65823.60058</v>
      </c>
      <c r="AE51" s="25">
        <v>9853.441630000001</v>
      </c>
      <c r="AF51" s="25">
        <v>24885.90205</v>
      </c>
      <c r="AG51" s="25">
        <v>25790.99477</v>
      </c>
      <c r="AH51" s="25">
        <v>32719.6</v>
      </c>
      <c r="AI51" s="25">
        <v>286186.20954</v>
      </c>
      <c r="AJ51" s="25">
        <v>1732.92041</v>
      </c>
      <c r="AK51" s="25">
        <v>7425.16</v>
      </c>
      <c r="AL51" s="25">
        <v>27382.63</v>
      </c>
      <c r="AM51" s="25">
        <v>82911</v>
      </c>
      <c r="AN51" s="25">
        <v>1133.9069399999998</v>
      </c>
      <c r="AO51" s="25">
        <v>1221.62115</v>
      </c>
      <c r="AP51" s="25">
        <v>814.91</v>
      </c>
      <c r="AQ51" s="25">
        <v>1342.9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40">
        <f>SUM(C51:BJ51)</f>
        <v>3509023.642399</v>
      </c>
    </row>
    <row r="52" spans="1:63" ht="15" customHeight="1">
      <c r="A52" s="3">
        <v>27</v>
      </c>
      <c r="B52" s="4" t="s">
        <v>50</v>
      </c>
      <c r="C52" s="25">
        <v>623237.4542870005</v>
      </c>
      <c r="D52" s="25">
        <v>267512.6</v>
      </c>
      <c r="E52" s="25">
        <v>248236</v>
      </c>
      <c r="F52" s="25">
        <v>728243.2182899998</v>
      </c>
      <c r="G52" s="25">
        <v>481259.4055240025</v>
      </c>
      <c r="H52" s="25">
        <v>349410.09</v>
      </c>
      <c r="I52" s="25">
        <v>124996.11167</v>
      </c>
      <c r="J52" s="25">
        <v>5545</v>
      </c>
      <c r="K52" s="25">
        <v>14126.562320000008</v>
      </c>
      <c r="L52" s="25">
        <v>58511.999909999984</v>
      </c>
      <c r="M52" s="25">
        <v>38881.68706699998</v>
      </c>
      <c r="N52" s="25">
        <v>83227.56111999995</v>
      </c>
      <c r="O52" s="25">
        <v>50771.82399999999</v>
      </c>
      <c r="P52" s="25">
        <v>37774</v>
      </c>
      <c r="Q52" s="25">
        <v>16127.050960000019</v>
      </c>
      <c r="R52" s="25">
        <v>19224.24</v>
      </c>
      <c r="S52" s="25">
        <v>25259.56349</v>
      </c>
      <c r="T52" s="25">
        <v>95808.08446000001</v>
      </c>
      <c r="U52" s="25">
        <v>2596.0177501</v>
      </c>
      <c r="V52" s="25">
        <v>8828.286469999995</v>
      </c>
      <c r="W52" s="25">
        <v>21152.816999999992</v>
      </c>
      <c r="X52" s="25">
        <v>24116.75</v>
      </c>
      <c r="Y52" s="25">
        <v>46866.43209000002</v>
      </c>
      <c r="Z52" s="25">
        <v>292942.74473600014</v>
      </c>
      <c r="AA52" s="25">
        <v>29597.141999999993</v>
      </c>
      <c r="AB52" s="25">
        <v>54794.90563999998</v>
      </c>
      <c r="AC52" s="25">
        <v>23523.659319999995</v>
      </c>
      <c r="AD52" s="25">
        <v>118831.26715999997</v>
      </c>
      <c r="AE52" s="25">
        <v>6854.413690000001</v>
      </c>
      <c r="AF52" s="25">
        <v>23603.888019999995</v>
      </c>
      <c r="AG52" s="25">
        <v>8520.078159999994</v>
      </c>
      <c r="AH52" s="25">
        <v>64199.94</v>
      </c>
      <c r="AI52" s="25">
        <v>328487.45953999995</v>
      </c>
      <c r="AJ52" s="25">
        <v>-1572.4179700000009</v>
      </c>
      <c r="AK52" s="25">
        <v>2442.89</v>
      </c>
      <c r="AL52" s="25">
        <v>10605.28</v>
      </c>
      <c r="AM52" s="25">
        <v>52223</v>
      </c>
      <c r="AN52" s="25">
        <v>-3118.8951999999995</v>
      </c>
      <c r="AO52" s="25">
        <v>-4695.3460700000005</v>
      </c>
      <c r="AP52" s="25">
        <v>-907.41</v>
      </c>
      <c r="AQ52" s="25">
        <v>-1603.04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40">
        <f>SUM(C52:BJ52)</f>
        <v>4376442.315434102</v>
      </c>
    </row>
    <row r="53" spans="1:63" ht="15" customHeight="1">
      <c r="A53" s="3">
        <v>28</v>
      </c>
      <c r="B53" s="4" t="s">
        <v>51</v>
      </c>
      <c r="C53" s="25">
        <v>404656.9122326368</v>
      </c>
      <c r="D53" s="25">
        <v>170133.34</v>
      </c>
      <c r="E53" s="25">
        <v>192707</v>
      </c>
      <c r="F53" s="25">
        <v>472703.0958699997</v>
      </c>
      <c r="G53" s="25">
        <v>306628.03836618335</v>
      </c>
      <c r="H53" s="25">
        <v>223495.09</v>
      </c>
      <c r="I53" s="25">
        <v>79542.98015</v>
      </c>
      <c r="J53" s="25">
        <v>9431</v>
      </c>
      <c r="K53" s="25">
        <v>9017.045348181824</v>
      </c>
      <c r="L53" s="25">
        <v>37234.90902999998</v>
      </c>
      <c r="M53" s="25">
        <v>24742.891769909078</v>
      </c>
      <c r="N53" s="25">
        <v>54558.88054909088</v>
      </c>
      <c r="O53" s="25">
        <v>32309.34299999999</v>
      </c>
      <c r="P53" s="25">
        <v>26410</v>
      </c>
      <c r="Q53" s="25">
        <v>11339.607923636377</v>
      </c>
      <c r="R53" s="25">
        <v>12318</v>
      </c>
      <c r="S53" s="25">
        <v>17760.365311818183</v>
      </c>
      <c r="T53" s="25">
        <v>62446.191557272745</v>
      </c>
      <c r="U53" s="25">
        <v>3752.679226545456</v>
      </c>
      <c r="V53" s="25">
        <v>8913.989922727269</v>
      </c>
      <c r="W53" s="25">
        <v>13460.886999999992</v>
      </c>
      <c r="X53" s="25">
        <v>24009.05</v>
      </c>
      <c r="Y53" s="25">
        <v>29842.41280909093</v>
      </c>
      <c r="Z53" s="25">
        <v>186863.56483200018</v>
      </c>
      <c r="AA53" s="25">
        <v>18834.544909090906</v>
      </c>
      <c r="AB53" s="25">
        <v>43669.31663999998</v>
      </c>
      <c r="AC53" s="25">
        <v>14969.601443636355</v>
      </c>
      <c r="AD53" s="25">
        <v>75619.89765454544</v>
      </c>
      <c r="AE53" s="25">
        <v>10232.47644</v>
      </c>
      <c r="AF53" s="25">
        <v>15020.656012727268</v>
      </c>
      <c r="AG53" s="25">
        <v>8520.078159999994</v>
      </c>
      <c r="AH53" s="25">
        <v>40854.50727272728</v>
      </c>
      <c r="AI53" s="25">
        <v>245362.00313172722</v>
      </c>
      <c r="AJ53" s="25">
        <v>-1346.857970000001</v>
      </c>
      <c r="AK53" s="25">
        <v>2442.89</v>
      </c>
      <c r="AL53" s="25">
        <v>15511.582000000006</v>
      </c>
      <c r="AM53" s="25">
        <v>35584</v>
      </c>
      <c r="AN53" s="25">
        <v>-2748.8155999999994</v>
      </c>
      <c r="AO53" s="25">
        <v>-4695.3460700000005</v>
      </c>
      <c r="AP53" s="25">
        <v>-459.53</v>
      </c>
      <c r="AQ53" s="25">
        <v>-1603.04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0">
        <f>SUM(C53:BJ53)</f>
        <v>2930045.2389235483</v>
      </c>
    </row>
    <row r="54" spans="1:63" ht="15" customHeight="1">
      <c r="A54" s="14"/>
      <c r="B54" s="9" t="s">
        <v>52</v>
      </c>
      <c r="C54" s="33">
        <v>3.364907823256772</v>
      </c>
      <c r="D54" s="33">
        <v>2.527745033277247</v>
      </c>
      <c r="E54" s="33">
        <v>4.3291829800770465</v>
      </c>
      <c r="F54" s="33">
        <v>3.7437741728733904</v>
      </c>
      <c r="G54" s="33">
        <v>3.9640143936193555</v>
      </c>
      <c r="H54" s="33">
        <v>1.8449175397187114</v>
      </c>
      <c r="I54" s="33">
        <v>3.162512429708238</v>
      </c>
      <c r="J54" s="33">
        <v>4.69549718200466</v>
      </c>
      <c r="K54" s="33">
        <v>2.7331610212571076</v>
      </c>
      <c r="L54" s="33">
        <v>4.008986559681363</v>
      </c>
      <c r="M54" s="33">
        <v>3.4315092921475316</v>
      </c>
      <c r="N54" s="33">
        <v>1.7741356026071198</v>
      </c>
      <c r="O54" s="33">
        <v>5.249767380234166</v>
      </c>
      <c r="P54" s="33">
        <v>4.662947137963911</v>
      </c>
      <c r="Q54" s="33">
        <v>2.3252672762545123</v>
      </c>
      <c r="R54" s="33">
        <v>3.077146060192604</v>
      </c>
      <c r="S54" s="33">
        <v>3.8168071903059606</v>
      </c>
      <c r="T54" s="33">
        <v>4.0463707302275465</v>
      </c>
      <c r="U54" s="33">
        <v>1.4616123519716004</v>
      </c>
      <c r="V54" s="33">
        <v>2.2019695567045625</v>
      </c>
      <c r="W54" s="33">
        <v>2.825089101394951</v>
      </c>
      <c r="X54" s="33">
        <v>3.736512558501652</v>
      </c>
      <c r="Y54" s="33">
        <v>2.5357188600011678</v>
      </c>
      <c r="Z54" s="33">
        <v>3.5631612179194</v>
      </c>
      <c r="AA54" s="33">
        <v>3.533495034563942</v>
      </c>
      <c r="AB54" s="33">
        <v>4.088168307298685</v>
      </c>
      <c r="AC54" s="33">
        <v>2.8595367525697055</v>
      </c>
      <c r="AD54" s="33">
        <v>3.5061821704246703</v>
      </c>
      <c r="AE54" s="33">
        <v>3.890417410108072</v>
      </c>
      <c r="AF54" s="33">
        <v>1.964725392696735</v>
      </c>
      <c r="AG54" s="33">
        <v>1.6289888939191293</v>
      </c>
      <c r="AH54" s="33">
        <v>4.1172845835242375</v>
      </c>
      <c r="AI54" s="33">
        <v>2.8592409259645732</v>
      </c>
      <c r="AJ54" s="33">
        <v>-1.464676935057279</v>
      </c>
      <c r="AK54" s="33">
        <v>0.8681405369237897</v>
      </c>
      <c r="AL54" s="33">
        <v>1.5987634933832995</v>
      </c>
      <c r="AM54" s="33">
        <v>1.9255379996677493</v>
      </c>
      <c r="AN54" s="33">
        <v>-2.090183782678308</v>
      </c>
      <c r="AO54" s="33">
        <v>-4.475617027397054</v>
      </c>
      <c r="AP54" s="33">
        <v>-0.6599545745366078</v>
      </c>
      <c r="AQ54" s="33">
        <v>-1.0125624540169944</v>
      </c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>
        <f>BK53/BK10*100</f>
        <v>3.0908836262897426</v>
      </c>
    </row>
    <row r="55" spans="1:63" ht="15" customHeight="1">
      <c r="A55" s="14"/>
      <c r="B55" s="9" t="s">
        <v>53</v>
      </c>
      <c r="C55" s="33">
        <v>28.731064556359488</v>
      </c>
      <c r="D55" s="33">
        <v>12.045323965772099</v>
      </c>
      <c r="E55" s="33">
        <v>27.47493555672149</v>
      </c>
      <c r="F55" s="33">
        <v>35.59994681147322</v>
      </c>
      <c r="G55" s="33">
        <v>35.71322342370345</v>
      </c>
      <c r="H55" s="33">
        <v>21.51650586680397</v>
      </c>
      <c r="I55" s="33">
        <v>20.999344911724847</v>
      </c>
      <c r="J55" s="33">
        <v>29.888445205045315</v>
      </c>
      <c r="K55" s="33">
        <v>17.451328819034533</v>
      </c>
      <c r="L55" s="33">
        <v>34.18303186850038</v>
      </c>
      <c r="M55" s="33">
        <v>27.27616409157872</v>
      </c>
      <c r="N55" s="33">
        <v>17.708327986734304</v>
      </c>
      <c r="O55" s="33">
        <v>41.96792620774051</v>
      </c>
      <c r="P55" s="33">
        <v>20.884404308149744</v>
      </c>
      <c r="Q55" s="33">
        <v>30.006627898471628</v>
      </c>
      <c r="R55" s="33">
        <v>24.52999119007298</v>
      </c>
      <c r="S55" s="33">
        <v>29.03210453753567</v>
      </c>
      <c r="T55" s="33">
        <v>34.52259737477462</v>
      </c>
      <c r="U55" s="33">
        <v>3.49972830421574</v>
      </c>
      <c r="V55" s="33">
        <v>7.233143148568215</v>
      </c>
      <c r="W55" s="33">
        <v>29.28531759868298</v>
      </c>
      <c r="X55" s="33">
        <v>13.545441564170558</v>
      </c>
      <c r="Y55" s="33">
        <v>28.14471395879881</v>
      </c>
      <c r="Z55" s="33">
        <v>37.31697231288828</v>
      </c>
      <c r="AA55" s="33">
        <v>24.074030047061306</v>
      </c>
      <c r="AB55" s="33">
        <v>37.50404147904234</v>
      </c>
      <c r="AC55" s="33">
        <v>32.99188015668245</v>
      </c>
      <c r="AD55" s="33">
        <v>23.7947744281113</v>
      </c>
      <c r="AE55" s="33">
        <v>30.16500680242884</v>
      </c>
      <c r="AF55" s="33">
        <v>17.804148740943297</v>
      </c>
      <c r="AG55" s="33">
        <v>25.083208763126013</v>
      </c>
      <c r="AH55" s="33">
        <v>28.40078751020927</v>
      </c>
      <c r="AI55" s="33">
        <v>81.00865894175485</v>
      </c>
      <c r="AJ55" s="33">
        <v>-11.306960264478137</v>
      </c>
      <c r="AK55" s="33">
        <v>8.457644611289162</v>
      </c>
      <c r="AL55" s="33">
        <v>20.80491718658799</v>
      </c>
      <c r="AM55" s="33">
        <v>23.08865227518995</v>
      </c>
      <c r="AN55" s="33">
        <v>-7.127186245102283</v>
      </c>
      <c r="AO55" s="33">
        <v>-118.09839385848706</v>
      </c>
      <c r="AP55" s="33">
        <v>-1.9114866818216794</v>
      </c>
      <c r="AQ55" s="33">
        <v>-8.446326983114263</v>
      </c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>
        <f>BK53/BK7*100</f>
        <v>27.0724614149307</v>
      </c>
    </row>
    <row r="56" spans="1:63" ht="15" customHeight="1">
      <c r="A56" s="125">
        <v>29</v>
      </c>
      <c r="B56" s="126" t="s">
        <v>54</v>
      </c>
      <c r="C56" s="127">
        <v>1170104</v>
      </c>
      <c r="D56" s="127">
        <v>1366022</v>
      </c>
      <c r="E56" s="127">
        <v>636197</v>
      </c>
      <c r="F56" s="127">
        <v>1379355</v>
      </c>
      <c r="G56" s="127">
        <v>751450</v>
      </c>
      <c r="H56" s="127">
        <v>1038750</v>
      </c>
      <c r="I56" s="127">
        <v>338884</v>
      </c>
      <c r="J56" s="127">
        <v>27771</v>
      </c>
      <c r="K56" s="127">
        <v>49227</v>
      </c>
      <c r="L56" s="127">
        <v>113249</v>
      </c>
      <c r="M56" s="127">
        <v>85464</v>
      </c>
      <c r="N56" s="127">
        <v>291593</v>
      </c>
      <c r="O56" s="127">
        <v>84333</v>
      </c>
      <c r="P56" s="127">
        <v>111481</v>
      </c>
      <c r="Q56" s="127">
        <v>39177</v>
      </c>
      <c r="R56" s="127">
        <v>43994</v>
      </c>
      <c r="S56" s="127">
        <v>58106</v>
      </c>
      <c r="T56" s="127">
        <v>159604</v>
      </c>
      <c r="U56" s="127">
        <v>106983</v>
      </c>
      <c r="V56" s="127">
        <v>123676</v>
      </c>
      <c r="W56" s="127">
        <v>167153</v>
      </c>
      <c r="X56" s="127">
        <v>35671</v>
      </c>
      <c r="Y56" s="127">
        <v>67929</v>
      </c>
      <c r="Z56" s="127">
        <v>439089</v>
      </c>
      <c r="AA56" s="127">
        <v>74280</v>
      </c>
      <c r="AB56" s="127">
        <v>95795</v>
      </c>
      <c r="AC56" s="127">
        <v>41833</v>
      </c>
      <c r="AD56" s="127">
        <v>239694</v>
      </c>
      <c r="AE56" s="127">
        <v>28938</v>
      </c>
      <c r="AF56" s="127">
        <v>79781</v>
      </c>
      <c r="AG56" s="127">
        <v>25876</v>
      </c>
      <c r="AH56" s="127">
        <v>122529</v>
      </c>
      <c r="AI56" s="127">
        <v>168438</v>
      </c>
      <c r="AJ56" s="127">
        <v>7387</v>
      </c>
      <c r="AK56" s="127">
        <v>15726</v>
      </c>
      <c r="AL56" s="127">
        <v>71286</v>
      </c>
      <c r="AM56" s="127">
        <v>153378</v>
      </c>
      <c r="AN56" s="127">
        <v>11018</v>
      </c>
      <c r="AO56" s="127">
        <v>6058</v>
      </c>
      <c r="AP56" s="127">
        <v>24018</v>
      </c>
      <c r="AQ56" s="127">
        <v>19728</v>
      </c>
      <c r="AR56" s="127"/>
      <c r="AS56" s="127"/>
      <c r="AT56" s="127"/>
      <c r="AU56" s="127"/>
      <c r="AV56" s="127"/>
      <c r="AW56" s="127"/>
      <c r="AX56" s="127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40">
        <f>SUM(C56:BJ56)</f>
        <v>9871025</v>
      </c>
    </row>
    <row r="57" spans="1:63" ht="15" customHeight="1">
      <c r="A57" s="125">
        <v>30</v>
      </c>
      <c r="B57" s="126" t="s">
        <v>176</v>
      </c>
      <c r="C57" s="127">
        <v>5526821.822349998</v>
      </c>
      <c r="D57" s="127">
        <v>3304176.5</v>
      </c>
      <c r="E57" s="127">
        <v>2436747.24328</v>
      </c>
      <c r="F57" s="127">
        <v>3787262.03287</v>
      </c>
      <c r="G57" s="127">
        <v>3041022.7866400005</v>
      </c>
      <c r="H57" s="127">
        <v>8739049.77</v>
      </c>
      <c r="I57" s="127">
        <v>941710.8818399999</v>
      </c>
      <c r="J57" s="127">
        <v>82924</v>
      </c>
      <c r="K57" s="127">
        <v>186037.26163999998</v>
      </c>
      <c r="L57" s="127">
        <v>394711.56354</v>
      </c>
      <c r="M57" s="127">
        <v>283861.59403000004</v>
      </c>
      <c r="N57" s="127">
        <v>2530318.3003200004</v>
      </c>
      <c r="O57" s="127">
        <v>335651</v>
      </c>
      <c r="P57" s="127">
        <v>195976.20519</v>
      </c>
      <c r="Q57" s="127">
        <v>274894.89689000003</v>
      </c>
      <c r="R57" s="127">
        <v>256904.97011000002</v>
      </c>
      <c r="S57" s="127">
        <v>235813.84661000004</v>
      </c>
      <c r="T57" s="127">
        <v>790298.63143</v>
      </c>
      <c r="U57" s="127">
        <v>89978.87</v>
      </c>
      <c r="V57" s="127">
        <v>200000</v>
      </c>
      <c r="W57" s="127">
        <v>286489.80643</v>
      </c>
      <c r="X57" s="128">
        <v>269496.68</v>
      </c>
      <c r="Y57" s="128">
        <v>810507.9670000001</v>
      </c>
      <c r="Z57" s="128">
        <v>2532681.0891899997</v>
      </c>
      <c r="AA57" s="127">
        <v>317058.32969</v>
      </c>
      <c r="AB57" s="128">
        <v>456346.9125699999</v>
      </c>
      <c r="AC57" s="128">
        <v>319855.02921</v>
      </c>
      <c r="AD57" s="127">
        <v>1394611.73177</v>
      </c>
      <c r="AE57" s="127">
        <v>156702.4412</v>
      </c>
      <c r="AF57" s="127">
        <v>466663.50176</v>
      </c>
      <c r="AG57" s="127">
        <v>259432.77336999998</v>
      </c>
      <c r="AH57" s="127">
        <v>654582.5001000002</v>
      </c>
      <c r="AI57" s="127">
        <v>4206540</v>
      </c>
      <c r="AJ57" s="127">
        <v>38809.36836</v>
      </c>
      <c r="AK57" s="127">
        <v>206500</v>
      </c>
      <c r="AL57" s="127">
        <v>541602.2166800001</v>
      </c>
      <c r="AM57" s="127">
        <v>747888.0012220001</v>
      </c>
      <c r="AN57" s="127">
        <v>83718.94403</v>
      </c>
      <c r="AO57" s="127">
        <v>26940.214</v>
      </c>
      <c r="AP57" s="127">
        <v>18010.75</v>
      </c>
      <c r="AQ57" s="127">
        <v>120000</v>
      </c>
      <c r="AR57" s="127">
        <v>0</v>
      </c>
      <c r="AS57" s="127">
        <v>0</v>
      </c>
      <c r="AT57" s="127">
        <v>0</v>
      </c>
      <c r="AU57" s="127"/>
      <c r="AV57" s="127"/>
      <c r="AW57" s="127"/>
      <c r="AX57" s="127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>
        <v>0</v>
      </c>
      <c r="BK57" s="40">
        <f>SUM(C57:BJ57)</f>
        <v>47548600.433322005</v>
      </c>
    </row>
    <row r="58" spans="1:63" ht="15" customHeight="1">
      <c r="A58" s="125">
        <v>31</v>
      </c>
      <c r="B58" s="126" t="s">
        <v>208</v>
      </c>
      <c r="C58" s="127">
        <v>3740989.9516</v>
      </c>
      <c r="D58" s="127">
        <v>0</v>
      </c>
      <c r="E58" s="127">
        <v>1059309</v>
      </c>
      <c r="F58" s="127">
        <v>6078840.6206</v>
      </c>
      <c r="G58" s="127">
        <v>2789721.65</v>
      </c>
      <c r="H58" s="127">
        <v>0</v>
      </c>
      <c r="I58" s="127">
        <v>749903.44701</v>
      </c>
      <c r="J58" s="127">
        <v>46748</v>
      </c>
      <c r="K58" s="127">
        <v>51159.258449999994</v>
      </c>
      <c r="L58" s="127">
        <v>305342.5895</v>
      </c>
      <c r="M58" s="127">
        <v>266556.484</v>
      </c>
      <c r="N58" s="127">
        <v>0</v>
      </c>
      <c r="O58" s="127">
        <v>100059.75680999999</v>
      </c>
      <c r="P58" s="127">
        <v>188554</v>
      </c>
      <c r="Q58" s="127">
        <v>64335.24501</v>
      </c>
      <c r="R58" s="127">
        <v>69598.88</v>
      </c>
      <c r="S58" s="127">
        <v>115672.68947</v>
      </c>
      <c r="T58" s="127">
        <v>335937.02418</v>
      </c>
      <c r="U58" s="127">
        <v>45563.12</v>
      </c>
      <c r="V58" s="127">
        <v>31762.625500000002</v>
      </c>
      <c r="W58" s="127">
        <v>43004.28</v>
      </c>
      <c r="X58" s="128">
        <v>74117.12</v>
      </c>
      <c r="Y58" s="128">
        <v>161598.37115</v>
      </c>
      <c r="Z58" s="128">
        <v>1656353.95309</v>
      </c>
      <c r="AA58" s="127">
        <v>67043.15531</v>
      </c>
      <c r="AB58" s="128">
        <v>449765.13208</v>
      </c>
      <c r="AC58" s="128">
        <v>112604.19831</v>
      </c>
      <c r="AD58" s="127">
        <v>212017.80448</v>
      </c>
      <c r="AE58" s="127">
        <v>48509.876820000005</v>
      </c>
      <c r="AF58" s="127">
        <v>0</v>
      </c>
      <c r="AG58" s="127">
        <v>147871.415</v>
      </c>
      <c r="AH58" s="127">
        <v>75315</v>
      </c>
      <c r="AI58" s="127">
        <v>1717192.78502</v>
      </c>
      <c r="AJ58" s="127">
        <v>4046.405</v>
      </c>
      <c r="AK58" s="127">
        <v>27857</v>
      </c>
      <c r="AL58" s="127">
        <v>96475.52</v>
      </c>
      <c r="AM58" s="127">
        <v>541439</v>
      </c>
      <c r="AN58" s="127">
        <v>2675.8077799999996</v>
      </c>
      <c r="AO58" s="127">
        <v>1159.78</v>
      </c>
      <c r="AP58" s="127">
        <v>2507.05</v>
      </c>
      <c r="AQ58" s="127">
        <v>5336.227</v>
      </c>
      <c r="AR58" s="129"/>
      <c r="AS58" s="127"/>
      <c r="AT58" s="127"/>
      <c r="AU58" s="127"/>
      <c r="AV58" s="127"/>
      <c r="AW58" s="127"/>
      <c r="AX58" s="127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124">
        <v>21486943.783170007</v>
      </c>
    </row>
    <row r="59" spans="1:64" ht="16.5">
      <c r="A59" s="47"/>
      <c r="B59" s="47" t="s">
        <v>56</v>
      </c>
      <c r="C59" s="25">
        <v>506723.93771300005</v>
      </c>
      <c r="D59" s="25">
        <v>21066.46</v>
      </c>
      <c r="E59" s="25">
        <v>163264</v>
      </c>
      <c r="F59" s="25">
        <v>277156.1232</v>
      </c>
      <c r="G59" s="25">
        <v>280660.475691</v>
      </c>
      <c r="H59" s="25">
        <v>43180.73</v>
      </c>
      <c r="I59" s="25">
        <v>132075.18623</v>
      </c>
      <c r="J59" s="25">
        <v>6327</v>
      </c>
      <c r="K59" s="25">
        <v>16818.428959999997</v>
      </c>
      <c r="L59" s="25">
        <v>31944.853</v>
      </c>
      <c r="M59" s="25">
        <v>19360.65789</v>
      </c>
      <c r="N59" s="25">
        <v>11550.72645</v>
      </c>
      <c r="O59" s="25">
        <v>13402.752</v>
      </c>
      <c r="P59" s="25">
        <v>21024</v>
      </c>
      <c r="Q59" s="25">
        <v>17367.69805</v>
      </c>
      <c r="R59" s="25">
        <v>12207.51</v>
      </c>
      <c r="S59" s="25">
        <v>16789.486719999997</v>
      </c>
      <c r="T59" s="25">
        <v>52025.783110000004</v>
      </c>
      <c r="U59" s="25">
        <v>9566.817509999999</v>
      </c>
      <c r="V59" s="25">
        <v>13016.102490000001</v>
      </c>
      <c r="W59" s="25">
        <v>17168.83</v>
      </c>
      <c r="X59" s="25">
        <v>18775.18</v>
      </c>
      <c r="Y59" s="25">
        <v>34281.47859</v>
      </c>
      <c r="Z59" s="25">
        <v>122684.605</v>
      </c>
      <c r="AA59" s="25">
        <v>13111.46287</v>
      </c>
      <c r="AB59" s="25">
        <v>47468.3884</v>
      </c>
      <c r="AC59" s="25">
        <v>16655.020819999998</v>
      </c>
      <c r="AD59" s="25">
        <v>57703.42949000002</v>
      </c>
      <c r="AE59" s="25">
        <v>4942.69</v>
      </c>
      <c r="AF59" s="25">
        <v>4903.40223</v>
      </c>
      <c r="AG59" s="25">
        <v>23974.03539</v>
      </c>
      <c r="AH59" s="25">
        <v>24753.17</v>
      </c>
      <c r="AI59" s="25">
        <v>467108.65706999996</v>
      </c>
      <c r="AJ59" s="25">
        <v>2750.935</v>
      </c>
      <c r="AK59" s="25">
        <v>8518.51</v>
      </c>
      <c r="AL59" s="25">
        <v>32518.41</v>
      </c>
      <c r="AM59" s="25">
        <v>107144</v>
      </c>
      <c r="AN59" s="25">
        <v>2655.686</v>
      </c>
      <c r="AO59" s="25">
        <v>3222.713</v>
      </c>
      <c r="AP59" s="25">
        <v>2608.61</v>
      </c>
      <c r="AQ59" s="25">
        <v>2706.6</v>
      </c>
      <c r="AR59" s="25">
        <v>0</v>
      </c>
      <c r="AS59" s="25">
        <v>0</v>
      </c>
      <c r="AT59" s="25">
        <v>0</v>
      </c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>
        <v>0</v>
      </c>
      <c r="BK59" s="40">
        <f>SUM(C59:BJ59)</f>
        <v>2681184.5428739996</v>
      </c>
      <c r="BL59" s="28">
        <f>BK59/BK61</f>
        <v>0.5672335156346135</v>
      </c>
    </row>
    <row r="60" spans="1:64" ht="16.5">
      <c r="A60" s="47"/>
      <c r="B60" s="47" t="s">
        <v>57</v>
      </c>
      <c r="C60" s="25">
        <v>1742979.8925600008</v>
      </c>
      <c r="D60" s="25">
        <v>425992.41</v>
      </c>
      <c r="E60" s="25">
        <v>761140</v>
      </c>
      <c r="F60" s="25">
        <v>1910072.93841</v>
      </c>
      <c r="G60" s="25">
        <v>1216480.132665</v>
      </c>
      <c r="H60" s="25">
        <v>752829.87</v>
      </c>
      <c r="I60" s="25">
        <v>411063.16627000005</v>
      </c>
      <c r="J60" s="25">
        <v>38591</v>
      </c>
      <c r="K60" s="25">
        <v>56372.83206000001</v>
      </c>
      <c r="L60" s="25">
        <v>155254.36897999997</v>
      </c>
      <c r="M60" s="25">
        <v>108773.98038</v>
      </c>
      <c r="N60" s="25">
        <v>198243.35575999998</v>
      </c>
      <c r="O60" s="25">
        <v>97088.48199999999</v>
      </c>
      <c r="P60" s="25">
        <v>126440</v>
      </c>
      <c r="Q60" s="25">
        <v>68513.21306000002</v>
      </c>
      <c r="R60" s="25">
        <v>59886.5</v>
      </c>
      <c r="S60" s="25">
        <v>80868.43806999999</v>
      </c>
      <c r="T60" s="25">
        <v>231714.94352</v>
      </c>
      <c r="U60" s="25">
        <v>33190.9301159</v>
      </c>
      <c r="V60" s="25">
        <v>54453.89023</v>
      </c>
      <c r="W60" s="25">
        <v>97467.68699999999</v>
      </c>
      <c r="X60" s="25">
        <v>91441.59</v>
      </c>
      <c r="Y60" s="25">
        <v>149245.95241</v>
      </c>
      <c r="Z60" s="25">
        <v>748813.1422900001</v>
      </c>
      <c r="AA60" s="25">
        <v>71423.65273999999</v>
      </c>
      <c r="AB60" s="25">
        <v>177943.50461</v>
      </c>
      <c r="AC60" s="25">
        <v>73829.32850999999</v>
      </c>
      <c r="AD60" s="25">
        <v>278136.25148999994</v>
      </c>
      <c r="AE60" s="25">
        <v>35461.98608</v>
      </c>
      <c r="AF60" s="25">
        <v>59833.44887</v>
      </c>
      <c r="AG60" s="25">
        <v>77331.99005</v>
      </c>
      <c r="AH60" s="25">
        <v>145985.1</v>
      </c>
      <c r="AI60" s="25">
        <v>1856047.39789</v>
      </c>
      <c r="AJ60" s="25">
        <v>6090.64036</v>
      </c>
      <c r="AK60" s="25">
        <v>26160.71</v>
      </c>
      <c r="AL60" s="25">
        <v>112707.84</v>
      </c>
      <c r="AM60" s="25">
        <v>280069</v>
      </c>
      <c r="AN60" s="25">
        <v>5155.1994</v>
      </c>
      <c r="AO60" s="25">
        <v>3379.3056699999997</v>
      </c>
      <c r="AP60" s="25">
        <v>5000.79</v>
      </c>
      <c r="AQ60" s="25">
        <v>6101.31</v>
      </c>
      <c r="AR60" s="25">
        <v>0</v>
      </c>
      <c r="AS60" s="25">
        <v>0</v>
      </c>
      <c r="AT60" s="25">
        <v>0</v>
      </c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>
        <v>0</v>
      </c>
      <c r="BK60" s="40">
        <f>SUM(C60:BJ60)</f>
        <v>12837576.171450898</v>
      </c>
      <c r="BL60" s="28">
        <f>BK50/BK60*100</f>
        <v>90.65999469454061</v>
      </c>
    </row>
    <row r="61" spans="1:64" ht="16.5">
      <c r="A61" s="47"/>
      <c r="B61" s="47" t="s">
        <v>58</v>
      </c>
      <c r="C61" s="25">
        <v>656283.8887530002</v>
      </c>
      <c r="D61" s="25">
        <v>38054.72</v>
      </c>
      <c r="E61" s="25">
        <v>292069</v>
      </c>
      <c r="F61" s="25">
        <v>455296.98157999996</v>
      </c>
      <c r="G61" s="25">
        <v>404854.3827909973</v>
      </c>
      <c r="H61" s="25">
        <v>138908.89</v>
      </c>
      <c r="I61" s="25">
        <v>172374.27738</v>
      </c>
      <c r="J61" s="25">
        <v>16045</v>
      </c>
      <c r="K61" s="25">
        <v>28652.332939999997</v>
      </c>
      <c r="L61" s="25">
        <v>48663.9397</v>
      </c>
      <c r="M61" s="25">
        <v>35359.466513</v>
      </c>
      <c r="N61" s="25">
        <v>27562.62999</v>
      </c>
      <c r="O61" s="25">
        <v>21035.36</v>
      </c>
      <c r="P61" s="25">
        <v>62163</v>
      </c>
      <c r="Q61" s="25">
        <v>32816.292839999995</v>
      </c>
      <c r="R61" s="25">
        <v>25100.06</v>
      </c>
      <c r="S61" s="25">
        <v>33860.23667</v>
      </c>
      <c r="T61" s="25">
        <v>82263.84224</v>
      </c>
      <c r="U61" s="25">
        <v>20986.9797799</v>
      </c>
      <c r="V61" s="25">
        <v>29605.93113</v>
      </c>
      <c r="W61" s="25">
        <v>35217.97</v>
      </c>
      <c r="X61" s="25">
        <v>39683.22</v>
      </c>
      <c r="Y61" s="25">
        <v>60950.40569</v>
      </c>
      <c r="Z61" s="25">
        <v>214912.619425</v>
      </c>
      <c r="AA61" s="25">
        <v>23545.14616</v>
      </c>
      <c r="AB61" s="25">
        <v>71135.71883000001</v>
      </c>
      <c r="AC61" s="25">
        <v>26134.818909999998</v>
      </c>
      <c r="AD61" s="25">
        <v>93481.38375000001</v>
      </c>
      <c r="AE61" s="25">
        <v>15376.068009999999</v>
      </c>
      <c r="AF61" s="25">
        <v>11343.6588</v>
      </c>
      <c r="AG61" s="25">
        <v>43020.91712</v>
      </c>
      <c r="AH61" s="25">
        <v>49065.56</v>
      </c>
      <c r="AI61" s="25">
        <v>1167033.86443</v>
      </c>
      <c r="AJ61" s="25">
        <v>5704.57792</v>
      </c>
      <c r="AK61" s="25">
        <v>16292.66</v>
      </c>
      <c r="AL61" s="25">
        <v>66047.04</v>
      </c>
      <c r="AM61" s="25">
        <v>141241</v>
      </c>
      <c r="AN61" s="25">
        <v>6770.1080600000005</v>
      </c>
      <c r="AO61" s="25">
        <v>6853.030590000001</v>
      </c>
      <c r="AP61" s="25">
        <v>4645.41</v>
      </c>
      <c r="AQ61" s="25">
        <v>6361.45</v>
      </c>
      <c r="AR61" s="25">
        <v>0</v>
      </c>
      <c r="AS61" s="25">
        <v>0</v>
      </c>
      <c r="AT61" s="25">
        <v>0</v>
      </c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>
        <v>0</v>
      </c>
      <c r="BK61" s="40">
        <f>SUM(C61:BJ61)</f>
        <v>4726773.840001899</v>
      </c>
      <c r="BL61" s="28">
        <f>BK61/BK60</f>
        <v>0.36819830915695984</v>
      </c>
    </row>
    <row r="62" spans="1:63" ht="12.75">
      <c r="A62" s="47"/>
      <c r="B62" s="48" t="s">
        <v>59</v>
      </c>
      <c r="C62" s="49">
        <v>0.8921011978378137</v>
      </c>
      <c r="D62" s="49">
        <v>0.9260139165390294</v>
      </c>
      <c r="E62" s="49">
        <v>0.8360564416533095</v>
      </c>
      <c r="F62" s="49">
        <v>0.9164544321104108</v>
      </c>
      <c r="G62" s="49">
        <v>0.9913055782367531</v>
      </c>
      <c r="H62" s="49">
        <v>0.9963724340533937</v>
      </c>
      <c r="I62" s="49">
        <v>0.8776362283772178</v>
      </c>
      <c r="J62" s="49">
        <v>0.6684978362830711</v>
      </c>
      <c r="K62" s="49">
        <v>0.8673146498646922</v>
      </c>
      <c r="L62" s="50">
        <v>76.95625860667387</v>
      </c>
      <c r="M62" s="50">
        <v>83.24573590208306</v>
      </c>
      <c r="N62" s="50">
        <v>92.04677281555273</v>
      </c>
      <c r="O62" s="50">
        <v>89.31893646185657</v>
      </c>
      <c r="P62" s="50">
        <v>87.97578915215072</v>
      </c>
      <c r="Q62" s="50">
        <v>65.49508417746911</v>
      </c>
      <c r="R62" s="49">
        <v>0.8175969542384344</v>
      </c>
      <c r="S62" s="49">
        <v>0.8720443359986365</v>
      </c>
      <c r="T62" s="49">
        <v>0.8651696927466253</v>
      </c>
      <c r="U62" s="49">
        <v>0.8963129091627541</v>
      </c>
      <c r="V62" s="49">
        <v>0.8047929043250653</v>
      </c>
      <c r="W62" s="49">
        <v>0.7760419101768569</v>
      </c>
      <c r="X62" s="49">
        <v>2.2728210417741104</v>
      </c>
      <c r="Y62" s="49">
        <v>5.509084431777699</v>
      </c>
      <c r="Z62" s="49">
        <v>4.447597950989893</v>
      </c>
      <c r="AA62" s="49">
        <v>2.6500917539809388</v>
      </c>
      <c r="AB62" s="49">
        <v>2.090440060698027</v>
      </c>
      <c r="AC62" s="49">
        <v>3.038731596828992</v>
      </c>
      <c r="AD62" s="49">
        <v>0.8531052942537088</v>
      </c>
      <c r="AE62" s="49">
        <v>0.7959284546648268</v>
      </c>
      <c r="AF62" s="49">
        <v>0.8982283200283119</v>
      </c>
      <c r="AG62" s="49">
        <v>0.9590657365993908</v>
      </c>
      <c r="AH62" s="49">
        <v>0.8053173919804144</v>
      </c>
      <c r="AI62" s="49">
        <v>0.9034235681514511</v>
      </c>
      <c r="AJ62" s="49">
        <v>0.6477595337774958</v>
      </c>
      <c r="AK62" s="49">
        <v>0.8334261570117936</v>
      </c>
      <c r="AL62" s="49">
        <v>0.8417146491317729</v>
      </c>
      <c r="AM62" s="49">
        <v>0.9181487419171704</v>
      </c>
      <c r="AN62" s="49">
        <v>0.9279281806247882</v>
      </c>
      <c r="AO62" s="49">
        <v>0.6983759092736941</v>
      </c>
      <c r="AP62" s="49">
        <v>0.7254433799459685</v>
      </c>
      <c r="AQ62" s="49">
        <v>0.732385340197433</v>
      </c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>
        <f>BK50/BK60</f>
        <v>0.9065999469454061</v>
      </c>
    </row>
    <row r="63" spans="1:63" ht="12.75">
      <c r="A63" s="47"/>
      <c r="B63" s="47" t="s">
        <v>60</v>
      </c>
      <c r="C63" s="51">
        <v>4704128.927820002</v>
      </c>
      <c r="D63" s="51">
        <v>1439105</v>
      </c>
      <c r="E63" s="51">
        <v>1552577.75672</v>
      </c>
      <c r="F63" s="51">
        <v>5898684.45613</v>
      </c>
      <c r="G63" s="51">
        <v>3360771.8893599994</v>
      </c>
      <c r="H63" s="51">
        <v>2295076.74</v>
      </c>
      <c r="I63" s="51">
        <v>1189790.38716</v>
      </c>
      <c r="J63" s="51">
        <v>55882</v>
      </c>
      <c r="K63" s="51">
        <v>106857.35535999999</v>
      </c>
      <c r="L63" s="51">
        <v>374816.55646</v>
      </c>
      <c r="M63" s="51">
        <v>292810.9539699999</v>
      </c>
      <c r="N63" s="51">
        <v>109036.06367999967</v>
      </c>
      <c r="O63" s="51">
        <v>167554.477</v>
      </c>
      <c r="P63" s="51">
        <v>235745.79481</v>
      </c>
      <c r="Q63" s="51">
        <v>135008.01234999998</v>
      </c>
      <c r="R63" s="51">
        <v>84736.92989</v>
      </c>
      <c r="S63" s="51">
        <v>159541.36278999996</v>
      </c>
      <c r="T63" s="51">
        <v>610825.8545</v>
      </c>
      <c r="U63" s="51">
        <v>82058.16464</v>
      </c>
      <c r="V63" s="51">
        <v>37958.98165999996</v>
      </c>
      <c r="W63" s="51">
        <v>129851.40057</v>
      </c>
      <c r="X63" s="51">
        <v>168591.73055999988</v>
      </c>
      <c r="Y63" s="51">
        <v>131488.56440999988</v>
      </c>
      <c r="Z63" s="51">
        <v>1755951.1849160204</v>
      </c>
      <c r="AA63" s="51">
        <v>41314.18490999995</v>
      </c>
      <c r="AB63" s="51">
        <v>479323.53743</v>
      </c>
      <c r="AC63" s="51">
        <v>112055.35156999994</v>
      </c>
      <c r="AD63" s="51">
        <v>-56155.51490000007</v>
      </c>
      <c r="AE63" s="51">
        <v>75075.05980999995</v>
      </c>
      <c r="AF63" s="51">
        <v>251012.83823999995</v>
      </c>
      <c r="AG63" s="51">
        <v>128537.72663000002</v>
      </c>
      <c r="AH63" s="51">
        <v>235380.87589999975</v>
      </c>
      <c r="AI63" s="51">
        <v>2205434.0945099993</v>
      </c>
      <c r="AJ63" s="51">
        <v>42423.18464</v>
      </c>
      <c r="AK63" s="51">
        <v>30640.63</v>
      </c>
      <c r="AL63" s="51">
        <v>194342.81331999996</v>
      </c>
      <c r="AM63" s="51">
        <v>764940.9987779999</v>
      </c>
      <c r="AN63" s="51">
        <v>25732.124970000004</v>
      </c>
      <c r="AO63" s="51">
        <v>34523.999</v>
      </c>
      <c r="AP63" s="51">
        <v>41821.22</v>
      </c>
      <c r="AQ63" s="51">
        <v>-962.0090000000055</v>
      </c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>
        <f>BK22-BK15</f>
        <v>24801478.88934601</v>
      </c>
    </row>
    <row r="64" spans="1:63" ht="12.75">
      <c r="A64" s="112"/>
      <c r="B64" s="47" t="s">
        <v>61</v>
      </c>
      <c r="C64" s="114">
        <v>185.11453922391533</v>
      </c>
      <c r="D64" s="114">
        <v>143.55412006592263</v>
      </c>
      <c r="E64" s="114">
        <v>163.7151744400926</v>
      </c>
      <c r="F64" s="114">
        <v>255.75062947677685</v>
      </c>
      <c r="G64" s="114">
        <v>210.5145250513985</v>
      </c>
      <c r="H64" s="114">
        <v>126.2623145582566</v>
      </c>
      <c r="I64" s="114">
        <v>226.34348929209355</v>
      </c>
      <c r="J64" s="114">
        <v>167.38941681539723</v>
      </c>
      <c r="K64" s="114">
        <v>157.4386842818506</v>
      </c>
      <c r="L64" s="114">
        <v>194.95960875795728</v>
      </c>
      <c r="M64" s="114">
        <v>203.1527195394577</v>
      </c>
      <c r="N64" s="114">
        <v>104.30918369701591</v>
      </c>
      <c r="O64" s="114">
        <v>149.91925452329951</v>
      </c>
      <c r="P64" s="114">
        <v>220.2930705701966</v>
      </c>
      <c r="Q64" s="114">
        <v>149.11259316829873</v>
      </c>
      <c r="R64" s="114">
        <v>132.98376432877802</v>
      </c>
      <c r="S64" s="114">
        <v>167.65563815845678</v>
      </c>
      <c r="T64" s="114">
        <v>177.29051148611325</v>
      </c>
      <c r="U64" s="114">
        <v>191.19714955300063</v>
      </c>
      <c r="V64" s="114">
        <v>118.97949082999999</v>
      </c>
      <c r="W64" s="114">
        <v>145.32496363067895</v>
      </c>
      <c r="X64" s="114">
        <v>162.55799906700145</v>
      </c>
      <c r="Y64" s="114">
        <v>116.222982347316</v>
      </c>
      <c r="Z64" s="114">
        <v>169.33171303764928</v>
      </c>
      <c r="AA64" s="114">
        <v>113.03046822658607</v>
      </c>
      <c r="AB64" s="114">
        <v>205.03490310268631</v>
      </c>
      <c r="AC64" s="114">
        <v>135.03316857226287</v>
      </c>
      <c r="AD64" s="114">
        <v>95.97339434189837</v>
      </c>
      <c r="AE64" s="114">
        <v>147.90931094314053</v>
      </c>
      <c r="AF64" s="114">
        <v>153.78883012991514</v>
      </c>
      <c r="AG64" s="114">
        <v>149.5456780422576</v>
      </c>
      <c r="AH64" s="114">
        <v>135.95893197023153</v>
      </c>
      <c r="AI64" s="114">
        <v>152.42869661313097</v>
      </c>
      <c r="AJ64" s="114">
        <v>209.31171114788017</v>
      </c>
      <c r="AK64" s="114">
        <v>114.8380774818402</v>
      </c>
      <c r="AL64" s="114">
        <v>135.88294274556586</v>
      </c>
      <c r="AM64" s="114">
        <v>202.2801539171823</v>
      </c>
      <c r="AN64" s="114">
        <v>130.736322905338</v>
      </c>
      <c r="AO64" s="114">
        <v>228.15042597657168</v>
      </c>
      <c r="AP64" s="114">
        <v>332.2014352539456</v>
      </c>
      <c r="AQ64" s="114">
        <v>99.19832583333333</v>
      </c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51">
        <f>BK22/BK15*100</f>
        <v>147.302709146124</v>
      </c>
    </row>
    <row r="65" spans="1:63" ht="19.5">
      <c r="A65" s="112"/>
      <c r="B65" s="41" t="s">
        <v>62</v>
      </c>
      <c r="C65" s="25">
        <v>178</v>
      </c>
      <c r="D65" s="25">
        <v>0</v>
      </c>
      <c r="E65" s="25">
        <v>81</v>
      </c>
      <c r="F65" s="25">
        <v>95</v>
      </c>
      <c r="G65" s="25">
        <v>113</v>
      </c>
      <c r="H65" s="25">
        <v>9</v>
      </c>
      <c r="I65" s="25">
        <v>55</v>
      </c>
      <c r="J65" s="25">
        <v>6</v>
      </c>
      <c r="K65" s="25">
        <v>13</v>
      </c>
      <c r="L65" s="25">
        <v>24</v>
      </c>
      <c r="M65" s="25">
        <v>17</v>
      </c>
      <c r="N65" s="25">
        <v>2</v>
      </c>
      <c r="O65" s="25">
        <v>10</v>
      </c>
      <c r="P65" s="25">
        <v>24</v>
      </c>
      <c r="Q65" s="25">
        <v>23</v>
      </c>
      <c r="R65" s="25">
        <v>9</v>
      </c>
      <c r="S65" s="25">
        <v>19</v>
      </c>
      <c r="T65" s="25">
        <v>40</v>
      </c>
      <c r="U65" s="25">
        <v>12</v>
      </c>
      <c r="V65" s="25">
        <v>16</v>
      </c>
      <c r="W65" s="25">
        <v>21</v>
      </c>
      <c r="X65" s="25">
        <v>24</v>
      </c>
      <c r="Y65" s="25">
        <v>33</v>
      </c>
      <c r="Z65" s="25">
        <v>75</v>
      </c>
      <c r="AA65" s="25">
        <v>15</v>
      </c>
      <c r="AB65" s="25">
        <v>26</v>
      </c>
      <c r="AC65" s="25">
        <v>24</v>
      </c>
      <c r="AD65" s="25">
        <v>38</v>
      </c>
      <c r="AE65" s="25">
        <v>5</v>
      </c>
      <c r="AF65" s="25">
        <v>0</v>
      </c>
      <c r="AG65" s="25">
        <v>24</v>
      </c>
      <c r="AH65" s="25">
        <v>24</v>
      </c>
      <c r="AI65" s="25">
        <v>186</v>
      </c>
      <c r="AJ65" s="25">
        <v>6</v>
      </c>
      <c r="AK65" s="25">
        <v>13</v>
      </c>
      <c r="AL65" s="25">
        <v>47</v>
      </c>
      <c r="AM65" s="25">
        <v>37</v>
      </c>
      <c r="AN65" s="25">
        <v>7</v>
      </c>
      <c r="AO65" s="25">
        <v>11</v>
      </c>
      <c r="AP65" s="25">
        <v>4</v>
      </c>
      <c r="AQ65" s="25">
        <v>0</v>
      </c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40">
        <f aca="true" t="shared" si="0" ref="BK65:BK70">SUM(C65:BJ65)</f>
        <v>1366</v>
      </c>
    </row>
    <row r="66" spans="1:63" ht="19.5">
      <c r="A66" s="112"/>
      <c r="B66" s="41" t="s">
        <v>75</v>
      </c>
      <c r="C66" s="25">
        <v>75</v>
      </c>
      <c r="D66" s="25">
        <v>75</v>
      </c>
      <c r="E66" s="25">
        <v>47</v>
      </c>
      <c r="F66" s="25">
        <v>54</v>
      </c>
      <c r="G66" s="25">
        <v>49</v>
      </c>
      <c r="H66" s="25">
        <v>63</v>
      </c>
      <c r="I66" s="25">
        <v>21</v>
      </c>
      <c r="J66" s="25">
        <v>5</v>
      </c>
      <c r="K66" s="25">
        <v>10</v>
      </c>
      <c r="L66" s="25">
        <v>8</v>
      </c>
      <c r="M66" s="25">
        <v>9</v>
      </c>
      <c r="N66" s="25">
        <v>45</v>
      </c>
      <c r="O66" s="25">
        <v>3</v>
      </c>
      <c r="P66" s="25">
        <v>10</v>
      </c>
      <c r="Q66" s="25">
        <v>15</v>
      </c>
      <c r="R66" s="25">
        <v>8</v>
      </c>
      <c r="S66" s="25">
        <v>12</v>
      </c>
      <c r="T66" s="25">
        <v>35</v>
      </c>
      <c r="U66" s="25">
        <v>10</v>
      </c>
      <c r="V66" s="25">
        <v>8</v>
      </c>
      <c r="W66" s="25">
        <v>13</v>
      </c>
      <c r="X66" s="25">
        <v>16</v>
      </c>
      <c r="Y66" s="25">
        <v>19</v>
      </c>
      <c r="Z66" s="25">
        <v>32</v>
      </c>
      <c r="AA66" s="25">
        <v>10</v>
      </c>
      <c r="AB66" s="25">
        <v>8</v>
      </c>
      <c r="AC66" s="25">
        <v>8</v>
      </c>
      <c r="AD66" s="25">
        <v>32</v>
      </c>
      <c r="AE66" s="25">
        <v>1</v>
      </c>
      <c r="AF66" s="25">
        <v>28</v>
      </c>
      <c r="AG66" s="25">
        <v>10</v>
      </c>
      <c r="AH66" s="25">
        <v>26</v>
      </c>
      <c r="AI66" s="25">
        <v>53</v>
      </c>
      <c r="AJ66" s="25">
        <v>3</v>
      </c>
      <c r="AK66" s="25">
        <v>6</v>
      </c>
      <c r="AL66" s="25">
        <v>39</v>
      </c>
      <c r="AM66" s="25">
        <v>16</v>
      </c>
      <c r="AN66" s="25">
        <v>5</v>
      </c>
      <c r="AO66" s="25">
        <v>10</v>
      </c>
      <c r="AP66" s="25">
        <v>3</v>
      </c>
      <c r="AQ66" s="25">
        <v>0</v>
      </c>
      <c r="AR66" s="25">
        <v>0</v>
      </c>
      <c r="AS66" s="25">
        <v>0</v>
      </c>
      <c r="AT66" s="25">
        <v>0</v>
      </c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>
        <v>0</v>
      </c>
      <c r="BK66" s="40">
        <v>75</v>
      </c>
    </row>
    <row r="67" spans="1:63" ht="19.5">
      <c r="A67" s="113"/>
      <c r="B67" s="41" t="s">
        <v>63</v>
      </c>
      <c r="C67" s="25">
        <v>13773</v>
      </c>
      <c r="D67" s="25">
        <v>0</v>
      </c>
      <c r="E67" s="25">
        <v>6722</v>
      </c>
      <c r="F67" s="25">
        <v>14177</v>
      </c>
      <c r="G67" s="25">
        <v>8803</v>
      </c>
      <c r="H67" s="25">
        <v>0</v>
      </c>
      <c r="I67" s="25">
        <v>5248</v>
      </c>
      <c r="J67" s="25">
        <v>339</v>
      </c>
      <c r="K67" s="25">
        <v>689.2</v>
      </c>
      <c r="L67" s="25">
        <v>1816</v>
      </c>
      <c r="M67" s="25">
        <v>1608</v>
      </c>
      <c r="N67" s="25">
        <v>0</v>
      </c>
      <c r="O67" s="25">
        <v>1260</v>
      </c>
      <c r="P67" s="25">
        <v>1139</v>
      </c>
      <c r="Q67" s="25">
        <v>1115</v>
      </c>
      <c r="R67" s="25">
        <v>793</v>
      </c>
      <c r="S67" s="25">
        <v>1110</v>
      </c>
      <c r="T67" s="25">
        <v>2944</v>
      </c>
      <c r="U67" s="25">
        <v>472</v>
      </c>
      <c r="V67" s="25">
        <v>591</v>
      </c>
      <c r="W67" s="25">
        <v>1080</v>
      </c>
      <c r="X67" s="25">
        <v>832</v>
      </c>
      <c r="Y67" s="25">
        <v>2509</v>
      </c>
      <c r="Z67" s="25">
        <v>9908</v>
      </c>
      <c r="AA67" s="25">
        <v>981</v>
      </c>
      <c r="AB67" s="25">
        <v>2529</v>
      </c>
      <c r="AC67" s="25">
        <v>0</v>
      </c>
      <c r="AD67" s="25">
        <v>2399</v>
      </c>
      <c r="AE67" s="25">
        <v>429</v>
      </c>
      <c r="AF67" s="25">
        <v>0</v>
      </c>
      <c r="AG67" s="25">
        <v>1803</v>
      </c>
      <c r="AH67" s="25">
        <v>1779</v>
      </c>
      <c r="AI67" s="25">
        <v>7966</v>
      </c>
      <c r="AJ67" s="25">
        <v>205</v>
      </c>
      <c r="AK67" s="25">
        <v>572</v>
      </c>
      <c r="AL67" s="25">
        <v>1928</v>
      </c>
      <c r="AM67" s="25">
        <v>2391</v>
      </c>
      <c r="AN67" s="25">
        <v>184</v>
      </c>
      <c r="AO67" s="25">
        <v>206</v>
      </c>
      <c r="AP67" s="25">
        <v>159</v>
      </c>
      <c r="AQ67" s="25">
        <v>0</v>
      </c>
      <c r="AR67" s="25">
        <v>0</v>
      </c>
      <c r="AS67" s="25">
        <v>0</v>
      </c>
      <c r="AT67" s="25">
        <v>0</v>
      </c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>
        <v>0</v>
      </c>
      <c r="BK67" s="40">
        <f t="shared" si="0"/>
        <v>100459.2</v>
      </c>
    </row>
    <row r="68" spans="1:63" ht="19.5">
      <c r="A68" s="113"/>
      <c r="B68" s="41" t="s">
        <v>64</v>
      </c>
      <c r="C68" s="25">
        <v>38024</v>
      </c>
      <c r="D68" s="25">
        <v>0</v>
      </c>
      <c r="E68" s="25">
        <v>23770</v>
      </c>
      <c r="F68" s="25">
        <v>57016</v>
      </c>
      <c r="G68" s="25">
        <v>43423</v>
      </c>
      <c r="H68" s="25">
        <v>0</v>
      </c>
      <c r="I68" s="25">
        <v>21762</v>
      </c>
      <c r="J68" s="25">
        <v>1061</v>
      </c>
      <c r="K68" s="25">
        <v>2605.8</v>
      </c>
      <c r="L68" s="25">
        <v>4904</v>
      </c>
      <c r="M68" s="25">
        <v>4715</v>
      </c>
      <c r="N68" s="25">
        <v>0</v>
      </c>
      <c r="O68" s="25">
        <v>3334</v>
      </c>
      <c r="P68" s="25">
        <v>3200</v>
      </c>
      <c r="Q68" s="25">
        <v>3788</v>
      </c>
      <c r="R68" s="25">
        <v>2479</v>
      </c>
      <c r="S68" s="25">
        <v>1110</v>
      </c>
      <c r="T68" s="25">
        <v>7375</v>
      </c>
      <c r="U68" s="25">
        <v>1444</v>
      </c>
      <c r="V68" s="25">
        <v>2222</v>
      </c>
      <c r="W68" s="25">
        <v>5742</v>
      </c>
      <c r="X68" s="25">
        <v>832</v>
      </c>
      <c r="Y68" s="25">
        <v>8269</v>
      </c>
      <c r="Z68" s="25">
        <v>35440.6</v>
      </c>
      <c r="AA68" s="25">
        <v>2623</v>
      </c>
      <c r="AB68" s="25">
        <v>10074</v>
      </c>
      <c r="AC68" s="25">
        <v>1185</v>
      </c>
      <c r="AD68" s="25">
        <v>8659</v>
      </c>
      <c r="AE68" s="25">
        <v>1592</v>
      </c>
      <c r="AF68" s="25">
        <v>0</v>
      </c>
      <c r="AG68" s="25">
        <v>5893</v>
      </c>
      <c r="AH68" s="25">
        <v>1779</v>
      </c>
      <c r="AI68" s="25">
        <v>43620</v>
      </c>
      <c r="AJ68" s="25">
        <v>609</v>
      </c>
      <c r="AK68" s="25">
        <v>572</v>
      </c>
      <c r="AL68" s="25">
        <v>5405</v>
      </c>
      <c r="AM68" s="25">
        <v>9694</v>
      </c>
      <c r="AN68" s="25">
        <v>437</v>
      </c>
      <c r="AO68" s="25">
        <v>615</v>
      </c>
      <c r="AP68" s="25">
        <v>346</v>
      </c>
      <c r="AQ68" s="25">
        <v>0</v>
      </c>
      <c r="AR68" s="25">
        <v>0</v>
      </c>
      <c r="AS68" s="25">
        <v>0</v>
      </c>
      <c r="AT68" s="25">
        <v>0</v>
      </c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>
        <v>0</v>
      </c>
      <c r="BK68" s="40">
        <f t="shared" si="0"/>
        <v>365619.39999999997</v>
      </c>
    </row>
    <row r="69" spans="1:63" ht="19.5">
      <c r="A69" s="113"/>
      <c r="B69" s="41" t="s">
        <v>65</v>
      </c>
      <c r="C69" s="25">
        <v>276758</v>
      </c>
      <c r="D69" s="25">
        <v>0</v>
      </c>
      <c r="E69" s="25">
        <v>121424</v>
      </c>
      <c r="F69" s="25">
        <v>276282</v>
      </c>
      <c r="G69" s="25">
        <v>204315</v>
      </c>
      <c r="H69" s="25">
        <v>602</v>
      </c>
      <c r="I69" s="25">
        <v>89660</v>
      </c>
      <c r="J69" s="25">
        <v>4915</v>
      </c>
      <c r="K69" s="25">
        <v>11194</v>
      </c>
      <c r="L69" s="25">
        <v>24898</v>
      </c>
      <c r="M69" s="25">
        <v>23584</v>
      </c>
      <c r="N69" s="25">
        <v>0</v>
      </c>
      <c r="O69" s="25">
        <v>14585</v>
      </c>
      <c r="P69" s="25">
        <v>15783</v>
      </c>
      <c r="Q69" s="25">
        <v>16129</v>
      </c>
      <c r="R69" s="25">
        <v>12163</v>
      </c>
      <c r="S69" s="25">
        <v>13343</v>
      </c>
      <c r="T69" s="25">
        <v>42371</v>
      </c>
      <c r="U69" s="25">
        <v>6900</v>
      </c>
      <c r="V69" s="25">
        <v>10716</v>
      </c>
      <c r="W69" s="25">
        <v>21055</v>
      </c>
      <c r="X69" s="25">
        <v>13711</v>
      </c>
      <c r="Y69" s="25">
        <v>36183</v>
      </c>
      <c r="Z69" s="25">
        <v>177207</v>
      </c>
      <c r="AA69" s="25">
        <v>13553</v>
      </c>
      <c r="AB69" s="25">
        <v>53483</v>
      </c>
      <c r="AC69" s="25">
        <v>17267</v>
      </c>
      <c r="AD69" s="25">
        <v>43977</v>
      </c>
      <c r="AE69" s="25">
        <v>7084</v>
      </c>
      <c r="AF69" s="25">
        <v>0</v>
      </c>
      <c r="AG69" s="25">
        <v>27570</v>
      </c>
      <c r="AH69" s="25">
        <v>28222</v>
      </c>
      <c r="AI69" s="25">
        <v>202837</v>
      </c>
      <c r="AJ69" s="25">
        <v>3277</v>
      </c>
      <c r="AK69" s="25">
        <v>8417</v>
      </c>
      <c r="AL69" s="25">
        <v>25154</v>
      </c>
      <c r="AM69" s="25">
        <v>43606</v>
      </c>
      <c r="AN69" s="25">
        <v>2247</v>
      </c>
      <c r="AO69" s="25">
        <v>2546</v>
      </c>
      <c r="AP69" s="25">
        <v>1669</v>
      </c>
      <c r="AQ69" s="25">
        <v>0</v>
      </c>
      <c r="AR69" s="25">
        <v>0</v>
      </c>
      <c r="AS69" s="25">
        <v>0</v>
      </c>
      <c r="AT69" s="25">
        <v>0</v>
      </c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>
        <v>0</v>
      </c>
      <c r="BK69" s="40">
        <f t="shared" si="0"/>
        <v>1894687</v>
      </c>
    </row>
    <row r="70" spans="1:63" ht="19.5">
      <c r="A70" s="113"/>
      <c r="B70" s="41" t="s">
        <v>66</v>
      </c>
      <c r="C70" s="25">
        <v>191227</v>
      </c>
      <c r="D70" s="25">
        <v>192</v>
      </c>
      <c r="E70" s="25">
        <v>84392</v>
      </c>
      <c r="F70" s="25">
        <v>208706</v>
      </c>
      <c r="G70" s="25">
        <v>137977</v>
      </c>
      <c r="H70" s="25">
        <v>510</v>
      </c>
      <c r="I70" s="25">
        <v>59842</v>
      </c>
      <c r="J70" s="25">
        <v>3596</v>
      </c>
      <c r="K70" s="25">
        <v>7772</v>
      </c>
      <c r="L70" s="25">
        <v>16764</v>
      </c>
      <c r="M70" s="25">
        <v>15995</v>
      </c>
      <c r="N70" s="25">
        <v>143</v>
      </c>
      <c r="O70" s="25">
        <v>11881</v>
      </c>
      <c r="P70" s="25">
        <v>10009</v>
      </c>
      <c r="Q70" s="25">
        <v>10309</v>
      </c>
      <c r="R70" s="25">
        <v>7931</v>
      </c>
      <c r="S70" s="25">
        <v>9713</v>
      </c>
      <c r="T70" s="25">
        <v>25633</v>
      </c>
      <c r="U70" s="25">
        <v>3755</v>
      </c>
      <c r="V70" s="25">
        <v>5619</v>
      </c>
      <c r="W70" s="25">
        <v>9529</v>
      </c>
      <c r="X70" s="25">
        <v>9114</v>
      </c>
      <c r="Y70" s="25">
        <v>21245</v>
      </c>
      <c r="Z70" s="25">
        <v>110612</v>
      </c>
      <c r="AA70" s="25">
        <v>8404</v>
      </c>
      <c r="AB70" s="25">
        <v>48157</v>
      </c>
      <c r="AC70" s="25">
        <v>9559</v>
      </c>
      <c r="AD70" s="25">
        <v>30622</v>
      </c>
      <c r="AE70" s="25">
        <v>5065</v>
      </c>
      <c r="AF70" s="25">
        <v>160</v>
      </c>
      <c r="AG70" s="25">
        <v>11258</v>
      </c>
      <c r="AH70" s="25">
        <v>21495</v>
      </c>
      <c r="AI70" s="25">
        <v>131666</v>
      </c>
      <c r="AJ70" s="25">
        <v>1409</v>
      </c>
      <c r="AK70" s="25">
        <v>5218</v>
      </c>
      <c r="AL70" s="25">
        <v>17803</v>
      </c>
      <c r="AM70" s="25">
        <v>36789</v>
      </c>
      <c r="AN70" s="25">
        <v>1709</v>
      </c>
      <c r="AO70" s="25">
        <v>1321</v>
      </c>
      <c r="AP70" s="25">
        <v>1074</v>
      </c>
      <c r="AQ70" s="25">
        <v>0</v>
      </c>
      <c r="AR70" s="25">
        <v>0</v>
      </c>
      <c r="AS70" s="25">
        <v>0</v>
      </c>
      <c r="AT70" s="25">
        <v>0</v>
      </c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>
        <v>0</v>
      </c>
      <c r="BK70" s="40">
        <f t="shared" si="0"/>
        <v>1294175</v>
      </c>
    </row>
    <row r="71" spans="2:64" ht="19.5">
      <c r="B71" s="41" t="s">
        <v>68</v>
      </c>
      <c r="C71" s="50">
        <v>53.501601500677204</v>
      </c>
      <c r="D71" s="50">
        <v>24704.591145833332</v>
      </c>
      <c r="E71" s="50">
        <v>47.271364584320786</v>
      </c>
      <c r="F71" s="50">
        <v>46.409525787471374</v>
      </c>
      <c r="G71" s="50">
        <v>46.39754941765656</v>
      </c>
      <c r="H71" s="50">
        <v>21635.542176470586</v>
      </c>
      <c r="I71" s="50">
        <v>35.618817369071884</v>
      </c>
      <c r="J71" s="50">
        <v>38.60011123470523</v>
      </c>
      <c r="K71" s="50">
        <v>37.68587454966546</v>
      </c>
      <c r="L71" s="50">
        <v>45.9036101169172</v>
      </c>
      <c r="M71" s="50">
        <v>36.05330090653329</v>
      </c>
      <c r="N71" s="50">
        <v>18457.023524475524</v>
      </c>
      <c r="O71" s="50">
        <v>42.35379824930561</v>
      </c>
      <c r="P71" s="50">
        <v>43.133379958037764</v>
      </c>
      <c r="Q71" s="50">
        <v>39.76165576098555</v>
      </c>
      <c r="R71" s="50">
        <v>43.076774681629054</v>
      </c>
      <c r="S71" s="50">
        <v>40.70371763615773</v>
      </c>
      <c r="T71" s="50">
        <v>54.66096383294971</v>
      </c>
      <c r="U71" s="50">
        <v>45.815455296937415</v>
      </c>
      <c r="V71" s="50">
        <v>42.34899121907812</v>
      </c>
      <c r="W71" s="50">
        <v>43.69201458705006</v>
      </c>
      <c r="X71" s="50">
        <v>48.067633372832994</v>
      </c>
      <c r="Y71" s="50">
        <v>44.33968140315368</v>
      </c>
      <c r="Z71" s="50">
        <v>38.77185363347576</v>
      </c>
      <c r="AA71" s="50">
        <v>42.64308836268443</v>
      </c>
      <c r="AB71" s="50">
        <v>19.429583445812654</v>
      </c>
      <c r="AC71" s="50">
        <v>45.18363644523485</v>
      </c>
      <c r="AD71" s="50">
        <v>43.708974491215464</v>
      </c>
      <c r="AE71" s="50">
        <v>45.76061224284303</v>
      </c>
      <c r="AF71" s="50">
        <v>4485.477124999999</v>
      </c>
      <c r="AG71" s="50">
        <v>34.461760525848284</v>
      </c>
      <c r="AH71" s="50">
        <v>41.40327406373575</v>
      </c>
      <c r="AI71" s="50">
        <v>48.69878400277975</v>
      </c>
      <c r="AJ71" s="50">
        <v>57.652628105039035</v>
      </c>
      <c r="AK71" s="50">
        <v>45.446651973936376</v>
      </c>
      <c r="AL71" s="50">
        <v>41.33825928214346</v>
      </c>
      <c r="AM71" s="50">
        <v>41.121775530729295</v>
      </c>
      <c r="AN71" s="50">
        <v>64.04392568753657</v>
      </c>
      <c r="AO71" s="50">
        <v>46.528548826646485</v>
      </c>
      <c r="AP71" s="50">
        <v>55.70946927374302</v>
      </c>
      <c r="AQ71" s="50" t="e">
        <v>#DIV/0!</v>
      </c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>
        <f>BK22/BK70</f>
        <v>59.67731728235054</v>
      </c>
      <c r="BL71" s="26"/>
    </row>
    <row r="72" spans="2:63" ht="19.5">
      <c r="B72" s="46" t="s">
        <v>74</v>
      </c>
      <c r="C72" s="115">
        <v>871</v>
      </c>
      <c r="D72" s="115">
        <v>24</v>
      </c>
      <c r="E72" s="115">
        <v>277</v>
      </c>
      <c r="F72" s="115">
        <v>593</v>
      </c>
      <c r="G72" s="115">
        <v>606</v>
      </c>
      <c r="H72" s="115">
        <v>81</v>
      </c>
      <c r="I72" s="115">
        <v>334</v>
      </c>
      <c r="J72" s="115">
        <v>30</v>
      </c>
      <c r="K72" s="115">
        <v>52</v>
      </c>
      <c r="L72" s="115">
        <v>129</v>
      </c>
      <c r="M72" s="115">
        <v>114</v>
      </c>
      <c r="N72" s="115">
        <v>23</v>
      </c>
      <c r="O72" s="115">
        <v>70</v>
      </c>
      <c r="P72" s="115">
        <v>89</v>
      </c>
      <c r="Q72" s="115">
        <v>102</v>
      </c>
      <c r="R72" s="115">
        <v>69</v>
      </c>
      <c r="S72" s="115">
        <v>97</v>
      </c>
      <c r="T72" s="115">
        <v>163</v>
      </c>
      <c r="U72" s="115">
        <v>73</v>
      </c>
      <c r="V72" s="115">
        <v>72</v>
      </c>
      <c r="W72" s="115">
        <v>127</v>
      </c>
      <c r="X72" s="115">
        <v>92</v>
      </c>
      <c r="Y72" s="115">
        <v>179</v>
      </c>
      <c r="Z72" s="115">
        <v>544</v>
      </c>
      <c r="AA72" s="115">
        <v>60</v>
      </c>
      <c r="AB72" s="115">
        <v>160</v>
      </c>
      <c r="AC72" s="115">
        <v>123</v>
      </c>
      <c r="AD72" s="115">
        <v>197</v>
      </c>
      <c r="AE72" s="115">
        <v>36</v>
      </c>
      <c r="AF72" s="115">
        <v>8</v>
      </c>
      <c r="AG72" s="115">
        <v>115</v>
      </c>
      <c r="AH72" s="115">
        <v>124</v>
      </c>
      <c r="AI72" s="115">
        <v>911</v>
      </c>
      <c r="AJ72" s="115">
        <v>32</v>
      </c>
      <c r="AK72" s="115">
        <v>66</v>
      </c>
      <c r="AL72" s="115">
        <v>168</v>
      </c>
      <c r="AM72" s="115">
        <v>168</v>
      </c>
      <c r="AN72" s="115">
        <v>34</v>
      </c>
      <c r="AO72" s="115">
        <v>38</v>
      </c>
      <c r="AP72" s="115">
        <v>26</v>
      </c>
      <c r="AQ72" s="115">
        <v>0</v>
      </c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40">
        <f>SUM(C72:BJ72)</f>
        <v>7077</v>
      </c>
    </row>
    <row r="73" spans="2:63" ht="16.5">
      <c r="B73" s="44"/>
      <c r="BK73" s="40">
        <f>SUM(C73:BJ73)</f>
        <v>0</v>
      </c>
    </row>
    <row r="74" spans="2:63" ht="16.5">
      <c r="B74" s="9" t="s">
        <v>53</v>
      </c>
      <c r="C74" s="123">
        <v>80.93138244652737</v>
      </c>
      <c r="D74" s="123">
        <v>27.03962809917355</v>
      </c>
      <c r="E74" s="123">
        <v>74.71464462399776</v>
      </c>
      <c r="F74" s="123">
        <v>79.34620229607299</v>
      </c>
      <c r="G74" s="123">
        <v>98.15866520461725</v>
      </c>
      <c r="H74" s="123">
        <v>55.53364696080037</v>
      </c>
      <c r="I74" s="123">
        <v>44.19054452777778</v>
      </c>
      <c r="J74" s="123">
        <v>47.155</v>
      </c>
      <c r="K74" s="123">
        <v>26.561344845592743</v>
      </c>
      <c r="L74" s="123">
        <v>74.46981805999997</v>
      </c>
      <c r="M74" s="123">
        <v>46.09331551771438</v>
      </c>
      <c r="N74" s="123">
        <v>23.72125241264821</v>
      </c>
      <c r="O74" s="123">
        <v>129.23737199999997</v>
      </c>
      <c r="P74" s="123">
        <v>52.82</v>
      </c>
      <c r="Q74" s="123">
        <v>56.69803961818188</v>
      </c>
      <c r="R74" s="123">
        <v>61.59</v>
      </c>
      <c r="S74" s="123">
        <v>49.33434808838384</v>
      </c>
      <c r="T74" s="123">
        <v>56.76926505206613</v>
      </c>
      <c r="U74" s="123">
        <v>3.752679226545456</v>
      </c>
      <c r="V74" s="123">
        <v>8.103627202479336</v>
      </c>
      <c r="W74" s="123">
        <v>67.30443499999996</v>
      </c>
      <c r="X74" s="123">
        <v>17.14932142857143</v>
      </c>
      <c r="Y74" s="123">
        <v>64.8748104545455</v>
      </c>
      <c r="Z74" s="123">
        <v>133.47397488000013</v>
      </c>
      <c r="AA74" s="123">
        <v>33.335477715205144</v>
      </c>
      <c r="AB74" s="123">
        <v>311.9236902857142</v>
      </c>
      <c r="AC74" s="123">
        <v>53.46286229870126</v>
      </c>
      <c r="AD74" s="123">
        <v>37.80994882727271</v>
      </c>
      <c r="AE74" s="123">
        <v>46.258935081374325</v>
      </c>
      <c r="AF74" s="123">
        <v>25.03442668787878</v>
      </c>
      <c r="AG74" s="123">
        <v>60.8577011428571</v>
      </c>
      <c r="AH74" s="123">
        <v>58.36358181818183</v>
      </c>
      <c r="AI74" s="123">
        <v>44.01112163797798</v>
      </c>
      <c r="AJ74" s="123">
        <v>-12.82721876190477</v>
      </c>
      <c r="AK74" s="123">
        <v>7.931461038961038</v>
      </c>
      <c r="AL74" s="123">
        <v>22.159402857142865</v>
      </c>
      <c r="AM74" s="123"/>
      <c r="AN74" s="123"/>
      <c r="AO74" s="123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>
        <f>BK53/BK6*100</f>
        <v>54.00557603798949</v>
      </c>
    </row>
    <row r="75" spans="1:63" ht="12.75">
      <c r="A75" s="132" t="s">
        <v>177</v>
      </c>
      <c r="B75" s="132"/>
      <c r="BK75" s="20"/>
    </row>
    <row r="76" spans="1:63" ht="12.75">
      <c r="A76" s="117"/>
      <c r="B76" s="117" t="s">
        <v>178</v>
      </c>
      <c r="BK76" s="37">
        <f>BK12</f>
        <v>13.862529774585214</v>
      </c>
    </row>
    <row r="77" spans="1:63" ht="12.75">
      <c r="A77" s="117"/>
      <c r="B77" s="117" t="s">
        <v>179</v>
      </c>
      <c r="BK77" s="37">
        <f>BK11</f>
        <v>12.914315991692824</v>
      </c>
    </row>
    <row r="78" spans="1:2" ht="12.75">
      <c r="A78" s="132" t="s">
        <v>180</v>
      </c>
      <c r="B78" s="132"/>
    </row>
    <row r="79" spans="1:2" ht="12.75">
      <c r="A79" s="117"/>
      <c r="B79" s="117" t="s">
        <v>181</v>
      </c>
    </row>
    <row r="80" spans="1:2" ht="12.75">
      <c r="A80" s="117"/>
      <c r="B80" s="117" t="s">
        <v>182</v>
      </c>
    </row>
    <row r="81" spans="1:2" ht="12.75">
      <c r="A81" s="117"/>
      <c r="B81" s="117"/>
    </row>
    <row r="82" spans="1:2" ht="12.75">
      <c r="A82" s="132" t="s">
        <v>183</v>
      </c>
      <c r="B82" s="132"/>
    </row>
    <row r="83" spans="1:2" ht="12.75">
      <c r="A83" s="117"/>
      <c r="B83" s="117" t="s">
        <v>184</v>
      </c>
    </row>
    <row r="84" spans="1:2" ht="12.75">
      <c r="A84" s="117"/>
      <c r="B84" s="117" t="s">
        <v>185</v>
      </c>
    </row>
    <row r="85" spans="1:2" ht="12.75">
      <c r="A85" s="117"/>
      <c r="B85" s="117" t="s">
        <v>186</v>
      </c>
    </row>
    <row r="86" spans="1:2" ht="12.75">
      <c r="A86" s="117"/>
      <c r="B86" s="117" t="s">
        <v>187</v>
      </c>
    </row>
    <row r="87" spans="1:2" ht="12.75">
      <c r="A87" s="117"/>
      <c r="B87" s="117" t="s">
        <v>188</v>
      </c>
    </row>
    <row r="88" spans="1:2" ht="12.75">
      <c r="A88" s="117"/>
      <c r="B88" s="117"/>
    </row>
    <row r="89" spans="1:2" ht="12.75">
      <c r="A89" s="117"/>
      <c r="B89" s="117"/>
    </row>
    <row r="90" spans="1:2" ht="12.75">
      <c r="A90" s="132" t="s">
        <v>189</v>
      </c>
      <c r="B90" s="132"/>
    </row>
    <row r="91" spans="1:2" ht="12.75">
      <c r="A91" s="117"/>
      <c r="B91" s="117" t="s">
        <v>190</v>
      </c>
    </row>
    <row r="92" spans="1:2" ht="12.75">
      <c r="A92" s="117"/>
      <c r="B92" s="117" t="s">
        <v>191</v>
      </c>
    </row>
    <row r="93" spans="1:2" ht="12.75">
      <c r="A93" s="117"/>
      <c r="B93" s="117" t="s">
        <v>192</v>
      </c>
    </row>
    <row r="94" spans="1:2" ht="12.75">
      <c r="A94" s="117"/>
      <c r="B94" s="117"/>
    </row>
    <row r="95" spans="1:2" ht="12.75">
      <c r="A95" s="132" t="s">
        <v>193</v>
      </c>
      <c r="B95" s="132"/>
    </row>
    <row r="96" spans="1:2" ht="12.75">
      <c r="A96" s="117"/>
      <c r="B96" s="117" t="s">
        <v>194</v>
      </c>
    </row>
    <row r="97" spans="1:2" ht="12.75">
      <c r="A97" s="117"/>
      <c r="B97" s="117" t="s">
        <v>195</v>
      </c>
    </row>
  </sheetData>
  <sheetProtection/>
  <mergeCells count="5">
    <mergeCell ref="A95:B95"/>
    <mergeCell ref="A75:B75"/>
    <mergeCell ref="A78:B78"/>
    <mergeCell ref="A82:B82"/>
    <mergeCell ref="A90:B90"/>
  </mergeCells>
  <conditionalFormatting sqref="C28:BK29">
    <cfRule type="cellIs" priority="10" dxfId="0" operator="greaterThan" stopIfTrue="1">
      <formula>90</formula>
    </cfRule>
  </conditionalFormatting>
  <conditionalFormatting sqref="C18:BK18">
    <cfRule type="cellIs" priority="9" dxfId="0" operator="greaterThan" stopIfTrue="1">
      <formula>30</formula>
    </cfRule>
  </conditionalFormatting>
  <conditionalFormatting sqref="A30 C30:BK30">
    <cfRule type="cellIs" priority="8" dxfId="0" operator="greaterThan" stopIfTrue="1">
      <formula>5</formula>
    </cfRule>
  </conditionalFormatting>
  <conditionalFormatting sqref="C19:BK19">
    <cfRule type="cellIs" priority="7" dxfId="0" operator="greaterThan" stopIfTrue="1">
      <formula>0.333333</formula>
    </cfRule>
  </conditionalFormatting>
  <conditionalFormatting sqref="C24:BK24">
    <cfRule type="cellIs" priority="6" dxfId="0" operator="greaterThan" stopIfTrue="1">
      <formula>25</formula>
    </cfRule>
  </conditionalFormatting>
  <conditionalFormatting sqref="C49:BK49">
    <cfRule type="cellIs" priority="5" dxfId="0" operator="lessThan" stopIfTrue="1">
      <formula>25</formula>
    </cfRule>
  </conditionalFormatting>
  <conditionalFormatting sqref="C11:BK11">
    <cfRule type="cellIs" priority="4" dxfId="0" operator="lessThan" stopIfTrue="1">
      <formula>4</formula>
    </cfRule>
  </conditionalFormatting>
  <conditionalFormatting sqref="C12:BK12">
    <cfRule type="cellIs" priority="3" dxfId="0" operator="lessThan" stopIfTrue="1">
      <formula>8</formula>
    </cfRule>
  </conditionalFormatting>
  <conditionalFormatting sqref="C37:BK37">
    <cfRule type="cellIs" priority="2" dxfId="0" operator="lessThan" stopIfTrue="1">
      <formula>0.5</formula>
    </cfRule>
  </conditionalFormatting>
  <conditionalFormatting sqref="C39:BL39">
    <cfRule type="cellIs" priority="1" dxfId="0" operator="lessThan" stopIfTrue="1">
      <formula>2.5</formula>
    </cfRule>
  </conditionalFormatting>
  <printOptions/>
  <pageMargins left="0.2" right="0.21" top="0.14" bottom="0.17" header="0.17" footer="0.17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81"/>
  <sheetViews>
    <sheetView tabSelected="1" zoomScalePageLayoutView="0" workbookViewId="0" topLeftCell="A1">
      <pane xSplit="2" ySplit="8" topLeftCell="C72" activePane="bottomRight" state="frozen"/>
      <selection pane="topLeft" activeCell="AY44" sqref="AY44"/>
      <selection pane="topRight" activeCell="AY44" sqref="AY44"/>
      <selection pane="bottomLeft" activeCell="AY44" sqref="AY44"/>
      <selection pane="bottomRight" activeCell="C78" sqref="C78"/>
    </sheetView>
  </sheetViews>
  <sheetFormatPr defaultColWidth="9.140625" defaultRowHeight="12.75"/>
  <cols>
    <col min="1" max="1" width="3.00390625" style="54" bestFit="1" customWidth="1"/>
    <col min="2" max="2" width="37.7109375" style="54" bestFit="1" customWidth="1"/>
    <col min="3" max="3" width="17.140625" style="54" customWidth="1"/>
    <col min="4" max="4" width="13.421875" style="54" bestFit="1" customWidth="1"/>
    <col min="5" max="5" width="13.28125" style="54" bestFit="1" customWidth="1"/>
    <col min="6" max="7" width="14.00390625" style="54" bestFit="1" customWidth="1"/>
    <col min="8" max="8" width="16.8515625" style="54" customWidth="1"/>
    <col min="9" max="10" width="13.28125" style="54" bestFit="1" customWidth="1"/>
    <col min="11" max="13" width="14.00390625" style="54" bestFit="1" customWidth="1"/>
    <col min="14" max="14" width="12.7109375" style="54" bestFit="1" customWidth="1"/>
    <col min="15" max="15" width="12.8515625" style="54" bestFit="1" customWidth="1"/>
    <col min="16" max="17" width="11.57421875" style="54" bestFit="1" customWidth="1"/>
    <col min="18" max="18" width="11.421875" style="54" bestFit="1" customWidth="1"/>
    <col min="19" max="19" width="11.28125" style="54" bestFit="1" customWidth="1"/>
    <col min="20" max="20" width="14.00390625" style="54" customWidth="1"/>
    <col min="21" max="21" width="13.8515625" style="54" bestFit="1" customWidth="1"/>
    <col min="22" max="22" width="12.00390625" style="54" customWidth="1"/>
    <col min="23" max="24" width="11.28125" style="54" bestFit="1" customWidth="1"/>
    <col min="25" max="25" width="15.140625" style="54" customWidth="1"/>
    <col min="26" max="27" width="12.8515625" style="54" bestFit="1" customWidth="1"/>
    <col min="28" max="28" width="13.140625" style="54" customWidth="1"/>
    <col min="29" max="29" width="11.28125" style="54" bestFit="1" customWidth="1"/>
    <col min="30" max="30" width="14.140625" style="54" customWidth="1"/>
    <col min="31" max="31" width="12.8515625" style="54" bestFit="1" customWidth="1"/>
    <col min="32" max="33" width="11.28125" style="54" bestFit="1" customWidth="1"/>
    <col min="34" max="34" width="12.8515625" style="54" bestFit="1" customWidth="1"/>
    <col min="35" max="35" width="15.421875" style="54" bestFit="1" customWidth="1"/>
    <col min="36" max="37" width="11.28125" style="54" customWidth="1"/>
    <col min="38" max="38" width="13.140625" style="54" customWidth="1"/>
    <col min="39" max="50" width="11.28125" style="54" customWidth="1"/>
    <col min="51" max="51" width="15.28125" style="54" customWidth="1"/>
    <col min="52" max="16384" width="9.140625" style="54" customWidth="1"/>
  </cols>
  <sheetData>
    <row r="1" spans="1:51" ht="14.25">
      <c r="A1" s="133" t="s">
        <v>0</v>
      </c>
      <c r="B1" s="133"/>
      <c r="C1" s="52"/>
      <c r="D1" s="52"/>
      <c r="E1" s="52"/>
      <c r="F1" s="52"/>
      <c r="G1" s="52"/>
      <c r="H1" s="52"/>
      <c r="I1" s="52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</row>
    <row r="2" spans="1:51" ht="31.5" customHeight="1">
      <c r="A2" s="133" t="s">
        <v>206</v>
      </c>
      <c r="B2" s="133"/>
      <c r="C2" s="52"/>
      <c r="D2" s="52"/>
      <c r="E2" s="52"/>
      <c r="F2" s="52"/>
      <c r="G2" s="52"/>
      <c r="H2" s="52"/>
      <c r="I2" s="52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</row>
    <row r="3" spans="1:51" ht="14.25">
      <c r="A3" s="134"/>
      <c r="B3" s="134"/>
      <c r="C3" s="55"/>
      <c r="D3" s="56"/>
      <c r="E3" s="56"/>
      <c r="F3" s="55"/>
      <c r="G3" s="55"/>
      <c r="H3" s="56"/>
      <c r="I3" s="55"/>
      <c r="J3" s="57"/>
      <c r="K3" s="53"/>
      <c r="L3" s="53"/>
      <c r="M3" s="57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</row>
    <row r="4" spans="1:51" ht="30" customHeight="1">
      <c r="A4" s="134" t="s">
        <v>77</v>
      </c>
      <c r="B4" s="134"/>
      <c r="C4" s="121"/>
      <c r="D4" s="121"/>
      <c r="E4" s="121"/>
      <c r="F4" s="59"/>
      <c r="G4" s="59"/>
      <c r="H4" s="59"/>
      <c r="I4" s="58"/>
      <c r="J4" s="53"/>
      <c r="K4" s="53"/>
      <c r="L4" s="53"/>
      <c r="M4" s="53"/>
      <c r="N4" s="53"/>
      <c r="O4" s="53"/>
      <c r="P4" s="57"/>
      <c r="Q4" s="53"/>
      <c r="R4" s="57"/>
      <c r="S4" s="53"/>
      <c r="T4" s="57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</row>
    <row r="5" spans="1:51" ht="51" customHeight="1">
      <c r="A5" s="135" t="s">
        <v>209</v>
      </c>
      <c r="B5" s="135"/>
      <c r="C5" s="122"/>
      <c r="D5" s="122"/>
      <c r="E5" s="122"/>
      <c r="F5" s="60"/>
      <c r="G5" s="60"/>
      <c r="H5" s="60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2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</row>
    <row r="6" spans="1:51" ht="14.25">
      <c r="A6" s="63"/>
      <c r="B6" s="63"/>
      <c r="C6" s="63">
        <v>1</v>
      </c>
      <c r="D6" s="63">
        <v>2</v>
      </c>
      <c r="E6" s="63">
        <v>3</v>
      </c>
      <c r="F6" s="63">
        <v>4</v>
      </c>
      <c r="G6" s="63">
        <v>5</v>
      </c>
      <c r="H6" s="63">
        <v>6</v>
      </c>
      <c r="I6" s="63">
        <v>7</v>
      </c>
      <c r="J6" s="63">
        <v>8</v>
      </c>
      <c r="K6" s="63">
        <v>9</v>
      </c>
      <c r="L6" s="63">
        <v>10</v>
      </c>
      <c r="M6" s="63">
        <v>11</v>
      </c>
      <c r="N6" s="63">
        <v>12</v>
      </c>
      <c r="O6" s="63">
        <v>13</v>
      </c>
      <c r="P6" s="63">
        <v>14</v>
      </c>
      <c r="Q6" s="63">
        <v>15</v>
      </c>
      <c r="R6" s="63">
        <v>16</v>
      </c>
      <c r="S6" s="63">
        <v>17</v>
      </c>
      <c r="T6" s="63">
        <v>18</v>
      </c>
      <c r="U6" s="63">
        <v>19</v>
      </c>
      <c r="V6" s="63">
        <v>20</v>
      </c>
      <c r="W6" s="63">
        <v>21</v>
      </c>
      <c r="X6" s="63">
        <v>22</v>
      </c>
      <c r="Y6" s="63">
        <v>23</v>
      </c>
      <c r="Z6" s="63">
        <v>24</v>
      </c>
      <c r="AA6" s="63">
        <v>25</v>
      </c>
      <c r="AB6" s="63">
        <v>26</v>
      </c>
      <c r="AC6" s="63">
        <v>27</v>
      </c>
      <c r="AD6" s="63">
        <v>28</v>
      </c>
      <c r="AE6" s="63">
        <v>29</v>
      </c>
      <c r="AF6" s="63">
        <v>30</v>
      </c>
      <c r="AG6" s="63">
        <v>31</v>
      </c>
      <c r="AH6" s="63">
        <v>32</v>
      </c>
      <c r="AI6" s="63">
        <v>33</v>
      </c>
      <c r="AJ6" s="63">
        <v>34</v>
      </c>
      <c r="AK6" s="63">
        <v>35</v>
      </c>
      <c r="AL6" s="63">
        <v>36</v>
      </c>
      <c r="AM6" s="63">
        <v>37</v>
      </c>
      <c r="AN6" s="63">
        <v>38</v>
      </c>
      <c r="AO6" s="63">
        <v>39</v>
      </c>
      <c r="AP6" s="63">
        <v>40</v>
      </c>
      <c r="AQ6" s="63">
        <v>41</v>
      </c>
      <c r="AR6" s="63">
        <v>42</v>
      </c>
      <c r="AS6" s="63">
        <v>43</v>
      </c>
      <c r="AT6" s="63">
        <v>44</v>
      </c>
      <c r="AU6" s="63">
        <v>45</v>
      </c>
      <c r="AV6" s="63">
        <v>46</v>
      </c>
      <c r="AW6" s="63">
        <v>47</v>
      </c>
      <c r="AX6" s="63">
        <v>48</v>
      </c>
      <c r="AY6" s="63"/>
    </row>
    <row r="7" spans="1:51" ht="14.25" customHeight="1">
      <c r="A7" s="136" t="s">
        <v>78</v>
      </c>
      <c r="B7" s="137"/>
      <c r="C7" s="140" t="s">
        <v>200</v>
      </c>
      <c r="D7" s="140" t="s">
        <v>69</v>
      </c>
      <c r="E7" s="140" t="s">
        <v>79</v>
      </c>
      <c r="F7" s="142" t="s">
        <v>80</v>
      </c>
      <c r="G7" s="142" t="s">
        <v>81</v>
      </c>
      <c r="H7" s="140" t="s">
        <v>82</v>
      </c>
      <c r="I7" s="140" t="s">
        <v>83</v>
      </c>
      <c r="J7" s="140" t="s">
        <v>84</v>
      </c>
      <c r="K7" s="140" t="s">
        <v>85</v>
      </c>
      <c r="L7" s="140" t="s">
        <v>86</v>
      </c>
      <c r="M7" s="140" t="s">
        <v>87</v>
      </c>
      <c r="N7" s="140" t="s">
        <v>88</v>
      </c>
      <c r="O7" s="140" t="s">
        <v>89</v>
      </c>
      <c r="P7" s="140" t="s">
        <v>90</v>
      </c>
      <c r="Q7" s="144" t="s">
        <v>91</v>
      </c>
      <c r="R7" s="140" t="s">
        <v>92</v>
      </c>
      <c r="S7" s="146" t="s">
        <v>93</v>
      </c>
      <c r="T7" s="148" t="s">
        <v>55</v>
      </c>
      <c r="U7" s="148" t="s">
        <v>94</v>
      </c>
      <c r="V7" s="148" t="s">
        <v>95</v>
      </c>
      <c r="W7" s="150" t="s">
        <v>96</v>
      </c>
      <c r="X7" s="148" t="s">
        <v>201</v>
      </c>
      <c r="Y7" s="148" t="s">
        <v>202</v>
      </c>
      <c r="Z7" s="148" t="s">
        <v>97</v>
      </c>
      <c r="AA7" s="148" t="s">
        <v>98</v>
      </c>
      <c r="AB7" s="148" t="s">
        <v>99</v>
      </c>
      <c r="AC7" s="148" t="s">
        <v>100</v>
      </c>
      <c r="AD7" s="148" t="s">
        <v>173</v>
      </c>
      <c r="AE7" s="148" t="s">
        <v>70</v>
      </c>
      <c r="AF7" s="148" t="s">
        <v>71</v>
      </c>
      <c r="AG7" s="148" t="s">
        <v>72</v>
      </c>
      <c r="AH7" s="148" t="s">
        <v>73</v>
      </c>
      <c r="AI7" s="148" t="s">
        <v>76</v>
      </c>
      <c r="AJ7" s="148" t="s">
        <v>174</v>
      </c>
      <c r="AK7" s="148" t="s">
        <v>175</v>
      </c>
      <c r="AL7" s="148" t="s">
        <v>204</v>
      </c>
      <c r="AM7" s="148" t="s">
        <v>196</v>
      </c>
      <c r="AN7" s="148" t="s">
        <v>197</v>
      </c>
      <c r="AO7" s="148" t="s">
        <v>198</v>
      </c>
      <c r="AP7" s="148" t="s">
        <v>199</v>
      </c>
      <c r="AQ7" s="148" t="s">
        <v>203</v>
      </c>
      <c r="AR7" s="148" t="s">
        <v>210</v>
      </c>
      <c r="AS7" s="148" t="s">
        <v>211</v>
      </c>
      <c r="AT7" s="148" t="s">
        <v>212</v>
      </c>
      <c r="AU7" s="148" t="s">
        <v>213</v>
      </c>
      <c r="AV7" s="148" t="s">
        <v>214</v>
      </c>
      <c r="AW7" s="148" t="s">
        <v>215</v>
      </c>
      <c r="AX7" s="148" t="s">
        <v>216</v>
      </c>
      <c r="AY7" s="140" t="s">
        <v>5</v>
      </c>
    </row>
    <row r="8" spans="1:51" ht="14.25" customHeight="1">
      <c r="A8" s="138"/>
      <c r="B8" s="139"/>
      <c r="C8" s="141"/>
      <c r="D8" s="141"/>
      <c r="E8" s="141"/>
      <c r="F8" s="143"/>
      <c r="G8" s="143"/>
      <c r="H8" s="141"/>
      <c r="I8" s="141"/>
      <c r="J8" s="141"/>
      <c r="K8" s="141"/>
      <c r="L8" s="141"/>
      <c r="M8" s="141"/>
      <c r="N8" s="141"/>
      <c r="O8" s="141"/>
      <c r="P8" s="141"/>
      <c r="Q8" s="145"/>
      <c r="R8" s="141"/>
      <c r="S8" s="147"/>
      <c r="T8" s="149"/>
      <c r="U8" s="149"/>
      <c r="V8" s="149"/>
      <c r="W8" s="151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1"/>
    </row>
    <row r="9" spans="1:51" ht="15" customHeight="1">
      <c r="A9" s="64">
        <v>1</v>
      </c>
      <c r="B9" s="65" t="s">
        <v>101</v>
      </c>
      <c r="C9" s="66">
        <v>1097847.57</v>
      </c>
      <c r="D9" s="66">
        <v>1796176.1900000002</v>
      </c>
      <c r="E9" s="66">
        <v>701440</v>
      </c>
      <c r="F9" s="66">
        <v>1212322.1027299997</v>
      </c>
      <c r="G9" s="66">
        <v>889660.5715900001</v>
      </c>
      <c r="H9" s="66">
        <v>1301866.19</v>
      </c>
      <c r="I9" s="66">
        <v>379460.17594</v>
      </c>
      <c r="J9" s="66">
        <v>32541</v>
      </c>
      <c r="K9" s="66">
        <v>65059.20067</v>
      </c>
      <c r="L9" s="66">
        <v>103886.87409</v>
      </c>
      <c r="M9" s="66">
        <v>89483.03921</v>
      </c>
      <c r="N9" s="66">
        <v>306713.67737</v>
      </c>
      <c r="O9" s="66">
        <v>71081.75145</v>
      </c>
      <c r="P9" s="66">
        <v>111466</v>
      </c>
      <c r="Q9" s="66">
        <v>40459.842319999996</v>
      </c>
      <c r="R9" s="66">
        <v>42966.700000000004</v>
      </c>
      <c r="S9" s="66">
        <v>83284.38905999999</v>
      </c>
      <c r="T9" s="66">
        <v>282448.21569</v>
      </c>
      <c r="U9" s="66">
        <v>107128.59440999999</v>
      </c>
      <c r="V9" s="66">
        <v>127577.637</v>
      </c>
      <c r="W9" s="66">
        <v>38677.53</v>
      </c>
      <c r="X9" s="66">
        <v>170469.96599</v>
      </c>
      <c r="Y9" s="66">
        <v>114722.96722</v>
      </c>
      <c r="Z9" s="66">
        <v>489090.97272913146</v>
      </c>
      <c r="AA9" s="66">
        <v>66775.24212</v>
      </c>
      <c r="AB9" s="66">
        <v>123288.67874999998</v>
      </c>
      <c r="AC9" s="66">
        <v>57373.54262</v>
      </c>
      <c r="AD9" s="66">
        <v>296884.73436999996</v>
      </c>
      <c r="AE9" s="66">
        <v>29622.380540000002</v>
      </c>
      <c r="AF9" s="66">
        <v>124366</v>
      </c>
      <c r="AG9" s="66">
        <v>56190.346269999995</v>
      </c>
      <c r="AH9" s="66">
        <v>148133.6</v>
      </c>
      <c r="AI9" s="66">
        <v>553840.37708</v>
      </c>
      <c r="AJ9" s="66">
        <v>12866.422999999999</v>
      </c>
      <c r="AK9" s="66">
        <v>28639.52</v>
      </c>
      <c r="AL9" s="66">
        <v>74557.27939000001</v>
      </c>
      <c r="AM9" s="66">
        <v>0</v>
      </c>
      <c r="AN9" s="66">
        <v>39327.19676</v>
      </c>
      <c r="AO9" s="66">
        <v>13399.876640000002</v>
      </c>
      <c r="AP9" s="66">
        <v>23897.41</v>
      </c>
      <c r="AQ9" s="66">
        <v>19899.52852</v>
      </c>
      <c r="AR9" s="66">
        <v>11193</v>
      </c>
      <c r="AS9" s="66">
        <v>69551.96712999999</v>
      </c>
      <c r="AT9" s="66">
        <v>13883.88663</v>
      </c>
      <c r="AU9" s="66">
        <v>14000</v>
      </c>
      <c r="AV9" s="66">
        <v>13400</v>
      </c>
      <c r="AW9" s="66">
        <v>14016.122000000001</v>
      </c>
      <c r="AX9" s="66">
        <v>69924.52</v>
      </c>
      <c r="AY9" s="67">
        <v>11433522.147289133</v>
      </c>
    </row>
    <row r="10" spans="1:51" ht="14.25">
      <c r="A10" s="68" t="s">
        <v>67</v>
      </c>
      <c r="B10" s="69" t="s">
        <v>102</v>
      </c>
      <c r="C10" s="71">
        <v>600000</v>
      </c>
      <c r="D10" s="71">
        <v>692120</v>
      </c>
      <c r="E10" s="71">
        <v>257924</v>
      </c>
      <c r="F10" s="71">
        <v>834046.64</v>
      </c>
      <c r="G10" s="71">
        <v>418589.2</v>
      </c>
      <c r="H10" s="71">
        <v>503062.35</v>
      </c>
      <c r="I10" s="71">
        <v>180000</v>
      </c>
      <c r="J10" s="71">
        <v>20000</v>
      </c>
      <c r="K10" s="71">
        <v>57372.12</v>
      </c>
      <c r="L10" s="71">
        <v>50000</v>
      </c>
      <c r="M10" s="71">
        <v>69998.72</v>
      </c>
      <c r="N10" s="71">
        <v>264500</v>
      </c>
      <c r="O10" s="71">
        <v>40000</v>
      </c>
      <c r="P10" s="71">
        <v>50000</v>
      </c>
      <c r="Q10" s="71">
        <v>30000</v>
      </c>
      <c r="R10" s="71">
        <v>24000</v>
      </c>
      <c r="S10" s="71">
        <v>54000</v>
      </c>
      <c r="T10" s="71">
        <v>220000</v>
      </c>
      <c r="U10" s="71">
        <v>100000</v>
      </c>
      <c r="V10" s="71">
        <v>110000</v>
      </c>
      <c r="W10" s="71">
        <v>20000</v>
      </c>
      <c r="X10" s="71">
        <v>161000</v>
      </c>
      <c r="Y10" s="71">
        <v>46000</v>
      </c>
      <c r="Z10" s="71">
        <v>140000</v>
      </c>
      <c r="AA10" s="71">
        <v>56500</v>
      </c>
      <c r="AB10" s="71">
        <v>28000</v>
      </c>
      <c r="AC10" s="71">
        <v>40000</v>
      </c>
      <c r="AD10" s="71">
        <v>220000</v>
      </c>
      <c r="AE10" s="71">
        <v>22120</v>
      </c>
      <c r="AF10" s="71">
        <v>100000</v>
      </c>
      <c r="AG10" s="71">
        <v>14000</v>
      </c>
      <c r="AH10" s="71">
        <v>100000</v>
      </c>
      <c r="AI10" s="71">
        <v>557500</v>
      </c>
      <c r="AJ10" s="71">
        <v>10500</v>
      </c>
      <c r="AK10" s="71">
        <v>30800</v>
      </c>
      <c r="AL10" s="71">
        <v>70000</v>
      </c>
      <c r="AM10" s="71">
        <v>0</v>
      </c>
      <c r="AN10" s="71">
        <v>42000</v>
      </c>
      <c r="AO10" s="71">
        <v>19575.9</v>
      </c>
      <c r="AP10" s="71">
        <v>24500</v>
      </c>
      <c r="AQ10" s="71">
        <v>21000</v>
      </c>
      <c r="AR10" s="71">
        <v>11050</v>
      </c>
      <c r="AS10" s="71">
        <v>70000</v>
      </c>
      <c r="AT10" s="71">
        <v>14000</v>
      </c>
      <c r="AU10" s="71">
        <v>14000</v>
      </c>
      <c r="AV10" s="71">
        <v>13400</v>
      </c>
      <c r="AW10" s="71">
        <v>14000</v>
      </c>
      <c r="AX10" s="71">
        <v>70000</v>
      </c>
      <c r="AY10" s="67">
        <v>6408158.930000002</v>
      </c>
    </row>
    <row r="11" spans="1:51" ht="15" customHeight="1">
      <c r="A11" s="68"/>
      <c r="B11" s="69" t="s">
        <v>103</v>
      </c>
      <c r="C11" s="71">
        <v>238237.43</v>
      </c>
      <c r="D11" s="71">
        <v>240404</v>
      </c>
      <c r="E11" s="71">
        <v>88158</v>
      </c>
      <c r="F11" s="71">
        <v>254203.36285</v>
      </c>
      <c r="G11" s="71">
        <v>222399.538</v>
      </c>
      <c r="H11" s="71">
        <v>143085.58</v>
      </c>
      <c r="I11" s="71">
        <v>54635.69541</v>
      </c>
      <c r="J11" s="71">
        <v>2931</v>
      </c>
      <c r="K11" s="71">
        <v>4751.44431</v>
      </c>
      <c r="L11" s="71">
        <v>19302.71666</v>
      </c>
      <c r="M11" s="71">
        <v>12179.87978</v>
      </c>
      <c r="N11" s="71">
        <v>31050.549440000003</v>
      </c>
      <c r="O11" s="71">
        <v>11504.666</v>
      </c>
      <c r="P11" s="71">
        <v>12472</v>
      </c>
      <c r="Q11" s="71">
        <v>7409.2177</v>
      </c>
      <c r="R11" s="71">
        <v>4798.08</v>
      </c>
      <c r="S11" s="71">
        <v>6539.04289</v>
      </c>
      <c r="T11" s="71">
        <v>16282.42164</v>
      </c>
      <c r="U11" s="71">
        <v>3475.05105</v>
      </c>
      <c r="V11" s="71">
        <v>3081.854</v>
      </c>
      <c r="W11" s="71">
        <v>4089.79</v>
      </c>
      <c r="X11" s="71">
        <v>7493.99275</v>
      </c>
      <c r="Y11" s="71">
        <v>8182.55507</v>
      </c>
      <c r="Z11" s="71">
        <v>70972.14254</v>
      </c>
      <c r="AA11" s="71">
        <v>5835.29696</v>
      </c>
      <c r="AB11" s="71">
        <v>17388.731399999997</v>
      </c>
      <c r="AC11" s="71">
        <v>4118.166569999999</v>
      </c>
      <c r="AD11" s="71">
        <v>23593.191600000002</v>
      </c>
      <c r="AE11" s="71">
        <v>1708.1261000000002</v>
      </c>
      <c r="AF11" s="71">
        <v>1869</v>
      </c>
      <c r="AG11" s="71">
        <v>1782.17198</v>
      </c>
      <c r="AH11" s="71">
        <v>9743.18</v>
      </c>
      <c r="AI11" s="71">
        <v>156025.69342</v>
      </c>
      <c r="AJ11" s="71">
        <v>0</v>
      </c>
      <c r="AK11" s="71">
        <v>444.16</v>
      </c>
      <c r="AL11" s="71">
        <v>3102.31</v>
      </c>
      <c r="AM11" s="71">
        <v>0</v>
      </c>
      <c r="AN11" s="71">
        <v>0</v>
      </c>
      <c r="AO11" s="71">
        <v>-6176.02336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-75.48</v>
      </c>
      <c r="AY11" s="67">
        <v>1687074.0147599995</v>
      </c>
    </row>
    <row r="12" spans="1:51" ht="14.25">
      <c r="A12" s="76" t="s">
        <v>67</v>
      </c>
      <c r="B12" s="77" t="s">
        <v>104</v>
      </c>
      <c r="C12" s="75">
        <v>207522.91</v>
      </c>
      <c r="D12" s="75">
        <v>414666.85</v>
      </c>
      <c r="E12" s="75">
        <v>343184</v>
      </c>
      <c r="F12" s="75">
        <v>76508.53203999979</v>
      </c>
      <c r="G12" s="75">
        <v>7831.8004900000005</v>
      </c>
      <c r="H12" s="75">
        <v>173793.93</v>
      </c>
      <c r="I12" s="75">
        <v>130938.49331</v>
      </c>
      <c r="J12" s="75">
        <v>8698</v>
      </c>
      <c r="K12" s="75">
        <v>533.08253</v>
      </c>
      <c r="L12" s="75">
        <v>8502.9586</v>
      </c>
      <c r="M12" s="75">
        <v>3101.8080999999997</v>
      </c>
      <c r="N12" s="75">
        <v>10073.347119999999</v>
      </c>
      <c r="O12" s="75">
        <v>12250.467349999999</v>
      </c>
      <c r="P12" s="75">
        <v>8003</v>
      </c>
      <c r="Q12" s="75">
        <v>935.3792699999996</v>
      </c>
      <c r="R12" s="75">
        <v>14168.62</v>
      </c>
      <c r="S12" s="75">
        <v>6905.40984</v>
      </c>
      <c r="T12" s="75">
        <v>30247.56333</v>
      </c>
      <c r="U12" s="75">
        <v>3653.5433599999997</v>
      </c>
      <c r="V12" s="75">
        <v>310.127</v>
      </c>
      <c r="W12" s="75">
        <v>47</v>
      </c>
      <c r="X12" s="75">
        <v>1497.36324</v>
      </c>
      <c r="Y12" s="75">
        <v>12228.48115</v>
      </c>
      <c r="Z12" s="75">
        <v>278118.8301891315</v>
      </c>
      <c r="AA12" s="75">
        <v>4253.2067400000005</v>
      </c>
      <c r="AB12" s="75">
        <v>68973.11984999999</v>
      </c>
      <c r="AC12" s="75">
        <v>13105.680530000001</v>
      </c>
      <c r="AD12" s="75">
        <v>53291.54277</v>
      </c>
      <c r="AE12" s="75">
        <v>5794.254440000001</v>
      </c>
      <c r="AF12" s="75">
        <v>22497</v>
      </c>
      <c r="AG12" s="75">
        <v>6133.8201</v>
      </c>
      <c r="AH12" s="75">
        <v>37841.79</v>
      </c>
      <c r="AI12" s="75">
        <v>-469103.31943000003</v>
      </c>
      <c r="AJ12" s="75">
        <v>-3068.377</v>
      </c>
      <c r="AK12" s="75">
        <v>-2604.64</v>
      </c>
      <c r="AL12" s="75">
        <v>1017.84639</v>
      </c>
      <c r="AM12" s="75">
        <v>0</v>
      </c>
      <c r="AN12" s="75">
        <v>-2672.80324</v>
      </c>
      <c r="AO12" s="75">
        <v>0</v>
      </c>
      <c r="AP12" s="75">
        <v>-602.59</v>
      </c>
      <c r="AQ12" s="75">
        <v>-1100.47148</v>
      </c>
      <c r="AR12" s="75">
        <v>0</v>
      </c>
      <c r="AS12" s="75">
        <v>-735.73287</v>
      </c>
      <c r="AT12" s="75">
        <v>-116.11336999999999</v>
      </c>
      <c r="AU12" s="75">
        <v>0</v>
      </c>
      <c r="AV12" s="75">
        <v>0</v>
      </c>
      <c r="AW12" s="75">
        <v>-266.078</v>
      </c>
      <c r="AX12" s="75">
        <v>0</v>
      </c>
      <c r="AY12" s="67">
        <v>1486625.7103491316</v>
      </c>
    </row>
    <row r="13" spans="1:51" ht="15" customHeight="1">
      <c r="A13" s="78"/>
      <c r="B13" s="69" t="s">
        <v>105</v>
      </c>
      <c r="C13" s="71">
        <v>52087.23</v>
      </c>
      <c r="D13" s="71">
        <v>448985.3400000001</v>
      </c>
      <c r="E13" s="71">
        <v>12174</v>
      </c>
      <c r="F13" s="71">
        <v>47563.56784</v>
      </c>
      <c r="G13" s="71">
        <v>240840.0331</v>
      </c>
      <c r="H13" s="71">
        <v>481924.32999999996</v>
      </c>
      <c r="I13" s="71">
        <v>13885.987219999999</v>
      </c>
      <c r="J13" s="71">
        <v>912</v>
      </c>
      <c r="K13" s="71">
        <v>2402.5538300000003</v>
      </c>
      <c r="L13" s="71">
        <v>26081.19883</v>
      </c>
      <c r="M13" s="71">
        <v>4202.63133</v>
      </c>
      <c r="N13" s="71">
        <v>1089.78081</v>
      </c>
      <c r="O13" s="71">
        <v>7326.618100000001</v>
      </c>
      <c r="P13" s="71">
        <v>40991</v>
      </c>
      <c r="Q13" s="71">
        <v>2115.24535</v>
      </c>
      <c r="R13" s="71">
        <v>0</v>
      </c>
      <c r="S13" s="71">
        <v>15839.93633</v>
      </c>
      <c r="T13" s="71">
        <v>15918.23072</v>
      </c>
      <c r="U13" s="71">
        <v>0</v>
      </c>
      <c r="V13" s="71">
        <v>14185.656</v>
      </c>
      <c r="W13" s="71">
        <v>14540.74</v>
      </c>
      <c r="X13" s="71">
        <v>478.61</v>
      </c>
      <c r="Y13" s="71">
        <v>48311.931</v>
      </c>
      <c r="Z13" s="71">
        <v>0</v>
      </c>
      <c r="AA13" s="71">
        <v>186.73842000000002</v>
      </c>
      <c r="AB13" s="71">
        <v>8926.8275</v>
      </c>
      <c r="AC13" s="71">
        <v>149.69552</v>
      </c>
      <c r="AD13" s="71">
        <v>0</v>
      </c>
      <c r="AE13" s="71">
        <v>0</v>
      </c>
      <c r="AF13" s="71">
        <v>0</v>
      </c>
      <c r="AG13" s="71">
        <v>34274.35419</v>
      </c>
      <c r="AH13" s="71">
        <v>548.63</v>
      </c>
      <c r="AI13" s="71">
        <v>309418.00309</v>
      </c>
      <c r="AJ13" s="71">
        <v>5434.8</v>
      </c>
      <c r="AK13" s="71">
        <v>0</v>
      </c>
      <c r="AL13" s="71">
        <v>437.12300000000005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143</v>
      </c>
      <c r="AS13" s="71">
        <v>287.7</v>
      </c>
      <c r="AT13" s="71">
        <v>0</v>
      </c>
      <c r="AU13" s="71">
        <v>0</v>
      </c>
      <c r="AV13" s="71">
        <v>0</v>
      </c>
      <c r="AW13" s="71">
        <v>282.2</v>
      </c>
      <c r="AX13" s="71">
        <v>0</v>
      </c>
      <c r="AY13" s="67">
        <v>1851663.4921800003</v>
      </c>
    </row>
    <row r="14" spans="1:51" ht="14.25">
      <c r="A14" s="64">
        <v>2</v>
      </c>
      <c r="B14" s="82" t="s">
        <v>106</v>
      </c>
      <c r="C14" s="66">
        <v>6705938.53</v>
      </c>
      <c r="D14" s="66">
        <v>4954713.35</v>
      </c>
      <c r="E14" s="66">
        <v>2788277</v>
      </c>
      <c r="F14" s="66">
        <v>3842024.9953900003</v>
      </c>
      <c r="G14" s="66">
        <v>3466328.9201599997</v>
      </c>
      <c r="H14" s="66">
        <v>10536254.11</v>
      </c>
      <c r="I14" s="66">
        <v>1374063.96988</v>
      </c>
      <c r="J14" s="66">
        <v>103544</v>
      </c>
      <c r="K14" s="66">
        <v>238855.42731</v>
      </c>
      <c r="L14" s="66">
        <v>416373.84213</v>
      </c>
      <c r="M14" s="66">
        <v>507215.49344</v>
      </c>
      <c r="N14" s="66">
        <v>3341512.80542</v>
      </c>
      <c r="O14" s="66">
        <v>346153.27087</v>
      </c>
      <c r="P14" s="66">
        <v>196257</v>
      </c>
      <c r="Q14" s="66">
        <v>496373.28355999995</v>
      </c>
      <c r="R14" s="66">
        <v>354450.06</v>
      </c>
      <c r="S14" s="66">
        <v>263152.77808</v>
      </c>
      <c r="T14" s="66">
        <v>1092226.90444</v>
      </c>
      <c r="U14" s="66">
        <v>120000</v>
      </c>
      <c r="V14" s="66">
        <v>260266.666</v>
      </c>
      <c r="W14" s="66">
        <v>456543.4</v>
      </c>
      <c r="X14" s="66">
        <v>485319.0952</v>
      </c>
      <c r="Y14" s="66">
        <v>1227666.1192</v>
      </c>
      <c r="Z14" s="66">
        <v>3111612.14459</v>
      </c>
      <c r="AA14" s="66">
        <v>382908.91969999997</v>
      </c>
      <c r="AB14" s="66">
        <v>550706.2666999999</v>
      </c>
      <c r="AC14" s="66">
        <v>431646.79215</v>
      </c>
      <c r="AD14" s="66">
        <v>1638651.0373</v>
      </c>
      <c r="AE14" s="66">
        <v>201839.79616</v>
      </c>
      <c r="AF14" s="66">
        <v>741429</v>
      </c>
      <c r="AG14" s="66">
        <v>271168.10021</v>
      </c>
      <c r="AH14" s="66">
        <v>1040507.2</v>
      </c>
      <c r="AI14" s="66">
        <v>4399879.60201</v>
      </c>
      <c r="AJ14" s="66">
        <v>118189.09</v>
      </c>
      <c r="AK14" s="66">
        <v>448500</v>
      </c>
      <c r="AL14" s="66">
        <v>1064446.55196</v>
      </c>
      <c r="AM14" s="66">
        <v>0</v>
      </c>
      <c r="AN14" s="66">
        <v>197146.87</v>
      </c>
      <c r="AO14" s="66">
        <v>215718.55808</v>
      </c>
      <c r="AP14" s="66">
        <v>86944.611</v>
      </c>
      <c r="AQ14" s="66">
        <v>210998.88796000002</v>
      </c>
      <c r="AR14" s="66">
        <v>9580</v>
      </c>
      <c r="AS14" s="66">
        <v>92123.47628</v>
      </c>
      <c r="AT14" s="66">
        <v>206988.4364</v>
      </c>
      <c r="AU14" s="66">
        <v>15000</v>
      </c>
      <c r="AV14" s="66">
        <v>12000</v>
      </c>
      <c r="AW14" s="66">
        <v>25000</v>
      </c>
      <c r="AX14" s="66">
        <v>0</v>
      </c>
      <c r="AY14" s="67">
        <v>59009496.36158</v>
      </c>
    </row>
    <row r="15" spans="1:51" ht="15" customHeight="1">
      <c r="A15" s="68"/>
      <c r="B15" s="69" t="s">
        <v>107</v>
      </c>
      <c r="C15" s="70">
        <v>0</v>
      </c>
      <c r="D15" s="70">
        <v>0</v>
      </c>
      <c r="E15" s="70">
        <v>3839</v>
      </c>
      <c r="F15" s="70">
        <v>5772.651</v>
      </c>
      <c r="G15" s="70">
        <v>3000</v>
      </c>
      <c r="H15" s="70">
        <v>5538.32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15000</v>
      </c>
      <c r="Z15" s="70">
        <v>0</v>
      </c>
      <c r="AA15" s="70">
        <v>6000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50586.245200000005</v>
      </c>
      <c r="AJ15" s="70">
        <v>0</v>
      </c>
      <c r="AK15" s="70">
        <v>0</v>
      </c>
      <c r="AL15" s="70">
        <v>36000</v>
      </c>
      <c r="AM15" s="70">
        <v>0</v>
      </c>
      <c r="AN15" s="70">
        <v>197146.87</v>
      </c>
      <c r="AO15" s="70">
        <v>0</v>
      </c>
      <c r="AP15" s="70">
        <v>0</v>
      </c>
      <c r="AQ15" s="70">
        <v>0</v>
      </c>
      <c r="AR15" s="70">
        <v>9580</v>
      </c>
      <c r="AS15" s="70">
        <v>0</v>
      </c>
      <c r="AT15" s="70">
        <v>126959.68139</v>
      </c>
      <c r="AU15" s="70">
        <v>15000</v>
      </c>
      <c r="AV15" s="70">
        <v>12000</v>
      </c>
      <c r="AW15" s="70">
        <v>0</v>
      </c>
      <c r="AX15" s="70">
        <v>0</v>
      </c>
      <c r="AY15" s="67">
        <v>474422.76759</v>
      </c>
    </row>
    <row r="16" spans="1:51" ht="14.25">
      <c r="A16" s="68"/>
      <c r="B16" s="69" t="s">
        <v>108</v>
      </c>
      <c r="C16" s="70">
        <v>6705938.53</v>
      </c>
      <c r="D16" s="70">
        <v>4954713.35</v>
      </c>
      <c r="E16" s="70">
        <v>2784438</v>
      </c>
      <c r="F16" s="70">
        <v>3836252.34439</v>
      </c>
      <c r="G16" s="70">
        <v>3463328.9201599997</v>
      </c>
      <c r="H16" s="70">
        <v>10530715.79</v>
      </c>
      <c r="I16" s="70">
        <v>1374063.96988</v>
      </c>
      <c r="J16" s="70">
        <v>103544</v>
      </c>
      <c r="K16" s="70">
        <v>238855.42731</v>
      </c>
      <c r="L16" s="70">
        <v>416373.84213</v>
      </c>
      <c r="M16" s="70">
        <v>507215.49344</v>
      </c>
      <c r="N16" s="70">
        <v>3341512.80542</v>
      </c>
      <c r="O16" s="70">
        <v>346153.27087</v>
      </c>
      <c r="P16" s="70">
        <v>196257</v>
      </c>
      <c r="Q16" s="70">
        <v>496373.28355999995</v>
      </c>
      <c r="R16" s="70">
        <v>354450.06</v>
      </c>
      <c r="S16" s="70">
        <v>263152.77808</v>
      </c>
      <c r="T16" s="70">
        <v>1092226.90444</v>
      </c>
      <c r="U16" s="70">
        <v>120000</v>
      </c>
      <c r="V16" s="70">
        <v>260266.666</v>
      </c>
      <c r="W16" s="70">
        <v>456543.4</v>
      </c>
      <c r="X16" s="70">
        <v>485319.0952</v>
      </c>
      <c r="Y16" s="70">
        <v>1212666.1192</v>
      </c>
      <c r="Z16" s="70">
        <v>3111612.14459</v>
      </c>
      <c r="AA16" s="70">
        <v>376908.91969999997</v>
      </c>
      <c r="AB16" s="70">
        <v>550706.2666999999</v>
      </c>
      <c r="AC16" s="70">
        <v>431646.79215</v>
      </c>
      <c r="AD16" s="70">
        <v>1638651.0373</v>
      </c>
      <c r="AE16" s="70">
        <v>201839.79616</v>
      </c>
      <c r="AF16" s="70">
        <v>741429</v>
      </c>
      <c r="AG16" s="70">
        <v>271168.10021</v>
      </c>
      <c r="AH16" s="70">
        <v>1040507.2</v>
      </c>
      <c r="AI16" s="70">
        <v>4349293.35681</v>
      </c>
      <c r="AJ16" s="70">
        <v>118189.09</v>
      </c>
      <c r="AK16" s="70">
        <v>448500</v>
      </c>
      <c r="AL16" s="70">
        <v>1028446.5519600001</v>
      </c>
      <c r="AM16" s="70">
        <v>0</v>
      </c>
      <c r="AN16" s="70">
        <v>0</v>
      </c>
      <c r="AO16" s="70">
        <v>215718.55808</v>
      </c>
      <c r="AP16" s="70">
        <v>86944.611</v>
      </c>
      <c r="AQ16" s="70">
        <v>210998.88796000002</v>
      </c>
      <c r="AR16" s="70">
        <v>0</v>
      </c>
      <c r="AS16" s="70">
        <v>92123.47628</v>
      </c>
      <c r="AT16" s="70">
        <v>80028.75501000001</v>
      </c>
      <c r="AU16" s="70">
        <v>0</v>
      </c>
      <c r="AV16" s="70">
        <v>0</v>
      </c>
      <c r="AW16" s="70">
        <v>25000</v>
      </c>
      <c r="AX16" s="70">
        <v>0</v>
      </c>
      <c r="AY16" s="67">
        <v>58535073.593990006</v>
      </c>
    </row>
    <row r="17" spans="1:51" ht="15" customHeight="1">
      <c r="A17" s="83">
        <v>3</v>
      </c>
      <c r="B17" s="84" t="s">
        <v>109</v>
      </c>
      <c r="C17" s="67">
        <v>5227725.890000001</v>
      </c>
      <c r="D17" s="67">
        <v>0</v>
      </c>
      <c r="E17" s="67">
        <v>1396366</v>
      </c>
      <c r="F17" s="67">
        <v>7770006.80453</v>
      </c>
      <c r="G17" s="67">
        <v>3572469.656</v>
      </c>
      <c r="H17" s="67">
        <v>0</v>
      </c>
      <c r="I17" s="67">
        <v>922253.4490100001</v>
      </c>
      <c r="J17" s="67">
        <v>50134</v>
      </c>
      <c r="K17" s="67">
        <v>86836.82009000001</v>
      </c>
      <c r="L17" s="67">
        <v>387197.5775</v>
      </c>
      <c r="M17" s="67">
        <v>364128.312</v>
      </c>
      <c r="N17" s="67">
        <v>0</v>
      </c>
      <c r="O17" s="67">
        <v>138572.67506</v>
      </c>
      <c r="P17" s="67">
        <v>255856</v>
      </c>
      <c r="Q17" s="67">
        <v>135505.55332999997</v>
      </c>
      <c r="R17" s="67">
        <v>107402.87</v>
      </c>
      <c r="S17" s="67">
        <v>184373.33997</v>
      </c>
      <c r="T17" s="67">
        <v>522810.20635999995</v>
      </c>
      <c r="U17" s="67">
        <v>77163.87757</v>
      </c>
      <c r="V17" s="67">
        <v>51253.03209</v>
      </c>
      <c r="W17" s="67">
        <v>118066.32</v>
      </c>
      <c r="X17" s="67">
        <v>96006.23626</v>
      </c>
      <c r="Y17" s="67">
        <v>279209.61753000005</v>
      </c>
      <c r="Z17" s="67">
        <v>2196811.5796999997</v>
      </c>
      <c r="AA17" s="67">
        <v>119248.07522999999</v>
      </c>
      <c r="AB17" s="67">
        <v>537059.115</v>
      </c>
      <c r="AC17" s="67">
        <v>186953.5402</v>
      </c>
      <c r="AD17" s="67">
        <v>353763.94581</v>
      </c>
      <c r="AE17" s="67">
        <v>96199.59685</v>
      </c>
      <c r="AF17" s="67">
        <v>0</v>
      </c>
      <c r="AG17" s="67">
        <v>178549.00873000003</v>
      </c>
      <c r="AH17" s="67">
        <v>176492.38999999998</v>
      </c>
      <c r="AI17" s="67">
        <v>2026946.81275</v>
      </c>
      <c r="AJ17" s="67">
        <v>16527.494</v>
      </c>
      <c r="AK17" s="67">
        <v>91086.43000000001</v>
      </c>
      <c r="AL17" s="67">
        <v>213377.85481</v>
      </c>
      <c r="AM17" s="67">
        <v>0</v>
      </c>
      <c r="AN17" s="67">
        <v>16776.94181</v>
      </c>
      <c r="AO17" s="67">
        <v>15559.17534</v>
      </c>
      <c r="AP17" s="66">
        <v>17834.435</v>
      </c>
      <c r="AQ17" s="66">
        <v>48835.15857</v>
      </c>
      <c r="AR17" s="66">
        <v>711</v>
      </c>
      <c r="AS17" s="66">
        <v>1876.22541</v>
      </c>
      <c r="AT17" s="66">
        <v>7360.712</v>
      </c>
      <c r="AU17" s="66">
        <v>1741.7900000000002</v>
      </c>
      <c r="AV17" s="66">
        <v>1580.842</v>
      </c>
      <c r="AW17" s="66">
        <v>648.27</v>
      </c>
      <c r="AX17" s="66">
        <v>261.27000000000004</v>
      </c>
      <c r="AY17" s="67">
        <v>28047049.518510003</v>
      </c>
    </row>
    <row r="18" spans="1:51" ht="14.25">
      <c r="A18" s="85"/>
      <c r="B18" s="86" t="s">
        <v>110</v>
      </c>
      <c r="C18" s="72">
        <v>3060278.86</v>
      </c>
      <c r="D18" s="72">
        <v>0</v>
      </c>
      <c r="E18" s="72">
        <v>824811</v>
      </c>
      <c r="F18" s="72">
        <v>1106542.29054</v>
      </c>
      <c r="G18" s="72">
        <v>1227650.572</v>
      </c>
      <c r="H18" s="72">
        <v>0</v>
      </c>
      <c r="I18" s="72">
        <v>196764.13701</v>
      </c>
      <c r="J18" s="72">
        <v>24802</v>
      </c>
      <c r="K18" s="72">
        <v>22820.116</v>
      </c>
      <c r="L18" s="72">
        <v>117188.588</v>
      </c>
      <c r="M18" s="72">
        <v>44263.792</v>
      </c>
      <c r="N18" s="72">
        <v>0</v>
      </c>
      <c r="O18" s="72">
        <v>117095.998</v>
      </c>
      <c r="P18" s="72">
        <v>83984</v>
      </c>
      <c r="Q18" s="72">
        <v>57806.25231999999</v>
      </c>
      <c r="R18" s="72">
        <v>64793.92</v>
      </c>
      <c r="S18" s="72">
        <v>59688.255</v>
      </c>
      <c r="T18" s="72">
        <v>177903.56863</v>
      </c>
      <c r="U18" s="72">
        <v>62951.72342</v>
      </c>
      <c r="V18" s="72">
        <v>20899.661880000003</v>
      </c>
      <c r="W18" s="72">
        <v>85882.42</v>
      </c>
      <c r="X18" s="72">
        <v>37846.16034</v>
      </c>
      <c r="Y18" s="72">
        <v>78961.27228</v>
      </c>
      <c r="Z18" s="72">
        <v>604582.969</v>
      </c>
      <c r="AA18" s="72">
        <v>20901.15693</v>
      </c>
      <c r="AB18" s="72">
        <v>239673.629</v>
      </c>
      <c r="AC18" s="72">
        <v>84814.66887000001</v>
      </c>
      <c r="AD18" s="72">
        <v>97588.62258</v>
      </c>
      <c r="AE18" s="72">
        <v>18985.290530000002</v>
      </c>
      <c r="AF18" s="72">
        <v>0</v>
      </c>
      <c r="AG18" s="72">
        <v>139049.41625</v>
      </c>
      <c r="AH18" s="72">
        <v>39493.34</v>
      </c>
      <c r="AI18" s="72">
        <v>1278751.83406</v>
      </c>
      <c r="AJ18" s="72">
        <v>6710.51</v>
      </c>
      <c r="AK18" s="72">
        <v>43360.64</v>
      </c>
      <c r="AL18" s="72">
        <v>98222.60414</v>
      </c>
      <c r="AM18" s="72">
        <v>0</v>
      </c>
      <c r="AN18" s="72">
        <v>3296.83</v>
      </c>
      <c r="AO18" s="72">
        <v>3690.2009</v>
      </c>
      <c r="AP18" s="72">
        <v>3568.29</v>
      </c>
      <c r="AQ18" s="72">
        <v>10026.488</v>
      </c>
      <c r="AR18" s="72">
        <v>297</v>
      </c>
      <c r="AS18" s="72">
        <v>638.11824</v>
      </c>
      <c r="AT18" s="72">
        <v>1934.979</v>
      </c>
      <c r="AU18" s="72">
        <v>1297.13</v>
      </c>
      <c r="AV18" s="72">
        <v>309.079</v>
      </c>
      <c r="AW18" s="72">
        <v>346.042</v>
      </c>
      <c r="AX18" s="72">
        <v>161.9</v>
      </c>
      <c r="AY18" s="67">
        <v>10169818.304919997</v>
      </c>
    </row>
    <row r="19" spans="1:51" ht="15" customHeight="1">
      <c r="A19" s="68"/>
      <c r="B19" s="87" t="s">
        <v>111</v>
      </c>
      <c r="C19" s="74">
        <v>1060947.93</v>
      </c>
      <c r="D19" s="74">
        <v>0</v>
      </c>
      <c r="E19" s="74">
        <v>571555</v>
      </c>
      <c r="F19" s="74">
        <v>1678311.9776500002</v>
      </c>
      <c r="G19" s="74">
        <v>420381.431</v>
      </c>
      <c r="H19" s="74">
        <v>0</v>
      </c>
      <c r="I19" s="74">
        <v>725489.312</v>
      </c>
      <c r="J19" s="74">
        <v>25332</v>
      </c>
      <c r="K19" s="74">
        <v>58468.097</v>
      </c>
      <c r="L19" s="74">
        <v>270008.9895</v>
      </c>
      <c r="M19" s="74">
        <v>64968.663</v>
      </c>
      <c r="N19" s="74">
        <v>0</v>
      </c>
      <c r="O19" s="74">
        <v>21476.677059999998</v>
      </c>
      <c r="P19" s="74">
        <v>64625</v>
      </c>
      <c r="Q19" s="74">
        <v>39165.07352999999</v>
      </c>
      <c r="R19" s="74">
        <v>42608.95</v>
      </c>
      <c r="S19" s="74">
        <v>55120.62797</v>
      </c>
      <c r="T19" s="74">
        <v>172346.75413</v>
      </c>
      <c r="U19" s="74">
        <v>11759.67639</v>
      </c>
      <c r="V19" s="74">
        <v>13660.33939</v>
      </c>
      <c r="W19" s="74">
        <v>32183.9</v>
      </c>
      <c r="X19" s="74">
        <v>38746.049979999996</v>
      </c>
      <c r="Y19" s="74">
        <v>185787.03636000003</v>
      </c>
      <c r="Z19" s="74">
        <v>1592228.6106999998</v>
      </c>
      <c r="AA19" s="74">
        <v>71099.19527</v>
      </c>
      <c r="AB19" s="74">
        <v>201346.531</v>
      </c>
      <c r="AC19" s="74">
        <v>36025.57093</v>
      </c>
      <c r="AD19" s="74">
        <v>139548.81594</v>
      </c>
      <c r="AE19" s="74">
        <v>19844.326699999998</v>
      </c>
      <c r="AF19" s="74">
        <v>0</v>
      </c>
      <c r="AG19" s="74">
        <v>37305.98537</v>
      </c>
      <c r="AH19" s="74">
        <v>78112.79</v>
      </c>
      <c r="AI19" s="74">
        <v>748194.9786899999</v>
      </c>
      <c r="AJ19" s="74">
        <v>9816.984</v>
      </c>
      <c r="AK19" s="74">
        <v>26306.49</v>
      </c>
      <c r="AL19" s="74">
        <v>115155.25067</v>
      </c>
      <c r="AM19" s="74">
        <v>0</v>
      </c>
      <c r="AN19" s="74">
        <v>13480.11181</v>
      </c>
      <c r="AO19" s="74">
        <v>5140.45504</v>
      </c>
      <c r="AP19" s="74">
        <v>14266.145</v>
      </c>
      <c r="AQ19" s="74">
        <v>38808.67057</v>
      </c>
      <c r="AR19" s="74">
        <v>338</v>
      </c>
      <c r="AS19" s="74">
        <v>1238.10717</v>
      </c>
      <c r="AT19" s="74">
        <v>5425.733</v>
      </c>
      <c r="AU19" s="74">
        <v>444.66</v>
      </c>
      <c r="AV19" s="74">
        <v>628.494</v>
      </c>
      <c r="AW19" s="74">
        <v>302.228</v>
      </c>
      <c r="AX19" s="74">
        <v>96.68</v>
      </c>
      <c r="AY19" s="67">
        <v>8707070.896820001</v>
      </c>
    </row>
    <row r="20" spans="1:51" ht="14.25">
      <c r="A20" s="68"/>
      <c r="B20" s="87" t="s">
        <v>112</v>
      </c>
      <c r="C20" s="74">
        <v>109875.58</v>
      </c>
      <c r="D20" s="74">
        <v>0</v>
      </c>
      <c r="E20" s="74">
        <v>0</v>
      </c>
      <c r="F20" s="74">
        <v>0</v>
      </c>
      <c r="G20" s="74">
        <v>1924437.653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230281.089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69564.457</v>
      </c>
      <c r="T20" s="74">
        <v>164918.21419</v>
      </c>
      <c r="U20" s="74">
        <v>0</v>
      </c>
      <c r="V20" s="74">
        <v>15494.67527</v>
      </c>
      <c r="W20" s="74">
        <v>0</v>
      </c>
      <c r="X20" s="74">
        <v>16111.849900000001</v>
      </c>
      <c r="Y20" s="74">
        <v>0</v>
      </c>
      <c r="Z20" s="74">
        <v>0</v>
      </c>
      <c r="AA20" s="74">
        <v>27247.72303</v>
      </c>
      <c r="AB20" s="74">
        <v>96038.955</v>
      </c>
      <c r="AC20" s="74">
        <v>61776.87642999999</v>
      </c>
      <c r="AD20" s="74">
        <v>116626.50729</v>
      </c>
      <c r="AE20" s="74">
        <v>57369.97962</v>
      </c>
      <c r="AF20" s="74">
        <v>0</v>
      </c>
      <c r="AG20" s="74">
        <v>0</v>
      </c>
      <c r="AH20" s="74">
        <v>58886.26</v>
      </c>
      <c r="AI20" s="74">
        <v>0</v>
      </c>
      <c r="AJ20" s="74">
        <v>0</v>
      </c>
      <c r="AK20" s="74">
        <v>21419.3</v>
      </c>
      <c r="AL20" s="74">
        <v>0</v>
      </c>
      <c r="AM20" s="74">
        <v>0</v>
      </c>
      <c r="AN20" s="74">
        <v>0</v>
      </c>
      <c r="AO20" s="74">
        <v>6065.1298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74">
        <v>0</v>
      </c>
      <c r="AV20" s="74">
        <v>221.797</v>
      </c>
      <c r="AW20" s="74">
        <v>0</v>
      </c>
      <c r="AX20" s="74">
        <v>0</v>
      </c>
      <c r="AY20" s="67">
        <v>2976114.24953</v>
      </c>
    </row>
    <row r="21" spans="1:51" ht="15" customHeight="1">
      <c r="A21" s="68"/>
      <c r="B21" s="87" t="s">
        <v>113</v>
      </c>
      <c r="C21" s="74">
        <v>996623.52</v>
      </c>
      <c r="D21" s="74">
        <v>0</v>
      </c>
      <c r="E21" s="74">
        <v>0</v>
      </c>
      <c r="F21" s="74">
        <v>667793.5823400001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v>0</v>
      </c>
      <c r="AY21" s="67">
        <v>1664417.1023400002</v>
      </c>
    </row>
    <row r="22" spans="1:51" ht="14.25">
      <c r="A22" s="68"/>
      <c r="B22" s="87" t="s">
        <v>114</v>
      </c>
      <c r="C22" s="74">
        <v>865852.54</v>
      </c>
      <c r="D22" s="74">
        <v>0</v>
      </c>
      <c r="E22" s="74">
        <v>0</v>
      </c>
      <c r="F22" s="74">
        <v>656939.93434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v>0</v>
      </c>
      <c r="AY22" s="67">
        <v>1522792.4743400002</v>
      </c>
    </row>
    <row r="23" spans="1:51" ht="15" customHeight="1">
      <c r="A23" s="68"/>
      <c r="B23" s="87" t="s">
        <v>115</v>
      </c>
      <c r="C23" s="74">
        <v>130770.98</v>
      </c>
      <c r="D23" s="74">
        <v>0</v>
      </c>
      <c r="E23" s="74">
        <v>0</v>
      </c>
      <c r="F23" s="74">
        <v>10853.648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v>0</v>
      </c>
      <c r="AY23" s="67">
        <v>141624.628</v>
      </c>
    </row>
    <row r="24" spans="1:51" ht="14.25">
      <c r="A24" s="78"/>
      <c r="B24" s="88" t="s">
        <v>116</v>
      </c>
      <c r="C24" s="79">
        <v>0</v>
      </c>
      <c r="D24" s="79">
        <v>0</v>
      </c>
      <c r="E24" s="79">
        <v>0</v>
      </c>
      <c r="F24" s="79">
        <v>4317358.954</v>
      </c>
      <c r="G24" s="79">
        <v>0</v>
      </c>
      <c r="H24" s="79">
        <v>0</v>
      </c>
      <c r="I24" s="79">
        <v>0</v>
      </c>
      <c r="J24" s="79">
        <v>0</v>
      </c>
      <c r="K24" s="79">
        <v>5548.6070899999995</v>
      </c>
      <c r="L24" s="79">
        <v>0</v>
      </c>
      <c r="M24" s="79">
        <v>24614.768</v>
      </c>
      <c r="N24" s="79">
        <v>0</v>
      </c>
      <c r="O24" s="79">
        <v>0</v>
      </c>
      <c r="P24" s="79">
        <v>107247</v>
      </c>
      <c r="Q24" s="79">
        <v>38534.22748</v>
      </c>
      <c r="R24" s="79">
        <v>0</v>
      </c>
      <c r="S24" s="79">
        <v>0</v>
      </c>
      <c r="T24" s="79">
        <v>7641.66941</v>
      </c>
      <c r="U24" s="79">
        <v>2452.4777599999998</v>
      </c>
      <c r="V24" s="79">
        <v>1198.35555</v>
      </c>
      <c r="W24" s="79">
        <v>0</v>
      </c>
      <c r="X24" s="79">
        <v>3302.17604</v>
      </c>
      <c r="Y24" s="79">
        <v>14461.30889</v>
      </c>
      <c r="Z24" s="79">
        <v>0</v>
      </c>
      <c r="AA24" s="79">
        <v>0</v>
      </c>
      <c r="AB24" s="79">
        <v>0</v>
      </c>
      <c r="AC24" s="79">
        <v>4336.423969999999</v>
      </c>
      <c r="AD24" s="79">
        <v>0</v>
      </c>
      <c r="AE24" s="79">
        <v>0</v>
      </c>
      <c r="AF24" s="79">
        <v>0</v>
      </c>
      <c r="AG24" s="79">
        <v>2193.60711</v>
      </c>
      <c r="AH24" s="79">
        <v>0</v>
      </c>
      <c r="AI24" s="79">
        <v>0</v>
      </c>
      <c r="AJ24" s="79">
        <v>0</v>
      </c>
      <c r="AK24" s="79">
        <v>0</v>
      </c>
      <c r="AL24" s="79">
        <v>0</v>
      </c>
      <c r="AM24" s="79">
        <v>0</v>
      </c>
      <c r="AN24" s="79">
        <v>0</v>
      </c>
      <c r="AO24" s="79">
        <v>663.3896</v>
      </c>
      <c r="AP24" s="74">
        <v>0</v>
      </c>
      <c r="AQ24" s="74">
        <v>0</v>
      </c>
      <c r="AR24" s="74">
        <v>76</v>
      </c>
      <c r="AS24" s="74">
        <v>0</v>
      </c>
      <c r="AT24" s="74">
        <v>0</v>
      </c>
      <c r="AU24" s="74">
        <v>0</v>
      </c>
      <c r="AV24" s="74">
        <v>421.472</v>
      </c>
      <c r="AW24" s="74">
        <v>0</v>
      </c>
      <c r="AX24" s="74">
        <v>2.69</v>
      </c>
      <c r="AY24" s="67">
        <v>4529628.964900001</v>
      </c>
    </row>
    <row r="25" spans="1:51" ht="15" customHeight="1">
      <c r="A25" s="68">
        <v>4</v>
      </c>
      <c r="B25" s="89" t="s">
        <v>117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0.52</v>
      </c>
      <c r="AM25" s="79">
        <v>0</v>
      </c>
      <c r="AN25" s="79">
        <v>0</v>
      </c>
      <c r="AO25" s="79">
        <v>0</v>
      </c>
      <c r="AP25" s="90">
        <v>0</v>
      </c>
      <c r="AQ25" s="90">
        <v>0</v>
      </c>
      <c r="AR25" s="90">
        <v>15</v>
      </c>
      <c r="AS25" s="90">
        <v>0</v>
      </c>
      <c r="AT25" s="90">
        <v>0</v>
      </c>
      <c r="AU25" s="90">
        <v>0</v>
      </c>
      <c r="AV25" s="90">
        <v>0</v>
      </c>
      <c r="AW25" s="90">
        <v>0</v>
      </c>
      <c r="AX25" s="90">
        <v>0</v>
      </c>
      <c r="AY25" s="67">
        <v>15.52</v>
      </c>
    </row>
    <row r="26" spans="1:51" ht="14.25">
      <c r="A26" s="64">
        <v>5</v>
      </c>
      <c r="B26" s="82" t="s">
        <v>118</v>
      </c>
      <c r="C26" s="66">
        <v>953606.8599999993</v>
      </c>
      <c r="D26" s="66">
        <v>329644.1</v>
      </c>
      <c r="E26" s="66">
        <v>227656</v>
      </c>
      <c r="F26" s="66">
        <v>1189114.4172129</v>
      </c>
      <c r="G26" s="66">
        <v>773893.2628154543</v>
      </c>
      <c r="H26" s="66">
        <v>1284472.4300000002</v>
      </c>
      <c r="I26" s="66">
        <v>385836.51633</v>
      </c>
      <c r="J26" s="66">
        <v>28328</v>
      </c>
      <c r="K26" s="66">
        <v>21328.57892</v>
      </c>
      <c r="L26" s="66">
        <v>83045.03859000001</v>
      </c>
      <c r="M26" s="66">
        <v>56527.58202481817</v>
      </c>
      <c r="N26" s="66">
        <v>71312.35858818181</v>
      </c>
      <c r="O26" s="66">
        <v>74661.731854</v>
      </c>
      <c r="P26" s="66">
        <v>57534</v>
      </c>
      <c r="Q26" s="66">
        <v>35413.214544</v>
      </c>
      <c r="R26" s="66">
        <v>22549.359999999997</v>
      </c>
      <c r="S26" s="66">
        <v>39356.574585454546</v>
      </c>
      <c r="T26" s="66">
        <v>85005.26622454546</v>
      </c>
      <c r="U26" s="66">
        <v>12882.624218909088</v>
      </c>
      <c r="V26" s="66">
        <v>41695.13698090909</v>
      </c>
      <c r="W26" s="66">
        <v>7420.66</v>
      </c>
      <c r="X26" s="66">
        <v>33455.861260000005</v>
      </c>
      <c r="Y26" s="66">
        <v>69671.17833</v>
      </c>
      <c r="Z26" s="66">
        <v>235428.37344717004</v>
      </c>
      <c r="AA26" s="66">
        <v>36582.357471818184</v>
      </c>
      <c r="AB26" s="66">
        <v>120127.54183999999</v>
      </c>
      <c r="AC26" s="66">
        <v>33405.58371818181</v>
      </c>
      <c r="AD26" s="66">
        <v>161887.02013636363</v>
      </c>
      <c r="AE26" s="66">
        <v>22914.970269999998</v>
      </c>
      <c r="AF26" s="66">
        <v>25460</v>
      </c>
      <c r="AG26" s="66">
        <v>48362.76198</v>
      </c>
      <c r="AH26" s="66">
        <v>74854.20999999999</v>
      </c>
      <c r="AI26" s="66">
        <v>1908683.633969091</v>
      </c>
      <c r="AJ26" s="66">
        <v>6535.4216</v>
      </c>
      <c r="AK26" s="66">
        <v>16961.3</v>
      </c>
      <c r="AL26" s="66">
        <v>64328.7830979</v>
      </c>
      <c r="AM26" s="66">
        <v>0</v>
      </c>
      <c r="AN26" s="66">
        <v>6145.65855</v>
      </c>
      <c r="AO26" s="66">
        <v>7276.496540000001</v>
      </c>
      <c r="AP26" s="66">
        <v>2430.7079999999996</v>
      </c>
      <c r="AQ26" s="66">
        <v>9692.505799999999</v>
      </c>
      <c r="AR26" s="66">
        <v>511</v>
      </c>
      <c r="AS26" s="66">
        <v>3432.1683900000003</v>
      </c>
      <c r="AT26" s="66">
        <v>2376.54213</v>
      </c>
      <c r="AU26" s="66">
        <v>265.83</v>
      </c>
      <c r="AV26" s="66">
        <v>728.54179</v>
      </c>
      <c r="AW26" s="66">
        <v>945.6597199999987</v>
      </c>
      <c r="AX26" s="66">
        <v>448.52</v>
      </c>
      <c r="AY26" s="67">
        <v>8672073.6194197</v>
      </c>
    </row>
    <row r="27" spans="1:51" ht="15" customHeight="1">
      <c r="A27" s="91"/>
      <c r="B27" s="92" t="s">
        <v>119</v>
      </c>
      <c r="C27" s="73">
        <v>79680.20070999935</v>
      </c>
      <c r="D27" s="73">
        <v>6724.11</v>
      </c>
      <c r="E27" s="73">
        <v>115980</v>
      </c>
      <c r="F27" s="73">
        <v>34269.71703</v>
      </c>
      <c r="G27" s="73">
        <v>3903.971800000001</v>
      </c>
      <c r="H27" s="73">
        <v>49742.67</v>
      </c>
      <c r="I27" s="73">
        <v>2735.69959</v>
      </c>
      <c r="J27" s="73">
        <v>827</v>
      </c>
      <c r="K27" s="73">
        <v>559.6158599999999</v>
      </c>
      <c r="L27" s="73">
        <v>2961.94</v>
      </c>
      <c r="M27" s="73">
        <v>1157.17332</v>
      </c>
      <c r="N27" s="73">
        <v>2.975</v>
      </c>
      <c r="O27" s="73">
        <v>4617.29532</v>
      </c>
      <c r="P27" s="73">
        <v>814</v>
      </c>
      <c r="Q27" s="73">
        <v>189.69619000000003</v>
      </c>
      <c r="R27" s="73">
        <v>222.1</v>
      </c>
      <c r="S27" s="73">
        <v>105.758</v>
      </c>
      <c r="T27" s="73">
        <v>1110.2913500000002</v>
      </c>
      <c r="U27" s="73">
        <v>659.9295699999999</v>
      </c>
      <c r="V27" s="73">
        <v>5214.155000000001</v>
      </c>
      <c r="W27" s="73">
        <v>1911.85</v>
      </c>
      <c r="X27" s="73">
        <v>556.50189</v>
      </c>
      <c r="Y27" s="73">
        <v>53.266</v>
      </c>
      <c r="Z27" s="73">
        <v>45530.11372319582</v>
      </c>
      <c r="AA27" s="73">
        <v>486.91957</v>
      </c>
      <c r="AB27" s="73">
        <v>0</v>
      </c>
      <c r="AC27" s="73">
        <v>12674.48563</v>
      </c>
      <c r="AD27" s="73">
        <v>6249.55902</v>
      </c>
      <c r="AE27" s="73">
        <v>11675.53953</v>
      </c>
      <c r="AF27" s="73">
        <v>808</v>
      </c>
      <c r="AG27" s="73">
        <v>0</v>
      </c>
      <c r="AH27" s="73">
        <v>38</v>
      </c>
      <c r="AI27" s="73">
        <v>14887.936129999998</v>
      </c>
      <c r="AJ27" s="73">
        <v>25.935</v>
      </c>
      <c r="AK27" s="73">
        <v>494.62</v>
      </c>
      <c r="AL27" s="73">
        <v>297.81674</v>
      </c>
      <c r="AM27" s="73">
        <v>0</v>
      </c>
      <c r="AN27" s="73">
        <v>170.4015</v>
      </c>
      <c r="AO27" s="73">
        <v>129.55292</v>
      </c>
      <c r="AP27" s="73">
        <v>17.453</v>
      </c>
      <c r="AQ27" s="73">
        <v>432.00843</v>
      </c>
      <c r="AR27" s="73">
        <v>47</v>
      </c>
      <c r="AS27" s="73">
        <v>2014.854</v>
      </c>
      <c r="AT27" s="73">
        <v>15.600290000000001</v>
      </c>
      <c r="AU27" s="73">
        <v>38.66</v>
      </c>
      <c r="AV27" s="73">
        <v>24.625790000000002</v>
      </c>
      <c r="AW27" s="73">
        <v>0</v>
      </c>
      <c r="AX27" s="73">
        <v>0</v>
      </c>
      <c r="AY27" s="67">
        <v>410034.3721131949</v>
      </c>
    </row>
    <row r="28" spans="1:51" ht="14.25">
      <c r="A28" s="91"/>
      <c r="B28" s="92" t="s">
        <v>120</v>
      </c>
      <c r="C28" s="73">
        <v>277248.33</v>
      </c>
      <c r="D28" s="73">
        <v>20075.17</v>
      </c>
      <c r="E28" s="73">
        <v>0</v>
      </c>
      <c r="F28" s="73">
        <v>0</v>
      </c>
      <c r="G28" s="73">
        <v>367337.35341999994</v>
      </c>
      <c r="H28" s="73">
        <v>5253.19</v>
      </c>
      <c r="I28" s="73">
        <v>33618.60808</v>
      </c>
      <c r="J28" s="73">
        <v>353</v>
      </c>
      <c r="K28" s="73">
        <v>734.678</v>
      </c>
      <c r="L28" s="73">
        <v>7810.526</v>
      </c>
      <c r="M28" s="73">
        <v>970.2</v>
      </c>
      <c r="N28" s="73">
        <v>959.75374</v>
      </c>
      <c r="O28" s="73">
        <v>729.1</v>
      </c>
      <c r="P28" s="73">
        <v>871</v>
      </c>
      <c r="Q28" s="73">
        <v>247.487</v>
      </c>
      <c r="R28" s="73">
        <v>0</v>
      </c>
      <c r="S28" s="73">
        <v>405.388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75.168</v>
      </c>
      <c r="Z28" s="73">
        <v>0</v>
      </c>
      <c r="AA28" s="73">
        <v>245.95104</v>
      </c>
      <c r="AB28" s="73">
        <v>8527.62014</v>
      </c>
      <c r="AC28" s="73">
        <v>0</v>
      </c>
      <c r="AD28" s="73">
        <v>0</v>
      </c>
      <c r="AE28" s="73">
        <v>215.65</v>
      </c>
      <c r="AF28" s="73">
        <v>277</v>
      </c>
      <c r="AG28" s="73">
        <v>1724.1</v>
      </c>
      <c r="AH28" s="73">
        <v>329.55</v>
      </c>
      <c r="AI28" s="73">
        <v>700024.616</v>
      </c>
      <c r="AJ28" s="73">
        <v>63.134</v>
      </c>
      <c r="AK28" s="73">
        <v>133.7</v>
      </c>
      <c r="AL28" s="73">
        <v>431.347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0</v>
      </c>
      <c r="AU28" s="73">
        <v>0</v>
      </c>
      <c r="AV28" s="73">
        <v>0</v>
      </c>
      <c r="AW28" s="73">
        <v>0</v>
      </c>
      <c r="AX28" s="73">
        <v>0</v>
      </c>
      <c r="AY28" s="67">
        <v>1428661.6204199998</v>
      </c>
    </row>
    <row r="29" spans="1:51" ht="15" customHeight="1">
      <c r="A29" s="91"/>
      <c r="B29" s="92" t="s">
        <v>121</v>
      </c>
      <c r="C29" s="73">
        <v>0</v>
      </c>
      <c r="D29" s="73">
        <v>0</v>
      </c>
      <c r="E29" s="73">
        <v>86</v>
      </c>
      <c r="F29" s="73">
        <v>0</v>
      </c>
      <c r="G29" s="73">
        <v>4459.778640000003</v>
      </c>
      <c r="H29" s="73">
        <v>0</v>
      </c>
      <c r="I29" s="73">
        <v>1919.286</v>
      </c>
      <c r="J29" s="73">
        <v>1920</v>
      </c>
      <c r="K29" s="73">
        <v>257.85357</v>
      </c>
      <c r="L29" s="73">
        <v>566.872</v>
      </c>
      <c r="M29" s="73">
        <v>105.97999999999999</v>
      </c>
      <c r="N29" s="73">
        <v>120.334</v>
      </c>
      <c r="O29" s="73">
        <v>188.74</v>
      </c>
      <c r="P29" s="73">
        <v>349</v>
      </c>
      <c r="Q29" s="73">
        <v>133.94257000000002</v>
      </c>
      <c r="R29" s="73">
        <v>120.13</v>
      </c>
      <c r="S29" s="73">
        <v>189.906</v>
      </c>
      <c r="T29" s="73">
        <v>929.3274</v>
      </c>
      <c r="U29" s="73">
        <v>1.64</v>
      </c>
      <c r="V29" s="73">
        <v>139.50801</v>
      </c>
      <c r="W29" s="73">
        <v>62.04</v>
      </c>
      <c r="X29" s="73">
        <v>225.79</v>
      </c>
      <c r="Y29" s="73">
        <v>458.436</v>
      </c>
      <c r="Z29" s="73">
        <v>10727.373</v>
      </c>
      <c r="AA29" s="73">
        <v>0</v>
      </c>
      <c r="AB29" s="73">
        <v>1659.8818399999998</v>
      </c>
      <c r="AC29" s="73">
        <v>35.0424</v>
      </c>
      <c r="AD29" s="73">
        <v>898.48946</v>
      </c>
      <c r="AE29" s="73">
        <v>0</v>
      </c>
      <c r="AF29" s="73">
        <v>0</v>
      </c>
      <c r="AG29" s="73">
        <v>6582.414699999999</v>
      </c>
      <c r="AH29" s="73">
        <v>0</v>
      </c>
      <c r="AI29" s="73">
        <v>1728.65405</v>
      </c>
      <c r="AJ29" s="73">
        <v>298.4</v>
      </c>
      <c r="AK29" s="73">
        <v>91.6</v>
      </c>
      <c r="AL29" s="73">
        <v>0</v>
      </c>
      <c r="AM29" s="73">
        <v>0</v>
      </c>
      <c r="AN29" s="73">
        <v>546.359</v>
      </c>
      <c r="AO29" s="73">
        <v>65.822</v>
      </c>
      <c r="AP29" s="73">
        <v>0</v>
      </c>
      <c r="AQ29" s="73">
        <v>312.584</v>
      </c>
      <c r="AR29" s="73">
        <v>95</v>
      </c>
      <c r="AS29" s="73">
        <v>156.04</v>
      </c>
      <c r="AT29" s="73">
        <v>58.058</v>
      </c>
      <c r="AU29" s="73">
        <v>0</v>
      </c>
      <c r="AV29" s="73">
        <v>39.41333</v>
      </c>
      <c r="AW29" s="73">
        <v>195.886</v>
      </c>
      <c r="AX29" s="73">
        <v>107.94</v>
      </c>
      <c r="AY29" s="67">
        <v>35490.28264</v>
      </c>
    </row>
    <row r="30" spans="1:51" ht="14.25">
      <c r="A30" s="91"/>
      <c r="B30" s="92" t="s">
        <v>122</v>
      </c>
      <c r="C30" s="73">
        <v>10539.67</v>
      </c>
      <c r="D30" s="73">
        <v>0</v>
      </c>
      <c r="E30" s="73">
        <v>2200</v>
      </c>
      <c r="F30" s="73">
        <v>0</v>
      </c>
      <c r="G30" s="73">
        <v>44852.021</v>
      </c>
      <c r="H30" s="73">
        <v>74547.72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58.441300000000005</v>
      </c>
      <c r="T30" s="73">
        <v>0</v>
      </c>
      <c r="U30" s="73">
        <v>0</v>
      </c>
      <c r="V30" s="73">
        <v>29.5</v>
      </c>
      <c r="W30" s="73">
        <v>0</v>
      </c>
      <c r="X30" s="73">
        <v>0</v>
      </c>
      <c r="Y30" s="73">
        <v>43.223</v>
      </c>
      <c r="Z30" s="73">
        <v>0</v>
      </c>
      <c r="AA30" s="73">
        <v>0</v>
      </c>
      <c r="AB30" s="73">
        <v>0</v>
      </c>
      <c r="AC30" s="73">
        <v>0</v>
      </c>
      <c r="AD30" s="73">
        <v>0</v>
      </c>
      <c r="AE30" s="73">
        <v>0</v>
      </c>
      <c r="AF30" s="73">
        <v>0</v>
      </c>
      <c r="AG30" s="73">
        <v>3158.85181</v>
      </c>
      <c r="AH30" s="73">
        <v>0</v>
      </c>
      <c r="AI30" s="73">
        <v>13232.35283</v>
      </c>
      <c r="AJ30" s="73">
        <v>0</v>
      </c>
      <c r="AK30" s="73">
        <v>0</v>
      </c>
      <c r="AL30" s="73">
        <v>0</v>
      </c>
      <c r="AM30" s="73">
        <v>0</v>
      </c>
      <c r="AN30" s="73">
        <v>0</v>
      </c>
      <c r="AO30" s="73">
        <v>0</v>
      </c>
      <c r="AP30" s="73">
        <v>0</v>
      </c>
      <c r="AQ30" s="73">
        <v>0</v>
      </c>
      <c r="AR30" s="73">
        <v>0</v>
      </c>
      <c r="AS30" s="73">
        <v>0</v>
      </c>
      <c r="AT30" s="73">
        <v>0</v>
      </c>
      <c r="AU30" s="73">
        <v>0</v>
      </c>
      <c r="AV30" s="73">
        <v>0</v>
      </c>
      <c r="AW30" s="73">
        <v>0</v>
      </c>
      <c r="AX30" s="73">
        <v>0</v>
      </c>
      <c r="AY30" s="67">
        <v>148661.77993999998</v>
      </c>
    </row>
    <row r="31" spans="1:51" ht="15" customHeight="1">
      <c r="A31" s="91"/>
      <c r="B31" s="92" t="s">
        <v>123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3">
        <v>0</v>
      </c>
      <c r="AE31" s="73">
        <v>250</v>
      </c>
      <c r="AF31" s="73">
        <v>0</v>
      </c>
      <c r="AG31" s="73">
        <v>0</v>
      </c>
      <c r="AH31" s="73">
        <v>0</v>
      </c>
      <c r="AI31" s="73">
        <v>555.808</v>
      </c>
      <c r="AJ31" s="73">
        <v>0</v>
      </c>
      <c r="AK31" s="73">
        <v>0</v>
      </c>
      <c r="AL31" s="73">
        <v>0</v>
      </c>
      <c r="AM31" s="73">
        <v>0</v>
      </c>
      <c r="AN31" s="73">
        <v>0</v>
      </c>
      <c r="AO31" s="73">
        <v>0</v>
      </c>
      <c r="AP31" s="73">
        <v>0</v>
      </c>
      <c r="AQ31" s="73">
        <v>0</v>
      </c>
      <c r="AR31" s="73">
        <v>0</v>
      </c>
      <c r="AS31" s="73">
        <v>0</v>
      </c>
      <c r="AT31" s="73">
        <v>0</v>
      </c>
      <c r="AU31" s="73">
        <v>0</v>
      </c>
      <c r="AV31" s="73">
        <v>0</v>
      </c>
      <c r="AW31" s="73">
        <v>0</v>
      </c>
      <c r="AX31" s="73">
        <v>0</v>
      </c>
      <c r="AY31" s="67">
        <v>805.808</v>
      </c>
    </row>
    <row r="32" spans="1:51" ht="14.25">
      <c r="A32" s="91"/>
      <c r="B32" s="92" t="s">
        <v>124</v>
      </c>
      <c r="C32" s="73">
        <v>48396.2</v>
      </c>
      <c r="D32" s="73">
        <v>36710.31</v>
      </c>
      <c r="E32" s="73">
        <v>0</v>
      </c>
      <c r="F32" s="73">
        <v>19106.088072899995</v>
      </c>
      <c r="G32" s="73">
        <v>20253.700966363624</v>
      </c>
      <c r="H32" s="73">
        <v>54534.34</v>
      </c>
      <c r="I32" s="73">
        <v>0</v>
      </c>
      <c r="J32" s="73">
        <v>2078</v>
      </c>
      <c r="K32" s="73">
        <v>337.8279</v>
      </c>
      <c r="L32" s="73">
        <v>5354.0743</v>
      </c>
      <c r="M32" s="73">
        <v>2035.3988454545442</v>
      </c>
      <c r="N32" s="73">
        <v>4814.183924545454</v>
      </c>
      <c r="O32" s="73">
        <v>6239.039301</v>
      </c>
      <c r="P32" s="73">
        <v>3773</v>
      </c>
      <c r="Q32" s="73">
        <v>0</v>
      </c>
      <c r="R32" s="73">
        <v>1277.2</v>
      </c>
      <c r="S32" s="73">
        <v>1807.5346163636364</v>
      </c>
      <c r="T32" s="73">
        <v>7808.995763636364</v>
      </c>
      <c r="U32" s="73">
        <v>817.1668509090908</v>
      </c>
      <c r="V32" s="73">
        <v>1927.680462727273</v>
      </c>
      <c r="W32" s="73">
        <v>46.35</v>
      </c>
      <c r="X32" s="73">
        <v>2199.53</v>
      </c>
      <c r="Y32" s="73">
        <v>3141.3773300000003</v>
      </c>
      <c r="Z32" s="73">
        <v>46762.571614118555</v>
      </c>
      <c r="AA32" s="73">
        <v>1409.9254054545454</v>
      </c>
      <c r="AB32" s="73">
        <v>7796.563</v>
      </c>
      <c r="AC32" s="73">
        <v>2140.129192545454</v>
      </c>
      <c r="AD32" s="73">
        <v>6629.20090909091</v>
      </c>
      <c r="AE32" s="73">
        <v>0</v>
      </c>
      <c r="AF32" s="73">
        <v>3715</v>
      </c>
      <c r="AG32" s="73">
        <v>788.88065</v>
      </c>
      <c r="AH32" s="73">
        <v>5838.47</v>
      </c>
      <c r="AI32" s="73">
        <v>87911.54632727275</v>
      </c>
      <c r="AJ32" s="73">
        <v>287.897</v>
      </c>
      <c r="AK32" s="73">
        <v>1630.46</v>
      </c>
      <c r="AL32" s="73">
        <v>1940.008</v>
      </c>
      <c r="AM32" s="73">
        <v>0</v>
      </c>
      <c r="AN32" s="73">
        <v>0</v>
      </c>
      <c r="AO32" s="73">
        <v>0</v>
      </c>
      <c r="AP32" s="73">
        <v>0</v>
      </c>
      <c r="AQ32" s="73">
        <v>0</v>
      </c>
      <c r="AR32" s="73">
        <v>0</v>
      </c>
      <c r="AS32" s="73">
        <v>0</v>
      </c>
      <c r="AT32" s="73">
        <v>0</v>
      </c>
      <c r="AU32" s="73">
        <v>0</v>
      </c>
      <c r="AV32" s="73">
        <v>0</v>
      </c>
      <c r="AW32" s="73">
        <v>0</v>
      </c>
      <c r="AX32" s="73">
        <v>0</v>
      </c>
      <c r="AY32" s="67">
        <v>389508.6504323821</v>
      </c>
    </row>
    <row r="33" spans="1:51" ht="15" customHeight="1">
      <c r="A33" s="91"/>
      <c r="B33" s="92" t="s">
        <v>125</v>
      </c>
      <c r="C33" s="73">
        <v>73151.84</v>
      </c>
      <c r="D33" s="73">
        <v>6101.91</v>
      </c>
      <c r="E33" s="73">
        <v>33258</v>
      </c>
      <c r="F33" s="73">
        <v>0</v>
      </c>
      <c r="G33" s="73">
        <v>0</v>
      </c>
      <c r="H33" s="73">
        <v>5274.83</v>
      </c>
      <c r="I33" s="73">
        <v>23758.23443</v>
      </c>
      <c r="J33" s="73">
        <v>337</v>
      </c>
      <c r="K33" s="73">
        <v>1224.2472</v>
      </c>
      <c r="L33" s="73">
        <v>6079.841</v>
      </c>
      <c r="M33" s="73">
        <v>1541.263</v>
      </c>
      <c r="N33" s="73">
        <v>1842.37097</v>
      </c>
      <c r="O33" s="73">
        <v>1271.764</v>
      </c>
      <c r="P33" s="73">
        <v>1031</v>
      </c>
      <c r="Q33" s="73">
        <v>587.7145800000001</v>
      </c>
      <c r="R33" s="73">
        <v>761.09</v>
      </c>
      <c r="S33" s="73">
        <v>652.985</v>
      </c>
      <c r="T33" s="73">
        <v>0</v>
      </c>
      <c r="U33" s="73">
        <v>0</v>
      </c>
      <c r="V33" s="73">
        <v>391.933</v>
      </c>
      <c r="W33" s="73">
        <v>0</v>
      </c>
      <c r="X33" s="73">
        <v>816.011</v>
      </c>
      <c r="Y33" s="73">
        <v>1837.574</v>
      </c>
      <c r="Z33" s="73">
        <v>8205.996</v>
      </c>
      <c r="AA33" s="73">
        <v>461.644</v>
      </c>
      <c r="AB33" s="73">
        <v>4944.90691</v>
      </c>
      <c r="AC33" s="73">
        <v>599.12751</v>
      </c>
      <c r="AD33" s="73">
        <v>0</v>
      </c>
      <c r="AE33" s="73">
        <v>144.154</v>
      </c>
      <c r="AF33" s="73">
        <v>638</v>
      </c>
      <c r="AG33" s="73">
        <v>353.645</v>
      </c>
      <c r="AH33" s="73">
        <v>791.79</v>
      </c>
      <c r="AI33" s="73">
        <v>128635.837</v>
      </c>
      <c r="AJ33" s="73">
        <v>157.134</v>
      </c>
      <c r="AK33" s="73">
        <v>0</v>
      </c>
      <c r="AL33" s="73">
        <v>1767.529</v>
      </c>
      <c r="AM33" s="73">
        <v>0</v>
      </c>
      <c r="AN33" s="73">
        <v>232.233</v>
      </c>
      <c r="AO33" s="73">
        <v>0</v>
      </c>
      <c r="AP33" s="73">
        <v>0</v>
      </c>
      <c r="AQ33" s="73">
        <v>0</v>
      </c>
      <c r="AR33" s="73">
        <v>0</v>
      </c>
      <c r="AS33" s="73">
        <v>0</v>
      </c>
      <c r="AT33" s="73">
        <v>0</v>
      </c>
      <c r="AU33" s="73">
        <v>0</v>
      </c>
      <c r="AV33" s="73">
        <v>0</v>
      </c>
      <c r="AW33" s="73">
        <v>0</v>
      </c>
      <c r="AX33" s="73">
        <v>0</v>
      </c>
      <c r="AY33" s="67">
        <v>306851.60459999996</v>
      </c>
    </row>
    <row r="34" spans="1:51" ht="14.25">
      <c r="A34" s="91"/>
      <c r="B34" s="92" t="s">
        <v>126</v>
      </c>
      <c r="C34" s="73">
        <v>56114.6</v>
      </c>
      <c r="D34" s="73">
        <v>62920</v>
      </c>
      <c r="E34" s="73">
        <v>877</v>
      </c>
      <c r="F34" s="73">
        <v>78014.26916</v>
      </c>
      <c r="G34" s="73">
        <v>64975.76483</v>
      </c>
      <c r="H34" s="73">
        <v>5295.39</v>
      </c>
      <c r="I34" s="73">
        <v>0</v>
      </c>
      <c r="J34" s="73">
        <v>0</v>
      </c>
      <c r="K34" s="73">
        <v>343.202</v>
      </c>
      <c r="L34" s="73">
        <v>1340.36581</v>
      </c>
      <c r="M34" s="73">
        <v>0</v>
      </c>
      <c r="N34" s="73">
        <v>0</v>
      </c>
      <c r="O34" s="73">
        <v>5000</v>
      </c>
      <c r="P34" s="73">
        <v>0</v>
      </c>
      <c r="Q34" s="73">
        <v>0</v>
      </c>
      <c r="R34" s="73">
        <v>0</v>
      </c>
      <c r="S34" s="73">
        <v>598.33795</v>
      </c>
      <c r="T34" s="73">
        <v>0</v>
      </c>
      <c r="U34" s="73">
        <v>0</v>
      </c>
      <c r="V34" s="73">
        <v>0</v>
      </c>
      <c r="W34" s="73">
        <v>642.11</v>
      </c>
      <c r="X34" s="73">
        <v>0</v>
      </c>
      <c r="Y34" s="73">
        <v>605.26</v>
      </c>
      <c r="Z34" s="73">
        <v>0</v>
      </c>
      <c r="AA34" s="73">
        <v>3390</v>
      </c>
      <c r="AB34" s="73">
        <v>0</v>
      </c>
      <c r="AC34" s="73">
        <v>0</v>
      </c>
      <c r="AD34" s="73">
        <v>0</v>
      </c>
      <c r="AE34" s="73">
        <v>0</v>
      </c>
      <c r="AF34" s="73">
        <v>0</v>
      </c>
      <c r="AG34" s="73">
        <v>0</v>
      </c>
      <c r="AH34" s="73">
        <v>0</v>
      </c>
      <c r="AI34" s="73">
        <v>4333.06282</v>
      </c>
      <c r="AJ34" s="73">
        <v>0</v>
      </c>
      <c r="AK34" s="73">
        <v>0</v>
      </c>
      <c r="AL34" s="73">
        <v>0</v>
      </c>
      <c r="AM34" s="73">
        <v>0</v>
      </c>
      <c r="AN34" s="73">
        <v>0</v>
      </c>
      <c r="AO34" s="73">
        <v>0</v>
      </c>
      <c r="AP34" s="73">
        <v>0</v>
      </c>
      <c r="AQ34" s="73">
        <v>0</v>
      </c>
      <c r="AR34" s="73">
        <v>0</v>
      </c>
      <c r="AS34" s="73">
        <v>0</v>
      </c>
      <c r="AT34" s="73">
        <v>0</v>
      </c>
      <c r="AU34" s="73">
        <v>0</v>
      </c>
      <c r="AV34" s="73">
        <v>0</v>
      </c>
      <c r="AW34" s="73">
        <v>0</v>
      </c>
      <c r="AX34" s="73">
        <v>0</v>
      </c>
      <c r="AY34" s="67">
        <v>284449.36257</v>
      </c>
    </row>
    <row r="35" spans="1:51" ht="15" customHeight="1">
      <c r="A35" s="91"/>
      <c r="B35" s="92" t="s">
        <v>127</v>
      </c>
      <c r="C35" s="73">
        <v>129141.29</v>
      </c>
      <c r="D35" s="73">
        <v>110671.6</v>
      </c>
      <c r="E35" s="73">
        <v>0</v>
      </c>
      <c r="F35" s="73">
        <v>0</v>
      </c>
      <c r="G35" s="73">
        <v>63611.62532909088</v>
      </c>
      <c r="H35" s="73">
        <v>19450.700000000004</v>
      </c>
      <c r="I35" s="73">
        <v>336.629</v>
      </c>
      <c r="J35" s="73">
        <v>6331</v>
      </c>
      <c r="K35" s="73">
        <v>0</v>
      </c>
      <c r="L35" s="73">
        <v>0</v>
      </c>
      <c r="M35" s="73">
        <v>6106.196536363633</v>
      </c>
      <c r="N35" s="73">
        <v>14442.551773636365</v>
      </c>
      <c r="O35" s="73">
        <v>6993.909903</v>
      </c>
      <c r="P35" s="73">
        <v>0</v>
      </c>
      <c r="Q35" s="73">
        <v>0</v>
      </c>
      <c r="R35" s="73">
        <v>3831.62</v>
      </c>
      <c r="S35" s="73">
        <v>4298.761099090909</v>
      </c>
      <c r="T35" s="73">
        <v>5778.788390909096</v>
      </c>
      <c r="U35" s="73">
        <v>1444.6844580000004</v>
      </c>
      <c r="V35" s="73">
        <v>2097.004388181819</v>
      </c>
      <c r="W35" s="73">
        <v>0</v>
      </c>
      <c r="X35" s="73">
        <v>6598.59</v>
      </c>
      <c r="Y35" s="73">
        <v>8878.83</v>
      </c>
      <c r="Z35" s="73">
        <v>55141.92151235568</v>
      </c>
      <c r="AA35" s="73">
        <v>3084.8712163636364</v>
      </c>
      <c r="AB35" s="73">
        <v>6252.31352</v>
      </c>
      <c r="AC35" s="73">
        <v>6420.387577636361</v>
      </c>
      <c r="AD35" s="73">
        <v>55454.368207272724</v>
      </c>
      <c r="AE35" s="73">
        <v>0</v>
      </c>
      <c r="AF35" s="73">
        <v>11143</v>
      </c>
      <c r="AG35" s="73">
        <v>570.78973</v>
      </c>
      <c r="AH35" s="73">
        <v>16198.68</v>
      </c>
      <c r="AI35" s="73">
        <v>77290.86134181822</v>
      </c>
      <c r="AJ35" s="73">
        <v>0</v>
      </c>
      <c r="AK35" s="73">
        <v>3583.66</v>
      </c>
      <c r="AL35" s="73">
        <v>5820.025</v>
      </c>
      <c r="AM35" s="73">
        <v>0</v>
      </c>
      <c r="AN35" s="73">
        <v>0</v>
      </c>
      <c r="AO35" s="73">
        <v>0</v>
      </c>
      <c r="AP35" s="73">
        <v>0</v>
      </c>
      <c r="AQ35" s="73">
        <v>0</v>
      </c>
      <c r="AR35" s="73">
        <v>0</v>
      </c>
      <c r="AS35" s="73">
        <v>0</v>
      </c>
      <c r="AT35" s="73">
        <v>0</v>
      </c>
      <c r="AU35" s="73">
        <v>0</v>
      </c>
      <c r="AV35" s="73">
        <v>0</v>
      </c>
      <c r="AW35" s="73">
        <v>65.35769</v>
      </c>
      <c r="AX35" s="73">
        <v>0</v>
      </c>
      <c r="AY35" s="67">
        <v>630974.6589837195</v>
      </c>
    </row>
    <row r="36" spans="1:51" ht="14.25">
      <c r="A36" s="91"/>
      <c r="B36" s="92" t="s">
        <v>128</v>
      </c>
      <c r="C36" s="73">
        <v>138878.64929</v>
      </c>
      <c r="D36" s="73">
        <v>53381.67</v>
      </c>
      <c r="E36" s="73">
        <v>67136</v>
      </c>
      <c r="F36" s="73">
        <v>116437.40718000001</v>
      </c>
      <c r="G36" s="73">
        <v>110294.43276999998</v>
      </c>
      <c r="H36" s="73">
        <v>203412.65000000002</v>
      </c>
      <c r="I36" s="73">
        <v>40062.840729999996</v>
      </c>
      <c r="J36" s="73">
        <v>8050</v>
      </c>
      <c r="K36" s="73">
        <v>13622.175130000001</v>
      </c>
      <c r="L36" s="73">
        <v>3507.002</v>
      </c>
      <c r="M36" s="73">
        <v>11615.80575</v>
      </c>
      <c r="N36" s="73">
        <v>33746</v>
      </c>
      <c r="O36" s="73">
        <v>16574.17963</v>
      </c>
      <c r="P36" s="73">
        <v>13072</v>
      </c>
      <c r="Q36" s="73">
        <v>11032.916124</v>
      </c>
      <c r="R36" s="73">
        <v>8995.169999999998</v>
      </c>
      <c r="S36" s="73">
        <v>12564.060219999998</v>
      </c>
      <c r="T36" s="73">
        <v>21843.38884</v>
      </c>
      <c r="U36" s="73">
        <v>3605.69028</v>
      </c>
      <c r="V36" s="73">
        <v>9157.89995</v>
      </c>
      <c r="W36" s="73">
        <v>3050.1400000000003</v>
      </c>
      <c r="X36" s="73">
        <v>10544.317040000002</v>
      </c>
      <c r="Y36" s="73">
        <v>21531.633029999997</v>
      </c>
      <c r="Z36" s="73">
        <v>68362.53053</v>
      </c>
      <c r="AA36" s="73">
        <v>8669.19902</v>
      </c>
      <c r="AB36" s="73">
        <v>26669.496</v>
      </c>
      <c r="AC36" s="73">
        <v>6414.765868</v>
      </c>
      <c r="AD36" s="73">
        <v>23999.44212</v>
      </c>
      <c r="AE36" s="73">
        <v>4327.9474</v>
      </c>
      <c r="AF36" s="73">
        <v>8013</v>
      </c>
      <c r="AG36" s="73">
        <v>13012.45222</v>
      </c>
      <c r="AH36" s="73">
        <v>16241.96</v>
      </c>
      <c r="AI36" s="73">
        <v>331957.88596</v>
      </c>
      <c r="AJ36" s="73">
        <v>1824.0040000000001</v>
      </c>
      <c r="AK36" s="73">
        <v>4460.1</v>
      </c>
      <c r="AL36" s="73">
        <v>14169.483927899999</v>
      </c>
      <c r="AM36" s="73">
        <v>0</v>
      </c>
      <c r="AN36" s="73">
        <v>2220.54597</v>
      </c>
      <c r="AO36" s="73">
        <v>1959.35342</v>
      </c>
      <c r="AP36" s="73">
        <v>1072.483</v>
      </c>
      <c r="AQ36" s="73">
        <v>2563.73259</v>
      </c>
      <c r="AR36" s="73">
        <v>45</v>
      </c>
      <c r="AS36" s="73">
        <v>309.04043</v>
      </c>
      <c r="AT36" s="73">
        <v>814.45075</v>
      </c>
      <c r="AU36" s="73">
        <v>78.26</v>
      </c>
      <c r="AV36" s="73">
        <v>167.71266</v>
      </c>
      <c r="AW36" s="73">
        <v>274.98294</v>
      </c>
      <c r="AX36" s="73">
        <v>32.35</v>
      </c>
      <c r="AY36" s="67">
        <v>1469301.1611699003</v>
      </c>
    </row>
    <row r="37" spans="1:51" ht="15" customHeight="1">
      <c r="A37" s="91"/>
      <c r="B37" s="92" t="s">
        <v>129</v>
      </c>
      <c r="C37" s="73">
        <v>37475.340000000004</v>
      </c>
      <c r="D37" s="73">
        <v>3091.6699999999983</v>
      </c>
      <c r="E37" s="73">
        <v>8119</v>
      </c>
      <c r="F37" s="73">
        <v>2397.874</v>
      </c>
      <c r="G37" s="73">
        <v>10895.866079999998</v>
      </c>
      <c r="H37" s="73">
        <v>111.21000000000001</v>
      </c>
      <c r="I37" s="73">
        <v>19226.149</v>
      </c>
      <c r="J37" s="73">
        <v>7955</v>
      </c>
      <c r="K37" s="73">
        <v>3234.652</v>
      </c>
      <c r="L37" s="73">
        <v>0</v>
      </c>
      <c r="M37" s="73">
        <v>1087.46</v>
      </c>
      <c r="N37" s="73">
        <v>0</v>
      </c>
      <c r="O37" s="73">
        <v>6663.506999999998</v>
      </c>
      <c r="P37" s="73">
        <v>5086</v>
      </c>
      <c r="Q37" s="73">
        <v>6288.68002</v>
      </c>
      <c r="R37" s="73">
        <v>0</v>
      </c>
      <c r="S37" s="73">
        <v>0</v>
      </c>
      <c r="T37" s="73">
        <v>0</v>
      </c>
      <c r="U37" s="73">
        <v>2237.495299999999</v>
      </c>
      <c r="V37" s="73">
        <v>5803.943450000001</v>
      </c>
      <c r="W37" s="73">
        <v>0</v>
      </c>
      <c r="X37" s="73">
        <v>6070.09</v>
      </c>
      <c r="Y37" s="73">
        <v>10797.726470000003</v>
      </c>
      <c r="Z37" s="73">
        <v>0</v>
      </c>
      <c r="AA37" s="73">
        <v>6027.486269999999</v>
      </c>
      <c r="AB37" s="73">
        <v>12578.617129999999</v>
      </c>
      <c r="AC37" s="73">
        <v>4967.697429999999</v>
      </c>
      <c r="AD37" s="73">
        <v>16804.421739999998</v>
      </c>
      <c r="AE37" s="73">
        <v>2549.89033</v>
      </c>
      <c r="AF37" s="73">
        <v>381</v>
      </c>
      <c r="AG37" s="73">
        <v>0</v>
      </c>
      <c r="AH37" s="73">
        <v>8871.680000000002</v>
      </c>
      <c r="AI37" s="73">
        <v>449668.62441</v>
      </c>
      <c r="AJ37" s="73">
        <v>1557.5929999999998</v>
      </c>
      <c r="AK37" s="73">
        <v>3240.84</v>
      </c>
      <c r="AL37" s="73">
        <v>9168.99081</v>
      </c>
      <c r="AM37" s="73">
        <v>0</v>
      </c>
      <c r="AN37" s="73">
        <v>1356.85485</v>
      </c>
      <c r="AO37" s="73">
        <v>1596.67107</v>
      </c>
      <c r="AP37" s="73">
        <v>0</v>
      </c>
      <c r="AQ37" s="73">
        <v>2037.04097</v>
      </c>
      <c r="AR37" s="73">
        <v>0</v>
      </c>
      <c r="AS37" s="73">
        <v>189.218</v>
      </c>
      <c r="AT37" s="73">
        <v>504.93659</v>
      </c>
      <c r="AU37" s="73">
        <v>0</v>
      </c>
      <c r="AV37" s="73">
        <v>0</v>
      </c>
      <c r="AW37" s="73">
        <v>0</v>
      </c>
      <c r="AX37" s="73">
        <v>8.08</v>
      </c>
      <c r="AY37" s="67">
        <v>658043.22592</v>
      </c>
    </row>
    <row r="38" spans="1:51" ht="14.25">
      <c r="A38" s="93"/>
      <c r="B38" s="94" t="s">
        <v>130</v>
      </c>
      <c r="C38" s="80">
        <v>102980.74</v>
      </c>
      <c r="D38" s="80">
        <v>29967.66</v>
      </c>
      <c r="E38" s="80">
        <v>0</v>
      </c>
      <c r="F38" s="80">
        <v>938889.06177</v>
      </c>
      <c r="G38" s="80">
        <v>83308.74798</v>
      </c>
      <c r="H38" s="80">
        <v>866849.7300000001</v>
      </c>
      <c r="I38" s="80">
        <v>264179.0695</v>
      </c>
      <c r="J38" s="80">
        <v>477</v>
      </c>
      <c r="K38" s="80">
        <v>1014.32726</v>
      </c>
      <c r="L38" s="80">
        <v>55424.417480000004</v>
      </c>
      <c r="M38" s="80">
        <v>31908.104572999997</v>
      </c>
      <c r="N38" s="80">
        <v>15384.189180000001</v>
      </c>
      <c r="O38" s="80">
        <v>26384.1967</v>
      </c>
      <c r="P38" s="80">
        <v>32538</v>
      </c>
      <c r="Q38" s="80">
        <v>16932.77806</v>
      </c>
      <c r="R38" s="80">
        <v>7342.05</v>
      </c>
      <c r="S38" s="80">
        <v>18675.402400000003</v>
      </c>
      <c r="T38" s="80">
        <v>47534.47448</v>
      </c>
      <c r="U38" s="80">
        <v>4116.01776</v>
      </c>
      <c r="V38" s="80">
        <v>16933.51272</v>
      </c>
      <c r="W38" s="80">
        <v>1708.1699999999998</v>
      </c>
      <c r="X38" s="80">
        <v>6445.03133</v>
      </c>
      <c r="Y38" s="80">
        <v>22248.684500000003</v>
      </c>
      <c r="Z38" s="80">
        <v>697.8670674999989</v>
      </c>
      <c r="AA38" s="80">
        <v>12806.36095</v>
      </c>
      <c r="AB38" s="80">
        <v>51698.143299999996</v>
      </c>
      <c r="AC38" s="80">
        <v>153.94810999999999</v>
      </c>
      <c r="AD38" s="80">
        <v>51851.53868</v>
      </c>
      <c r="AE38" s="80">
        <v>3751.78901</v>
      </c>
      <c r="AF38" s="80">
        <v>485</v>
      </c>
      <c r="AG38" s="80">
        <v>22171.627870000004</v>
      </c>
      <c r="AH38" s="80">
        <v>26544.079999999998</v>
      </c>
      <c r="AI38" s="80">
        <v>98456.4491</v>
      </c>
      <c r="AJ38" s="80">
        <v>2321.3246</v>
      </c>
      <c r="AK38" s="80">
        <v>3326.32</v>
      </c>
      <c r="AL38" s="80">
        <v>30733.58262</v>
      </c>
      <c r="AM38" s="80">
        <v>0</v>
      </c>
      <c r="AN38" s="80">
        <v>1619.26423</v>
      </c>
      <c r="AO38" s="80">
        <v>3525.097130000001</v>
      </c>
      <c r="AP38" s="80">
        <v>1340.772</v>
      </c>
      <c r="AQ38" s="80">
        <v>4347.13981</v>
      </c>
      <c r="AR38" s="80">
        <v>324</v>
      </c>
      <c r="AS38" s="80">
        <v>763.0159600000001</v>
      </c>
      <c r="AT38" s="80">
        <v>983.4965</v>
      </c>
      <c r="AU38" s="80">
        <v>148.91</v>
      </c>
      <c r="AV38" s="80">
        <v>496.79001000000005</v>
      </c>
      <c r="AW38" s="80">
        <v>409.4330899999987</v>
      </c>
      <c r="AX38" s="80">
        <v>300.15</v>
      </c>
      <c r="AY38" s="67">
        <v>2909291.0926305004</v>
      </c>
    </row>
    <row r="39" spans="1:51" ht="15" customHeight="1">
      <c r="A39" s="95">
        <v>6</v>
      </c>
      <c r="B39" s="96" t="s">
        <v>131</v>
      </c>
      <c r="C39" s="90">
        <v>0</v>
      </c>
      <c r="D39" s="90">
        <v>0</v>
      </c>
      <c r="E39" s="90">
        <v>14</v>
      </c>
      <c r="F39" s="90">
        <v>2954648.1519</v>
      </c>
      <c r="G39" s="90">
        <v>0</v>
      </c>
      <c r="H39" s="90">
        <v>0</v>
      </c>
      <c r="I39" s="90">
        <v>1596147.7491</v>
      </c>
      <c r="J39" s="90">
        <v>359</v>
      </c>
      <c r="K39" s="90">
        <v>0</v>
      </c>
      <c r="L39" s="90">
        <v>522827.85215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  <c r="R39" s="90">
        <v>0</v>
      </c>
      <c r="S39" s="90">
        <v>7.000710000000894</v>
      </c>
      <c r="T39" s="90">
        <v>0</v>
      </c>
      <c r="U39" s="90">
        <v>0</v>
      </c>
      <c r="V39" s="90">
        <v>0</v>
      </c>
      <c r="W39" s="90">
        <v>0.1</v>
      </c>
      <c r="X39" s="90">
        <v>0</v>
      </c>
      <c r="Y39" s="90">
        <v>0</v>
      </c>
      <c r="Z39" s="90">
        <v>3255.312013999939</v>
      </c>
      <c r="AA39" s="90">
        <v>0</v>
      </c>
      <c r="AB39" s="90">
        <v>0</v>
      </c>
      <c r="AC39" s="90">
        <v>0</v>
      </c>
      <c r="AD39" s="90">
        <v>0</v>
      </c>
      <c r="AE39" s="90">
        <v>0</v>
      </c>
      <c r="AF39" s="90">
        <v>0</v>
      </c>
      <c r="AG39" s="90">
        <v>304755.85565</v>
      </c>
      <c r="AH39" s="90">
        <v>0</v>
      </c>
      <c r="AI39" s="90">
        <v>7427.817870000839</v>
      </c>
      <c r="AJ39" s="90">
        <v>0</v>
      </c>
      <c r="AK39" s="90">
        <v>0</v>
      </c>
      <c r="AL39" s="90">
        <v>0</v>
      </c>
      <c r="AM39" s="90">
        <v>0</v>
      </c>
      <c r="AN39" s="90">
        <v>0</v>
      </c>
      <c r="AO39" s="90">
        <v>0</v>
      </c>
      <c r="AP39" s="90">
        <v>0</v>
      </c>
      <c r="AQ39" s="90">
        <v>0</v>
      </c>
      <c r="AR39" s="90">
        <v>0</v>
      </c>
      <c r="AS39" s="90">
        <v>0</v>
      </c>
      <c r="AT39" s="90">
        <v>0</v>
      </c>
      <c r="AU39" s="90">
        <v>0</v>
      </c>
      <c r="AV39" s="90">
        <v>0</v>
      </c>
      <c r="AW39" s="90">
        <v>0</v>
      </c>
      <c r="AX39" s="90">
        <v>0</v>
      </c>
      <c r="AY39" s="67">
        <v>5389442.839393999</v>
      </c>
    </row>
    <row r="40" spans="1:51" ht="14.25">
      <c r="A40" s="97">
        <v>7</v>
      </c>
      <c r="B40" s="98" t="s">
        <v>132</v>
      </c>
      <c r="C40" s="90">
        <v>301329.67000000004</v>
      </c>
      <c r="D40" s="90">
        <v>86647.27999999998</v>
      </c>
      <c r="E40" s="90">
        <v>231032</v>
      </c>
      <c r="F40" s="90">
        <v>295694.20908000006</v>
      </c>
      <c r="G40" s="90">
        <v>141775.9067645455</v>
      </c>
      <c r="H40" s="90">
        <v>158114.45</v>
      </c>
      <c r="I40" s="90">
        <v>73175.4672</v>
      </c>
      <c r="J40" s="90">
        <v>4756</v>
      </c>
      <c r="K40" s="90">
        <v>7191.776919999995</v>
      </c>
      <c r="L40" s="90">
        <v>39700.91055</v>
      </c>
      <c r="M40" s="90">
        <v>14247.79191818181</v>
      </c>
      <c r="N40" s="90">
        <v>33699.287471818185</v>
      </c>
      <c r="O40" s="90">
        <v>16319.12</v>
      </c>
      <c r="P40" s="90">
        <v>21994</v>
      </c>
      <c r="Q40" s="90">
        <v>13204.214395999988</v>
      </c>
      <c r="R40" s="90">
        <v>8940.44</v>
      </c>
      <c r="S40" s="90">
        <v>10030.442564545456</v>
      </c>
      <c r="T40" s="90">
        <v>51879.670245454545</v>
      </c>
      <c r="U40" s="90">
        <v>3370.9199999999983</v>
      </c>
      <c r="V40" s="90">
        <v>4579.718239090903</v>
      </c>
      <c r="W40" s="90">
        <v>14953.22</v>
      </c>
      <c r="X40" s="90">
        <v>18027.04</v>
      </c>
      <c r="Y40" s="90">
        <v>20717.260000000002</v>
      </c>
      <c r="Z40" s="90">
        <v>146800.9435488299</v>
      </c>
      <c r="AA40" s="90">
        <v>7198.032838181818</v>
      </c>
      <c r="AB40" s="90">
        <v>14588.731549999979</v>
      </c>
      <c r="AC40" s="90">
        <v>14980.904347818177</v>
      </c>
      <c r="AD40" s="90">
        <v>46404.409999999996</v>
      </c>
      <c r="AE40" s="90">
        <v>12248.59974</v>
      </c>
      <c r="AF40" s="90">
        <v>10980</v>
      </c>
      <c r="AG40" s="90">
        <v>6532.3829</v>
      </c>
      <c r="AH40" s="90">
        <v>37796.92999999999</v>
      </c>
      <c r="AI40" s="90">
        <v>180345.34313090923</v>
      </c>
      <c r="AJ40" s="90">
        <v>2577.7799999999997</v>
      </c>
      <c r="AK40" s="90">
        <v>10500.150000000001</v>
      </c>
      <c r="AL40" s="90">
        <v>13580.059337899998</v>
      </c>
      <c r="AM40" s="90">
        <v>0</v>
      </c>
      <c r="AN40" s="90">
        <v>1469.40378</v>
      </c>
      <c r="AO40" s="90">
        <v>0</v>
      </c>
      <c r="AP40" s="72">
        <v>546.41563</v>
      </c>
      <c r="AQ40" s="72">
        <v>3078.91</v>
      </c>
      <c r="AR40" s="72">
        <v>0</v>
      </c>
      <c r="AS40" s="72">
        <v>0</v>
      </c>
      <c r="AT40" s="72">
        <v>0</v>
      </c>
      <c r="AU40" s="72">
        <v>0</v>
      </c>
      <c r="AV40" s="72">
        <v>0</v>
      </c>
      <c r="AW40" s="72">
        <v>0</v>
      </c>
      <c r="AX40" s="72">
        <v>0</v>
      </c>
      <c r="AY40" s="67">
        <v>2081009.7921532753</v>
      </c>
    </row>
    <row r="41" spans="1:51" ht="15" customHeight="1">
      <c r="A41" s="152" t="s">
        <v>133</v>
      </c>
      <c r="B41" s="153"/>
      <c r="C41" s="99">
        <v>14286448.520000001</v>
      </c>
      <c r="D41" s="99">
        <v>7167180.92</v>
      </c>
      <c r="E41" s="99">
        <v>5344785</v>
      </c>
      <c r="F41" s="99">
        <v>17263810.6808429</v>
      </c>
      <c r="G41" s="99">
        <v>8844128.31733</v>
      </c>
      <c r="H41" s="99">
        <v>13280707.179999998</v>
      </c>
      <c r="I41" s="99">
        <v>4730937.327459999</v>
      </c>
      <c r="J41" s="99">
        <v>219662</v>
      </c>
      <c r="K41" s="99">
        <v>419271.80390999996</v>
      </c>
      <c r="L41" s="99">
        <v>1553032.0950099998</v>
      </c>
      <c r="M41" s="99">
        <v>1031602.2185929999</v>
      </c>
      <c r="N41" s="99">
        <v>3753238.1288500004</v>
      </c>
      <c r="O41" s="99">
        <v>646788.549234</v>
      </c>
      <c r="P41" s="99">
        <v>643107</v>
      </c>
      <c r="Q41" s="99">
        <v>720956.10815</v>
      </c>
      <c r="R41" s="99">
        <v>536309.4299999999</v>
      </c>
      <c r="S41" s="99">
        <v>580204.52497</v>
      </c>
      <c r="T41" s="99">
        <v>2034370.26296</v>
      </c>
      <c r="U41" s="99">
        <v>320546.016198909</v>
      </c>
      <c r="V41" s="99">
        <v>485372.19031000003</v>
      </c>
      <c r="W41" s="99">
        <v>635661.23</v>
      </c>
      <c r="X41" s="99">
        <v>803278.1987100001</v>
      </c>
      <c r="Y41" s="99">
        <v>1711987.14228</v>
      </c>
      <c r="Z41" s="99">
        <v>6182999.326029132</v>
      </c>
      <c r="AA41" s="99">
        <v>612712.62736</v>
      </c>
      <c r="AB41" s="99">
        <v>1345770.3338399997</v>
      </c>
      <c r="AC41" s="99">
        <v>724360.363036</v>
      </c>
      <c r="AD41" s="99">
        <v>2497591.147616364</v>
      </c>
      <c r="AE41" s="99">
        <v>362825.34356</v>
      </c>
      <c r="AF41" s="99">
        <v>902235</v>
      </c>
      <c r="AG41" s="99">
        <v>865558.45574</v>
      </c>
      <c r="AH41" s="99">
        <v>1477784.3299999998</v>
      </c>
      <c r="AI41" s="99">
        <v>9077123.58681</v>
      </c>
      <c r="AJ41" s="99">
        <v>156696.20859999998</v>
      </c>
      <c r="AK41" s="99">
        <v>595687.4000000001</v>
      </c>
      <c r="AL41" s="99">
        <v>1430291.0485958</v>
      </c>
      <c r="AM41" s="99">
        <v>0</v>
      </c>
      <c r="AN41" s="99">
        <v>260866.07089999996</v>
      </c>
      <c r="AO41" s="120">
        <v>251954.10659999997</v>
      </c>
      <c r="AP41" s="100">
        <v>131653.57963000002</v>
      </c>
      <c r="AQ41" s="100">
        <v>292504.99084999994</v>
      </c>
      <c r="AR41" s="100">
        <v>22010</v>
      </c>
      <c r="AS41" s="100">
        <v>166983.83721000003</v>
      </c>
      <c r="AT41" s="100">
        <v>230609.57716</v>
      </c>
      <c r="AU41" s="100">
        <v>31007.620000000003</v>
      </c>
      <c r="AV41" s="100">
        <v>27709.38379</v>
      </c>
      <c r="AW41" s="100">
        <v>40610.051719999996</v>
      </c>
      <c r="AX41" s="100">
        <v>70634.31000000001</v>
      </c>
      <c r="AY41" s="67">
        <v>114632609.79834613</v>
      </c>
    </row>
    <row r="42" spans="1:51" ht="14.25">
      <c r="A42" s="97">
        <v>1</v>
      </c>
      <c r="B42" s="101" t="s">
        <v>134</v>
      </c>
      <c r="C42" s="102">
        <v>18000.81</v>
      </c>
      <c r="D42" s="102">
        <v>0</v>
      </c>
      <c r="E42" s="102">
        <v>2644</v>
      </c>
      <c r="F42" s="102">
        <v>9329.703249000006</v>
      </c>
      <c r="G42" s="102">
        <v>298.049</v>
      </c>
      <c r="H42" s="102">
        <v>579.03</v>
      </c>
      <c r="I42" s="102">
        <v>4450.56871</v>
      </c>
      <c r="J42" s="102">
        <v>934</v>
      </c>
      <c r="K42" s="102">
        <v>1456.79825</v>
      </c>
      <c r="L42" s="102">
        <v>5898.41689</v>
      </c>
      <c r="M42" s="102">
        <v>3568.8455</v>
      </c>
      <c r="N42" s="102">
        <v>0</v>
      </c>
      <c r="O42" s="102">
        <v>2470.043</v>
      </c>
      <c r="P42" s="102">
        <v>1301</v>
      </c>
      <c r="Q42" s="102">
        <v>1170.96935</v>
      </c>
      <c r="R42" s="102">
        <v>364.33</v>
      </c>
      <c r="S42" s="102">
        <v>128.6013</v>
      </c>
      <c r="T42" s="102">
        <v>5135.41764</v>
      </c>
      <c r="U42" s="102">
        <v>64.84</v>
      </c>
      <c r="V42" s="102">
        <v>2038.8478599999999</v>
      </c>
      <c r="W42" s="102">
        <v>8136.08</v>
      </c>
      <c r="X42" s="102">
        <v>18</v>
      </c>
      <c r="Y42" s="102">
        <v>456.45599</v>
      </c>
      <c r="Z42" s="102">
        <v>618.118</v>
      </c>
      <c r="AA42" s="102">
        <v>2043.8279499999999</v>
      </c>
      <c r="AB42" s="102">
        <v>3870.69644</v>
      </c>
      <c r="AC42" s="102">
        <v>1097.0107299999997</v>
      </c>
      <c r="AD42" s="102">
        <v>3022.20156</v>
      </c>
      <c r="AE42" s="102">
        <v>358.46178999999995</v>
      </c>
      <c r="AF42" s="102">
        <v>0</v>
      </c>
      <c r="AG42" s="102">
        <v>3190.43036</v>
      </c>
      <c r="AH42" s="102">
        <v>1074.62</v>
      </c>
      <c r="AI42" s="102">
        <v>27821.541970000002</v>
      </c>
      <c r="AJ42" s="102">
        <v>1080.265</v>
      </c>
      <c r="AK42" s="102">
        <v>1940.48</v>
      </c>
      <c r="AL42" s="102">
        <v>803.83</v>
      </c>
      <c r="AM42" s="102">
        <v>0</v>
      </c>
      <c r="AN42" s="102">
        <v>1144.18424</v>
      </c>
      <c r="AO42" s="102">
        <v>142.20817000000002</v>
      </c>
      <c r="AP42" s="102">
        <v>672.739</v>
      </c>
      <c r="AQ42" s="102">
        <v>580.7998299999999</v>
      </c>
      <c r="AR42" s="102">
        <v>59</v>
      </c>
      <c r="AS42" s="102">
        <v>274.86023</v>
      </c>
      <c r="AT42" s="102">
        <v>105.96739</v>
      </c>
      <c r="AU42" s="102">
        <v>1084.88</v>
      </c>
      <c r="AV42" s="102">
        <v>26.232</v>
      </c>
      <c r="AW42" s="102">
        <v>528.214</v>
      </c>
      <c r="AX42" s="102">
        <v>19.3</v>
      </c>
      <c r="AY42" s="67">
        <v>119430.92939900003</v>
      </c>
    </row>
    <row r="43" spans="1:51" ht="15" customHeight="1">
      <c r="A43" s="83">
        <v>2</v>
      </c>
      <c r="B43" s="84" t="s">
        <v>135</v>
      </c>
      <c r="C43" s="67">
        <v>156243.08</v>
      </c>
      <c r="D43" s="67">
        <v>507853.20999999996</v>
      </c>
      <c r="E43" s="67">
        <v>72822</v>
      </c>
      <c r="F43" s="67">
        <v>2718208.65025</v>
      </c>
      <c r="G43" s="67">
        <v>60103.05598</v>
      </c>
      <c r="H43" s="67">
        <v>253546.98</v>
      </c>
      <c r="I43" s="67">
        <v>262213.61056</v>
      </c>
      <c r="J43" s="67">
        <v>3701</v>
      </c>
      <c r="K43" s="67">
        <v>30547.756739999997</v>
      </c>
      <c r="L43" s="67">
        <v>6166.83685</v>
      </c>
      <c r="M43" s="67">
        <v>4948.84556</v>
      </c>
      <c r="N43" s="67">
        <v>439011.09010000003</v>
      </c>
      <c r="O43" s="67">
        <v>61693.98159</v>
      </c>
      <c r="P43" s="67">
        <v>85013</v>
      </c>
      <c r="Q43" s="67">
        <v>98962.40978000002</v>
      </c>
      <c r="R43" s="67">
        <v>2300</v>
      </c>
      <c r="S43" s="67">
        <v>2693.1783200000004</v>
      </c>
      <c r="T43" s="67">
        <v>68896.45788</v>
      </c>
      <c r="U43" s="67">
        <v>18302.83433</v>
      </c>
      <c r="V43" s="67">
        <v>1815</v>
      </c>
      <c r="W43" s="67">
        <v>23751.8</v>
      </c>
      <c r="X43" s="67">
        <v>94768.28026</v>
      </c>
      <c r="Y43" s="67">
        <v>372736.44249</v>
      </c>
      <c r="Z43" s="67">
        <v>211566.6936799999</v>
      </c>
      <c r="AA43" s="67">
        <v>108196.75104</v>
      </c>
      <c r="AB43" s="67">
        <v>83280.38746</v>
      </c>
      <c r="AC43" s="67">
        <v>3457</v>
      </c>
      <c r="AD43" s="67">
        <v>40434.407759999995</v>
      </c>
      <c r="AE43" s="67">
        <v>1600</v>
      </c>
      <c r="AF43" s="67">
        <v>76383</v>
      </c>
      <c r="AG43" s="67">
        <v>41838.23974</v>
      </c>
      <c r="AH43" s="67">
        <v>9556.94</v>
      </c>
      <c r="AI43" s="67">
        <v>582257.26582</v>
      </c>
      <c r="AJ43" s="67">
        <v>5438.480999999999</v>
      </c>
      <c r="AK43" s="67">
        <v>44090</v>
      </c>
      <c r="AL43" s="67">
        <v>278897.92495</v>
      </c>
      <c r="AM43" s="67">
        <v>0</v>
      </c>
      <c r="AN43" s="67">
        <v>1085</v>
      </c>
      <c r="AO43" s="67">
        <v>54580.572720000004</v>
      </c>
      <c r="AP43" s="67">
        <v>550</v>
      </c>
      <c r="AQ43" s="67">
        <v>1129.97</v>
      </c>
      <c r="AR43" s="67">
        <v>0</v>
      </c>
      <c r="AS43" s="67">
        <v>3512.28473</v>
      </c>
      <c r="AT43" s="67">
        <v>57791.52894999999</v>
      </c>
      <c r="AU43" s="67">
        <v>7563.32</v>
      </c>
      <c r="AV43" s="67">
        <v>7172.988600000001</v>
      </c>
      <c r="AW43" s="67">
        <v>379.5205499999993</v>
      </c>
      <c r="AX43" s="67">
        <v>100</v>
      </c>
      <c r="AY43" s="67">
        <v>6959509.268540001</v>
      </c>
    </row>
    <row r="44" spans="1:51" ht="14.25">
      <c r="A44" s="85"/>
      <c r="B44" s="86" t="s">
        <v>136</v>
      </c>
      <c r="C44" s="72">
        <v>102137.65</v>
      </c>
      <c r="D44" s="72">
        <v>42733.63</v>
      </c>
      <c r="E44" s="72">
        <v>0</v>
      </c>
      <c r="F44" s="72">
        <v>209125.82</v>
      </c>
      <c r="G44" s="72">
        <v>38000</v>
      </c>
      <c r="H44" s="72">
        <v>53000</v>
      </c>
      <c r="I44" s="72">
        <v>12500</v>
      </c>
      <c r="J44" s="72">
        <v>0</v>
      </c>
      <c r="K44" s="72">
        <v>1900</v>
      </c>
      <c r="L44" s="72">
        <v>0</v>
      </c>
      <c r="M44" s="72">
        <v>100</v>
      </c>
      <c r="N44" s="72">
        <v>16549.43358</v>
      </c>
      <c r="O44" s="72">
        <v>0</v>
      </c>
      <c r="P44" s="72">
        <v>0</v>
      </c>
      <c r="Q44" s="72">
        <v>5</v>
      </c>
      <c r="R44" s="72">
        <v>2300</v>
      </c>
      <c r="S44" s="72">
        <v>10</v>
      </c>
      <c r="T44" s="72">
        <v>7833</v>
      </c>
      <c r="U44" s="72">
        <v>0</v>
      </c>
      <c r="V44" s="72">
        <v>1815</v>
      </c>
      <c r="W44" s="72">
        <v>3456.67</v>
      </c>
      <c r="X44" s="72">
        <v>100</v>
      </c>
      <c r="Y44" s="72">
        <v>7730</v>
      </c>
      <c r="Z44" s="72">
        <v>0</v>
      </c>
      <c r="AA44" s="72">
        <v>0</v>
      </c>
      <c r="AB44" s="72">
        <v>0</v>
      </c>
      <c r="AC44" s="72">
        <v>0</v>
      </c>
      <c r="AD44" s="72">
        <v>0</v>
      </c>
      <c r="AE44" s="72">
        <v>0</v>
      </c>
      <c r="AF44" s="72">
        <v>0</v>
      </c>
      <c r="AG44" s="72">
        <v>0</v>
      </c>
      <c r="AH44" s="72">
        <v>0</v>
      </c>
      <c r="AI44" s="72">
        <v>817.95969</v>
      </c>
      <c r="AJ44" s="72">
        <v>0</v>
      </c>
      <c r="AK44" s="72">
        <v>44090</v>
      </c>
      <c r="AL44" s="72">
        <v>0</v>
      </c>
      <c r="AM44" s="72">
        <v>0</v>
      </c>
      <c r="AN44" s="72">
        <v>0</v>
      </c>
      <c r="AO44" s="72">
        <v>0</v>
      </c>
      <c r="AP44" s="72">
        <v>0</v>
      </c>
      <c r="AQ44" s="72">
        <v>50</v>
      </c>
      <c r="AR44" s="72">
        <v>0</v>
      </c>
      <c r="AS44" s="72">
        <v>0</v>
      </c>
      <c r="AT44" s="72">
        <v>1000</v>
      </c>
      <c r="AU44" s="72">
        <v>110</v>
      </c>
      <c r="AV44" s="72">
        <v>0</v>
      </c>
      <c r="AW44" s="72">
        <v>0</v>
      </c>
      <c r="AX44" s="72">
        <v>100</v>
      </c>
      <c r="AY44" s="67">
        <v>545364.1632699999</v>
      </c>
    </row>
    <row r="45" spans="1:51" ht="15" customHeight="1">
      <c r="A45" s="68"/>
      <c r="B45" s="87" t="s">
        <v>137</v>
      </c>
      <c r="C45" s="74">
        <v>54105.43</v>
      </c>
      <c r="D45" s="74">
        <v>390478.77</v>
      </c>
      <c r="E45" s="74">
        <v>57174</v>
      </c>
      <c r="F45" s="74">
        <v>2234000.5943400003</v>
      </c>
      <c r="G45" s="74">
        <v>19979.02028</v>
      </c>
      <c r="H45" s="74">
        <v>200248.44</v>
      </c>
      <c r="I45" s="74">
        <v>117142.98844</v>
      </c>
      <c r="J45" s="74">
        <v>3258</v>
      </c>
      <c r="K45" s="74">
        <v>28620.472519999996</v>
      </c>
      <c r="L45" s="74">
        <v>6166.83685</v>
      </c>
      <c r="M45" s="74">
        <v>4848.84556</v>
      </c>
      <c r="N45" s="74">
        <v>312276.80378</v>
      </c>
      <c r="O45" s="74">
        <v>8809.23666</v>
      </c>
      <c r="P45" s="74">
        <v>26432</v>
      </c>
      <c r="Q45" s="74">
        <v>32984.04163000001</v>
      </c>
      <c r="R45" s="74">
        <v>0</v>
      </c>
      <c r="S45" s="74">
        <v>2445.6198900000004</v>
      </c>
      <c r="T45" s="74">
        <v>60003.857130000004</v>
      </c>
      <c r="U45" s="74">
        <v>17454.73197</v>
      </c>
      <c r="V45" s="74">
        <v>0</v>
      </c>
      <c r="W45" s="74">
        <v>3645.45</v>
      </c>
      <c r="X45" s="74">
        <v>30858.40497</v>
      </c>
      <c r="Y45" s="74">
        <v>35601.07793</v>
      </c>
      <c r="Z45" s="74">
        <v>188780.06460999994</v>
      </c>
      <c r="AA45" s="74">
        <v>8886.497159999999</v>
      </c>
      <c r="AB45" s="74">
        <v>78913.76585</v>
      </c>
      <c r="AC45" s="74">
        <v>3457</v>
      </c>
      <c r="AD45" s="74">
        <v>33925.09832</v>
      </c>
      <c r="AE45" s="74">
        <v>1600</v>
      </c>
      <c r="AF45" s="74">
        <v>8697</v>
      </c>
      <c r="AG45" s="74">
        <v>41838.23974</v>
      </c>
      <c r="AH45" s="74">
        <v>9556.94</v>
      </c>
      <c r="AI45" s="74">
        <v>131335.5673</v>
      </c>
      <c r="AJ45" s="74">
        <v>2582.254</v>
      </c>
      <c r="AK45" s="74">
        <v>0</v>
      </c>
      <c r="AL45" s="74">
        <v>124393.08</v>
      </c>
      <c r="AM45" s="74">
        <v>0</v>
      </c>
      <c r="AN45" s="74">
        <v>1085</v>
      </c>
      <c r="AO45" s="74">
        <v>10647.48807</v>
      </c>
      <c r="AP45" s="74">
        <v>550</v>
      </c>
      <c r="AQ45" s="74">
        <v>1079.97</v>
      </c>
      <c r="AR45" s="74">
        <v>0</v>
      </c>
      <c r="AS45" s="74">
        <v>3512.28473</v>
      </c>
      <c r="AT45" s="74">
        <v>694.17608</v>
      </c>
      <c r="AU45" s="74">
        <v>7453.32</v>
      </c>
      <c r="AV45" s="74">
        <v>7137.70349</v>
      </c>
      <c r="AW45" s="74">
        <v>227.04300999999927</v>
      </c>
      <c r="AX45" s="74">
        <v>0</v>
      </c>
      <c r="AY45" s="67">
        <v>4305522.36781</v>
      </c>
    </row>
    <row r="46" spans="1:51" ht="14.25">
      <c r="A46" s="68"/>
      <c r="B46" s="87" t="s">
        <v>138</v>
      </c>
      <c r="C46" s="74">
        <v>0</v>
      </c>
      <c r="D46" s="74">
        <v>74638.09</v>
      </c>
      <c r="E46" s="74">
        <v>4541</v>
      </c>
      <c r="F46" s="74">
        <v>124652.23796</v>
      </c>
      <c r="G46" s="74">
        <v>2124.0357000000004</v>
      </c>
      <c r="H46" s="74">
        <v>203.35</v>
      </c>
      <c r="I46" s="74">
        <v>43946.03898</v>
      </c>
      <c r="J46" s="74">
        <v>443</v>
      </c>
      <c r="K46" s="74">
        <v>27.284219999999998</v>
      </c>
      <c r="L46" s="74">
        <v>0</v>
      </c>
      <c r="M46" s="74">
        <v>0</v>
      </c>
      <c r="N46" s="74">
        <v>105074.65856000001</v>
      </c>
      <c r="O46" s="74">
        <v>45108.19554</v>
      </c>
      <c r="P46" s="74">
        <v>58499</v>
      </c>
      <c r="Q46" s="74">
        <v>64419.31463000001</v>
      </c>
      <c r="R46" s="74">
        <v>0</v>
      </c>
      <c r="S46" s="74">
        <v>201</v>
      </c>
      <c r="T46" s="74">
        <v>1059.60075</v>
      </c>
      <c r="U46" s="74">
        <v>837.68816</v>
      </c>
      <c r="V46" s="74">
        <v>0</v>
      </c>
      <c r="W46" s="74">
        <v>16634.71</v>
      </c>
      <c r="X46" s="74">
        <v>60433.1739</v>
      </c>
      <c r="Y46" s="74">
        <v>328205.40852</v>
      </c>
      <c r="Z46" s="74">
        <v>22718.77443999999</v>
      </c>
      <c r="AA46" s="74">
        <v>98210.11305</v>
      </c>
      <c r="AB46" s="74">
        <v>4366.62161</v>
      </c>
      <c r="AC46" s="74">
        <v>0</v>
      </c>
      <c r="AD46" s="74">
        <v>6509.309439999999</v>
      </c>
      <c r="AE46" s="74">
        <v>0</v>
      </c>
      <c r="AF46" s="74">
        <v>67686</v>
      </c>
      <c r="AG46" s="74">
        <v>0</v>
      </c>
      <c r="AH46" s="74">
        <v>0</v>
      </c>
      <c r="AI46" s="74">
        <v>353696.58903</v>
      </c>
      <c r="AJ46" s="74">
        <v>2518.315</v>
      </c>
      <c r="AK46" s="74">
        <v>0</v>
      </c>
      <c r="AL46" s="74">
        <v>132850.85</v>
      </c>
      <c r="AM46" s="74">
        <v>0</v>
      </c>
      <c r="AN46" s="74">
        <v>0</v>
      </c>
      <c r="AO46" s="74">
        <v>41858.67771</v>
      </c>
      <c r="AP46" s="74">
        <v>0</v>
      </c>
      <c r="AQ46" s="74">
        <v>0</v>
      </c>
      <c r="AR46" s="74">
        <v>0</v>
      </c>
      <c r="AS46" s="74">
        <v>0</v>
      </c>
      <c r="AT46" s="74">
        <v>56097.352869999995</v>
      </c>
      <c r="AU46" s="74">
        <v>0</v>
      </c>
      <c r="AV46" s="74">
        <v>34.283</v>
      </c>
      <c r="AW46" s="74">
        <v>152.47754</v>
      </c>
      <c r="AX46" s="74">
        <v>0</v>
      </c>
      <c r="AY46" s="67">
        <v>1717560.39007</v>
      </c>
    </row>
    <row r="47" spans="1:51" ht="15" customHeight="1">
      <c r="A47" s="68"/>
      <c r="B47" s="87" t="s">
        <v>139</v>
      </c>
      <c r="C47" s="74">
        <v>0</v>
      </c>
      <c r="D47" s="74">
        <v>2.72</v>
      </c>
      <c r="E47" s="74">
        <v>11107</v>
      </c>
      <c r="F47" s="74">
        <v>150429.99795</v>
      </c>
      <c r="G47" s="74">
        <v>0</v>
      </c>
      <c r="H47" s="74">
        <v>95.19</v>
      </c>
      <c r="I47" s="74">
        <v>88624.58314</v>
      </c>
      <c r="J47" s="74">
        <v>0</v>
      </c>
      <c r="K47" s="74">
        <v>0</v>
      </c>
      <c r="L47" s="74">
        <v>0</v>
      </c>
      <c r="M47" s="74">
        <v>0</v>
      </c>
      <c r="N47" s="74">
        <v>5110.1941799999995</v>
      </c>
      <c r="O47" s="74">
        <v>7775.79212</v>
      </c>
      <c r="P47" s="74">
        <v>0</v>
      </c>
      <c r="Q47" s="74">
        <v>1554.05352</v>
      </c>
      <c r="R47" s="74">
        <v>0</v>
      </c>
      <c r="S47" s="74">
        <v>36.55843</v>
      </c>
      <c r="T47" s="74">
        <v>0</v>
      </c>
      <c r="U47" s="74">
        <v>10.414200000000001</v>
      </c>
      <c r="V47" s="74">
        <v>0</v>
      </c>
      <c r="W47" s="74">
        <v>14.97</v>
      </c>
      <c r="X47" s="74">
        <v>3376.70139</v>
      </c>
      <c r="Y47" s="74">
        <v>1199.95604</v>
      </c>
      <c r="Z47" s="74">
        <v>67.854629999999</v>
      </c>
      <c r="AA47" s="74">
        <v>1098.79302</v>
      </c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74">
        <v>0</v>
      </c>
      <c r="AI47" s="74">
        <v>96407.14980000003</v>
      </c>
      <c r="AJ47" s="74">
        <v>335.182</v>
      </c>
      <c r="AK47" s="74">
        <v>0</v>
      </c>
      <c r="AL47" s="74">
        <v>21653.99495</v>
      </c>
      <c r="AM47" s="74">
        <v>0</v>
      </c>
      <c r="AN47" s="74">
        <v>0</v>
      </c>
      <c r="AO47" s="74">
        <v>2072.0418600000003</v>
      </c>
      <c r="AP47" s="74">
        <v>0</v>
      </c>
      <c r="AQ47" s="74">
        <v>0</v>
      </c>
      <c r="AR47" s="74">
        <v>0</v>
      </c>
      <c r="AS47" s="74">
        <v>0</v>
      </c>
      <c r="AT47" s="74">
        <v>0</v>
      </c>
      <c r="AU47" s="74">
        <v>0</v>
      </c>
      <c r="AV47" s="74">
        <v>1.00211</v>
      </c>
      <c r="AW47" s="74">
        <v>0</v>
      </c>
      <c r="AX47" s="74">
        <v>0</v>
      </c>
      <c r="AY47" s="67">
        <v>390973.14723</v>
      </c>
    </row>
    <row r="48" spans="1:51" ht="14.25">
      <c r="A48" s="78"/>
      <c r="B48" s="88" t="s">
        <v>140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0.75727</v>
      </c>
      <c r="P48" s="74">
        <v>82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4">
        <v>0</v>
      </c>
      <c r="AA48" s="74">
        <v>1.34781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74">
        <v>2.73</v>
      </c>
      <c r="AK48" s="74">
        <v>0</v>
      </c>
      <c r="AL48" s="74">
        <v>0</v>
      </c>
      <c r="AM48" s="74">
        <v>0</v>
      </c>
      <c r="AN48" s="74">
        <v>0</v>
      </c>
      <c r="AO48" s="74">
        <v>2.36508</v>
      </c>
      <c r="AP48" s="74">
        <v>0</v>
      </c>
      <c r="AQ48" s="74">
        <v>0</v>
      </c>
      <c r="AR48" s="74">
        <v>0</v>
      </c>
      <c r="AS48" s="74">
        <v>0</v>
      </c>
      <c r="AT48" s="74">
        <v>0</v>
      </c>
      <c r="AU48" s="74">
        <v>0</v>
      </c>
      <c r="AV48" s="74">
        <v>0</v>
      </c>
      <c r="AW48" s="74">
        <v>0</v>
      </c>
      <c r="AX48" s="74">
        <v>0</v>
      </c>
      <c r="AY48" s="67">
        <v>89.20016000000001</v>
      </c>
    </row>
    <row r="49" spans="1:51" ht="15" customHeight="1">
      <c r="A49" s="78">
        <v>3</v>
      </c>
      <c r="B49" s="103" t="s">
        <v>141</v>
      </c>
      <c r="C49" s="80">
        <v>1317723.16</v>
      </c>
      <c r="D49" s="80">
        <v>0</v>
      </c>
      <c r="E49" s="80">
        <v>171784</v>
      </c>
      <c r="F49" s="80">
        <v>0</v>
      </c>
      <c r="G49" s="80">
        <v>849700.98888</v>
      </c>
      <c r="H49" s="80">
        <v>334488.14</v>
      </c>
      <c r="I49" s="80">
        <v>0</v>
      </c>
      <c r="J49" s="80">
        <v>31602</v>
      </c>
      <c r="K49" s="80">
        <v>12572.86215</v>
      </c>
      <c r="L49" s="80">
        <v>39409.75165</v>
      </c>
      <c r="M49" s="80">
        <v>87257.35724000001</v>
      </c>
      <c r="N49" s="80">
        <v>0</v>
      </c>
      <c r="O49" s="80">
        <v>0</v>
      </c>
      <c r="P49" s="80">
        <v>0</v>
      </c>
      <c r="Q49" s="80">
        <v>0</v>
      </c>
      <c r="R49" s="80">
        <v>33485.75</v>
      </c>
      <c r="S49" s="80">
        <v>59166.68204999998</v>
      </c>
      <c r="T49" s="80">
        <v>25013.289799999988</v>
      </c>
      <c r="U49" s="80">
        <v>0</v>
      </c>
      <c r="V49" s="80">
        <v>21566.33971</v>
      </c>
      <c r="W49" s="80">
        <v>0</v>
      </c>
      <c r="X49" s="80">
        <v>0</v>
      </c>
      <c r="Y49" s="80">
        <v>0</v>
      </c>
      <c r="Z49" s="80">
        <v>421309.4634300009</v>
      </c>
      <c r="AA49" s="80">
        <v>0</v>
      </c>
      <c r="AB49" s="80">
        <v>115492.99913</v>
      </c>
      <c r="AC49" s="80">
        <v>134330.78186</v>
      </c>
      <c r="AD49" s="80">
        <v>496730.44850000006</v>
      </c>
      <c r="AE49" s="80">
        <v>32538.95259</v>
      </c>
      <c r="AF49" s="80">
        <v>0</v>
      </c>
      <c r="AG49" s="80">
        <v>0</v>
      </c>
      <c r="AH49" s="80">
        <v>279974.48247000005</v>
      </c>
      <c r="AI49" s="80">
        <v>0</v>
      </c>
      <c r="AJ49" s="80">
        <v>2312.641</v>
      </c>
      <c r="AK49" s="80">
        <v>91490.08</v>
      </c>
      <c r="AL49" s="80">
        <v>0</v>
      </c>
      <c r="AM49" s="80">
        <v>0</v>
      </c>
      <c r="AN49" s="80">
        <v>32445.03043</v>
      </c>
      <c r="AO49" s="80">
        <v>0</v>
      </c>
      <c r="AP49" s="80">
        <v>19150.260000000002</v>
      </c>
      <c r="AQ49" s="80">
        <v>25094.67187</v>
      </c>
      <c r="AR49" s="80">
        <v>2147</v>
      </c>
      <c r="AS49" s="80">
        <v>94121.20595</v>
      </c>
      <c r="AT49" s="80">
        <v>0</v>
      </c>
      <c r="AU49" s="80">
        <v>0</v>
      </c>
      <c r="AV49" s="80">
        <v>0</v>
      </c>
      <c r="AW49" s="80">
        <v>5373.845380000001</v>
      </c>
      <c r="AX49" s="80">
        <v>57068.909999999996</v>
      </c>
      <c r="AY49" s="67">
        <v>4730908.33871</v>
      </c>
    </row>
    <row r="50" spans="1:51" ht="14.25">
      <c r="A50" s="64">
        <v>4</v>
      </c>
      <c r="B50" s="104" t="s">
        <v>142</v>
      </c>
      <c r="C50" s="66">
        <v>38725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2000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0</v>
      </c>
      <c r="AV50" s="66">
        <v>0</v>
      </c>
      <c r="AW50" s="66">
        <v>0</v>
      </c>
      <c r="AX50" s="66">
        <v>0</v>
      </c>
      <c r="AY50" s="67">
        <v>40725</v>
      </c>
    </row>
    <row r="51" spans="1:51" ht="15" customHeight="1">
      <c r="A51" s="68"/>
      <c r="B51" s="69" t="s">
        <v>143</v>
      </c>
      <c r="C51" s="70">
        <v>38725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0">
        <v>0</v>
      </c>
      <c r="AW51" s="70">
        <v>0</v>
      </c>
      <c r="AX51" s="70">
        <v>0</v>
      </c>
      <c r="AY51" s="67">
        <v>38725</v>
      </c>
    </row>
    <row r="52" spans="1:51" ht="14.25">
      <c r="A52" s="68"/>
      <c r="B52" s="69" t="s">
        <v>144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0</v>
      </c>
      <c r="AS52" s="70">
        <v>0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67">
        <v>0</v>
      </c>
    </row>
    <row r="53" spans="1:51" ht="15" customHeight="1">
      <c r="A53" s="68"/>
      <c r="B53" s="69" t="s">
        <v>145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0</v>
      </c>
      <c r="AS53" s="70">
        <v>0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67">
        <v>0</v>
      </c>
    </row>
    <row r="54" spans="1:51" ht="14.25">
      <c r="A54" s="68"/>
      <c r="B54" s="69" t="s">
        <v>146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2000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0">
        <v>0</v>
      </c>
      <c r="AW54" s="70">
        <v>0</v>
      </c>
      <c r="AX54" s="70">
        <v>0</v>
      </c>
      <c r="AY54" s="67">
        <v>2000</v>
      </c>
    </row>
    <row r="55" spans="1:51" ht="15" customHeight="1">
      <c r="A55" s="64">
        <v>5</v>
      </c>
      <c r="B55" s="104" t="s">
        <v>147</v>
      </c>
      <c r="C55" s="66">
        <v>17088.84</v>
      </c>
      <c r="D55" s="66">
        <v>1177111.8</v>
      </c>
      <c r="E55" s="66">
        <v>2010</v>
      </c>
      <c r="F55" s="66">
        <v>9438.22</v>
      </c>
      <c r="G55" s="66">
        <v>296432.02241</v>
      </c>
      <c r="H55" s="66">
        <v>153171.2</v>
      </c>
      <c r="I55" s="66">
        <v>12319.6</v>
      </c>
      <c r="J55" s="66">
        <v>10</v>
      </c>
      <c r="K55" s="66">
        <v>0</v>
      </c>
      <c r="L55" s="66">
        <v>1000</v>
      </c>
      <c r="M55" s="66">
        <v>1010</v>
      </c>
      <c r="N55" s="66">
        <v>2000</v>
      </c>
      <c r="O55" s="66">
        <v>500</v>
      </c>
      <c r="P55" s="66">
        <v>0</v>
      </c>
      <c r="Q55" s="66">
        <v>1000</v>
      </c>
      <c r="R55" s="66">
        <v>0</v>
      </c>
      <c r="S55" s="66">
        <v>1000</v>
      </c>
      <c r="T55" s="66">
        <v>82868.9</v>
      </c>
      <c r="U55" s="66">
        <v>60457.47</v>
      </c>
      <c r="V55" s="66">
        <v>79000</v>
      </c>
      <c r="W55" s="66">
        <v>0</v>
      </c>
      <c r="X55" s="66">
        <v>12955.666</v>
      </c>
      <c r="Y55" s="66">
        <v>2000</v>
      </c>
      <c r="Z55" s="66">
        <v>0</v>
      </c>
      <c r="AA55" s="66">
        <v>75000</v>
      </c>
      <c r="AB55" s="66">
        <v>1000</v>
      </c>
      <c r="AC55" s="66">
        <v>0</v>
      </c>
      <c r="AD55" s="66">
        <v>2000</v>
      </c>
      <c r="AE55" s="66">
        <v>500</v>
      </c>
      <c r="AF55" s="66">
        <v>0</v>
      </c>
      <c r="AG55" s="66">
        <v>1000</v>
      </c>
      <c r="AH55" s="66">
        <v>0</v>
      </c>
      <c r="AI55" s="66">
        <v>8679</v>
      </c>
      <c r="AJ55" s="66">
        <v>0</v>
      </c>
      <c r="AK55" s="66">
        <v>0</v>
      </c>
      <c r="AL55" s="66">
        <v>60000</v>
      </c>
      <c r="AM55" s="66">
        <v>0</v>
      </c>
      <c r="AN55" s="66">
        <v>1000</v>
      </c>
      <c r="AO55" s="66">
        <v>0</v>
      </c>
      <c r="AP55" s="66">
        <v>1000</v>
      </c>
      <c r="AQ55" s="66">
        <v>0</v>
      </c>
      <c r="AR55" s="66">
        <v>0</v>
      </c>
      <c r="AS55" s="66">
        <v>20000</v>
      </c>
      <c r="AT55" s="66">
        <v>81028.75501000001</v>
      </c>
      <c r="AU55" s="66">
        <v>0</v>
      </c>
      <c r="AV55" s="66">
        <v>0</v>
      </c>
      <c r="AW55" s="66">
        <v>0</v>
      </c>
      <c r="AX55" s="66">
        <v>0</v>
      </c>
      <c r="AY55" s="67">
        <v>2162581.47342</v>
      </c>
    </row>
    <row r="56" spans="1:51" ht="14.25">
      <c r="A56" s="68"/>
      <c r="B56" s="69" t="s">
        <v>148</v>
      </c>
      <c r="C56" s="70">
        <v>17088.84</v>
      </c>
      <c r="D56" s="70">
        <v>47500</v>
      </c>
      <c r="E56" s="70">
        <v>2010</v>
      </c>
      <c r="F56" s="70">
        <v>9438.22</v>
      </c>
      <c r="G56" s="70">
        <v>0</v>
      </c>
      <c r="H56" s="70">
        <v>1171.2</v>
      </c>
      <c r="I56" s="70">
        <v>0</v>
      </c>
      <c r="J56" s="70">
        <v>10</v>
      </c>
      <c r="K56" s="70">
        <v>0</v>
      </c>
      <c r="L56" s="70">
        <v>1000</v>
      </c>
      <c r="M56" s="70">
        <v>1010</v>
      </c>
      <c r="N56" s="70">
        <v>2000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2868.9</v>
      </c>
      <c r="U56" s="70">
        <v>457.47</v>
      </c>
      <c r="V56" s="70">
        <v>0</v>
      </c>
      <c r="W56" s="70">
        <v>0</v>
      </c>
      <c r="X56" s="70">
        <v>9841.676</v>
      </c>
      <c r="Y56" s="70">
        <v>2000</v>
      </c>
      <c r="Z56" s="70">
        <v>0</v>
      </c>
      <c r="AA56" s="70">
        <v>1000</v>
      </c>
      <c r="AB56" s="70">
        <v>1000</v>
      </c>
      <c r="AC56" s="70">
        <v>0</v>
      </c>
      <c r="AD56" s="70">
        <v>2000</v>
      </c>
      <c r="AE56" s="70">
        <v>500</v>
      </c>
      <c r="AF56" s="70">
        <v>0</v>
      </c>
      <c r="AG56" s="70">
        <v>0</v>
      </c>
      <c r="AH56" s="70">
        <v>0</v>
      </c>
      <c r="AI56" s="70">
        <v>8679</v>
      </c>
      <c r="AJ56" s="70">
        <v>0</v>
      </c>
      <c r="AK56" s="70">
        <v>0</v>
      </c>
      <c r="AL56" s="70">
        <v>0</v>
      </c>
      <c r="AM56" s="70">
        <v>0</v>
      </c>
      <c r="AN56" s="70">
        <v>1000</v>
      </c>
      <c r="AO56" s="70">
        <v>0</v>
      </c>
      <c r="AP56" s="70">
        <v>1000</v>
      </c>
      <c r="AQ56" s="70">
        <v>0</v>
      </c>
      <c r="AR56" s="70">
        <v>0</v>
      </c>
      <c r="AS56" s="70">
        <v>0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67">
        <v>111575.30599999998</v>
      </c>
    </row>
    <row r="57" spans="1:51" ht="15" customHeight="1">
      <c r="A57" s="78"/>
      <c r="B57" s="103" t="s">
        <v>149</v>
      </c>
      <c r="C57" s="80">
        <v>0</v>
      </c>
      <c r="D57" s="80">
        <v>1129611.8</v>
      </c>
      <c r="E57" s="80">
        <v>0</v>
      </c>
      <c r="F57" s="80">
        <v>0</v>
      </c>
      <c r="G57" s="80">
        <v>296432.02241</v>
      </c>
      <c r="H57" s="80">
        <v>152000</v>
      </c>
      <c r="I57" s="80">
        <v>12319.6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500</v>
      </c>
      <c r="P57" s="80">
        <v>0</v>
      </c>
      <c r="Q57" s="80">
        <v>1000</v>
      </c>
      <c r="R57" s="80">
        <v>0</v>
      </c>
      <c r="S57" s="80">
        <v>1000</v>
      </c>
      <c r="T57" s="80">
        <v>80000</v>
      </c>
      <c r="U57" s="80">
        <v>60000</v>
      </c>
      <c r="V57" s="80">
        <v>79000</v>
      </c>
      <c r="W57" s="80">
        <v>0</v>
      </c>
      <c r="X57" s="80">
        <v>3113.99</v>
      </c>
      <c r="Y57" s="80">
        <v>0</v>
      </c>
      <c r="Z57" s="80">
        <v>0</v>
      </c>
      <c r="AA57" s="80">
        <v>74000</v>
      </c>
      <c r="AB57" s="80">
        <v>0</v>
      </c>
      <c r="AC57" s="80">
        <v>0</v>
      </c>
      <c r="AD57" s="80">
        <v>0</v>
      </c>
      <c r="AE57" s="80">
        <v>0</v>
      </c>
      <c r="AF57" s="80">
        <v>0</v>
      </c>
      <c r="AG57" s="80">
        <v>1000</v>
      </c>
      <c r="AH57" s="80">
        <v>0</v>
      </c>
      <c r="AI57" s="80">
        <v>0</v>
      </c>
      <c r="AJ57" s="80">
        <v>0</v>
      </c>
      <c r="AK57" s="80">
        <v>0</v>
      </c>
      <c r="AL57" s="80">
        <v>60000</v>
      </c>
      <c r="AM57" s="80">
        <v>0</v>
      </c>
      <c r="AN57" s="80">
        <v>0</v>
      </c>
      <c r="AO57" s="80">
        <v>0</v>
      </c>
      <c r="AP57" s="80">
        <v>0</v>
      </c>
      <c r="AQ57" s="80">
        <v>0</v>
      </c>
      <c r="AR57" s="80">
        <v>0</v>
      </c>
      <c r="AS57" s="80">
        <v>20000</v>
      </c>
      <c r="AT57" s="80">
        <v>81028.75501000001</v>
      </c>
      <c r="AU57" s="80">
        <v>0</v>
      </c>
      <c r="AV57" s="80">
        <v>0</v>
      </c>
      <c r="AW57" s="80">
        <v>0</v>
      </c>
      <c r="AX57" s="80">
        <v>0</v>
      </c>
      <c r="AY57" s="67">
        <v>2051006.16742</v>
      </c>
    </row>
    <row r="58" spans="1:51" ht="14.25">
      <c r="A58" s="64">
        <v>6</v>
      </c>
      <c r="B58" s="104" t="s">
        <v>150</v>
      </c>
      <c r="C58" s="66">
        <v>11680983.66</v>
      </c>
      <c r="D58" s="66">
        <v>5338166.69</v>
      </c>
      <c r="E58" s="66">
        <v>4758432</v>
      </c>
      <c r="F58" s="66">
        <v>11162894.038</v>
      </c>
      <c r="G58" s="66">
        <v>7171317.882</v>
      </c>
      <c r="H58" s="66">
        <v>12458094.46</v>
      </c>
      <c r="I58" s="66">
        <v>2713891.426</v>
      </c>
      <c r="J58" s="66">
        <v>164446</v>
      </c>
      <c r="K58" s="66">
        <v>363076.743</v>
      </c>
      <c r="L58" s="66">
        <v>937963.663</v>
      </c>
      <c r="M58" s="66">
        <v>888115.656</v>
      </c>
      <c r="N58" s="66">
        <v>3274991.886</v>
      </c>
      <c r="O58" s="66">
        <v>556885.992</v>
      </c>
      <c r="P58" s="66">
        <v>537107</v>
      </c>
      <c r="Q58" s="66">
        <v>580606.4396299999</v>
      </c>
      <c r="R58" s="66">
        <v>479818.51</v>
      </c>
      <c r="S58" s="66">
        <v>504042.51139999996</v>
      </c>
      <c r="T58" s="66">
        <v>1786186.43874</v>
      </c>
      <c r="U58" s="66">
        <v>230052.29184</v>
      </c>
      <c r="V58" s="66">
        <v>352206.41189</v>
      </c>
      <c r="W58" s="66">
        <v>567629.1</v>
      </c>
      <c r="X58" s="66">
        <v>649269.49248</v>
      </c>
      <c r="Y58" s="66">
        <v>1263899.0233</v>
      </c>
      <c r="Z58" s="66">
        <v>5444080.416</v>
      </c>
      <c r="AA58" s="66">
        <v>399079.22641</v>
      </c>
      <c r="AB58" s="66">
        <v>1102164.792</v>
      </c>
      <c r="AC58" s="66">
        <v>568492.5050499999</v>
      </c>
      <c r="AD58" s="66">
        <v>1832781.52346</v>
      </c>
      <c r="AE58" s="66">
        <v>315208.85618</v>
      </c>
      <c r="AF58" s="66">
        <v>801328</v>
      </c>
      <c r="AG58" s="66">
        <v>464844.654</v>
      </c>
      <c r="AH58" s="66">
        <v>1145564.21</v>
      </c>
      <c r="AI58" s="66">
        <v>7116353.23581</v>
      </c>
      <c r="AJ58" s="66">
        <v>143003.529</v>
      </c>
      <c r="AK58" s="66">
        <v>446010.12</v>
      </c>
      <c r="AL58" s="66">
        <v>1052140.42079</v>
      </c>
      <c r="AM58" s="66">
        <v>0</v>
      </c>
      <c r="AN58" s="66">
        <v>218308.01179</v>
      </c>
      <c r="AO58" s="66">
        <v>187620.07</v>
      </c>
      <c r="AP58" s="66">
        <v>107248.297</v>
      </c>
      <c r="AQ58" s="66">
        <v>256373.259</v>
      </c>
      <c r="AR58" s="66">
        <v>16515</v>
      </c>
      <c r="AS58" s="66">
        <v>30904.043</v>
      </c>
      <c r="AT58" s="66">
        <v>81445.075</v>
      </c>
      <c r="AU58" s="66">
        <v>19057.55</v>
      </c>
      <c r="AV58" s="66">
        <v>16771.266</v>
      </c>
      <c r="AW58" s="66">
        <v>27498.294</v>
      </c>
      <c r="AX58" s="66">
        <v>3235</v>
      </c>
      <c r="AY58" s="67">
        <v>90168600.10977001</v>
      </c>
    </row>
    <row r="59" spans="1:51" ht="15" customHeight="1">
      <c r="A59" s="68"/>
      <c r="B59" s="69" t="s">
        <v>151</v>
      </c>
      <c r="C59" s="73">
        <v>0</v>
      </c>
      <c r="D59" s="73">
        <v>5338166.69</v>
      </c>
      <c r="E59" s="73">
        <v>0</v>
      </c>
      <c r="F59" s="73">
        <v>0</v>
      </c>
      <c r="G59" s="73">
        <v>0</v>
      </c>
      <c r="H59" s="73">
        <v>12458094.46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3274991.886</v>
      </c>
      <c r="O59" s="73">
        <v>556885.992</v>
      </c>
      <c r="P59" s="73">
        <v>0</v>
      </c>
      <c r="Q59" s="73">
        <v>0</v>
      </c>
      <c r="R59" s="73">
        <v>0</v>
      </c>
      <c r="S59" s="73">
        <v>0</v>
      </c>
      <c r="T59" s="73">
        <v>0</v>
      </c>
      <c r="U59" s="73">
        <v>0</v>
      </c>
      <c r="V59" s="73">
        <v>0</v>
      </c>
      <c r="W59" s="73">
        <v>0</v>
      </c>
      <c r="X59" s="73">
        <v>0</v>
      </c>
      <c r="Y59" s="73">
        <v>0</v>
      </c>
      <c r="Z59" s="73">
        <v>0</v>
      </c>
      <c r="AA59" s="73">
        <v>0</v>
      </c>
      <c r="AB59" s="73">
        <v>0</v>
      </c>
      <c r="AC59" s="73">
        <v>0</v>
      </c>
      <c r="AD59" s="73">
        <v>0</v>
      </c>
      <c r="AE59" s="73">
        <v>0</v>
      </c>
      <c r="AF59" s="73">
        <v>801328</v>
      </c>
      <c r="AG59" s="73">
        <v>0</v>
      </c>
      <c r="AH59" s="73">
        <v>0</v>
      </c>
      <c r="AI59" s="73">
        <v>0</v>
      </c>
      <c r="AJ59" s="73">
        <v>0</v>
      </c>
      <c r="AK59" s="73">
        <v>0</v>
      </c>
      <c r="AL59" s="73">
        <v>0</v>
      </c>
      <c r="AM59" s="73">
        <v>0</v>
      </c>
      <c r="AN59" s="73">
        <v>0</v>
      </c>
      <c r="AO59" s="73">
        <v>0</v>
      </c>
      <c r="AP59" s="73">
        <v>0</v>
      </c>
      <c r="AQ59" s="73">
        <v>0</v>
      </c>
      <c r="AR59" s="73">
        <v>0</v>
      </c>
      <c r="AS59" s="73">
        <v>0</v>
      </c>
      <c r="AT59" s="73">
        <v>0</v>
      </c>
      <c r="AU59" s="73">
        <v>19057.55</v>
      </c>
      <c r="AV59" s="73">
        <v>0</v>
      </c>
      <c r="AW59" s="73">
        <v>0</v>
      </c>
      <c r="AX59" s="73">
        <v>0</v>
      </c>
      <c r="AY59" s="67">
        <v>22448524.578</v>
      </c>
    </row>
    <row r="60" spans="1:51" ht="14.25">
      <c r="A60" s="68"/>
      <c r="B60" s="69" t="s">
        <v>152</v>
      </c>
      <c r="C60" s="73">
        <v>11680983.66</v>
      </c>
      <c r="D60" s="73">
        <v>0</v>
      </c>
      <c r="E60" s="73">
        <v>4758432</v>
      </c>
      <c r="F60" s="73">
        <v>11162894.038</v>
      </c>
      <c r="G60" s="73">
        <v>7171317.882</v>
      </c>
      <c r="H60" s="73">
        <v>0</v>
      </c>
      <c r="I60" s="73">
        <v>2713891.426</v>
      </c>
      <c r="J60" s="73">
        <v>164446</v>
      </c>
      <c r="K60" s="73">
        <v>363076.743</v>
      </c>
      <c r="L60" s="73">
        <v>937963.663</v>
      </c>
      <c r="M60" s="73">
        <v>888115.656</v>
      </c>
      <c r="N60" s="73">
        <v>0</v>
      </c>
      <c r="O60" s="73">
        <v>0</v>
      </c>
      <c r="P60" s="73">
        <v>537107</v>
      </c>
      <c r="Q60" s="73">
        <v>580606.4396299999</v>
      </c>
      <c r="R60" s="73">
        <v>479818.51</v>
      </c>
      <c r="S60" s="73">
        <v>504042.51139999996</v>
      </c>
      <c r="T60" s="73">
        <v>1786186.43874</v>
      </c>
      <c r="U60" s="73">
        <v>230052.29184</v>
      </c>
      <c r="V60" s="73">
        <v>352206.41189</v>
      </c>
      <c r="W60" s="73">
        <v>567629.1</v>
      </c>
      <c r="X60" s="73">
        <v>649269.49248</v>
      </c>
      <c r="Y60" s="73">
        <v>1263899.0233</v>
      </c>
      <c r="Z60" s="73">
        <v>5444080.416</v>
      </c>
      <c r="AA60" s="73">
        <v>399079.22641</v>
      </c>
      <c r="AB60" s="73">
        <v>1102164.792</v>
      </c>
      <c r="AC60" s="73">
        <v>568492.5050499999</v>
      </c>
      <c r="AD60" s="73">
        <v>1832781.52346</v>
      </c>
      <c r="AE60" s="73">
        <v>315208.85618</v>
      </c>
      <c r="AF60" s="73">
        <v>0</v>
      </c>
      <c r="AG60" s="73">
        <v>464844.654</v>
      </c>
      <c r="AH60" s="73">
        <v>1145564.21</v>
      </c>
      <c r="AI60" s="73">
        <v>7116353.23581</v>
      </c>
      <c r="AJ60" s="73">
        <v>143003.529</v>
      </c>
      <c r="AK60" s="73">
        <v>446010.12</v>
      </c>
      <c r="AL60" s="73">
        <v>1052140.42079</v>
      </c>
      <c r="AM60" s="73">
        <v>0</v>
      </c>
      <c r="AN60" s="73">
        <v>218308.01179</v>
      </c>
      <c r="AO60" s="73">
        <v>187620.07</v>
      </c>
      <c r="AP60" s="73">
        <v>107248.297</v>
      </c>
      <c r="AQ60" s="73">
        <v>256373.259</v>
      </c>
      <c r="AR60" s="73">
        <v>16515</v>
      </c>
      <c r="AS60" s="73">
        <v>30904.043</v>
      </c>
      <c r="AT60" s="73">
        <v>81445.075</v>
      </c>
      <c r="AU60" s="73">
        <v>0</v>
      </c>
      <c r="AV60" s="73">
        <v>16771.266</v>
      </c>
      <c r="AW60" s="73">
        <v>27498.294</v>
      </c>
      <c r="AX60" s="73">
        <v>3235</v>
      </c>
      <c r="AY60" s="67">
        <v>67720075.53177002</v>
      </c>
    </row>
    <row r="61" spans="1:51" ht="15" customHeight="1">
      <c r="A61" s="64">
        <v>7</v>
      </c>
      <c r="B61" s="104" t="s">
        <v>153</v>
      </c>
      <c r="C61" s="66">
        <v>284555.89</v>
      </c>
      <c r="D61" s="66">
        <v>2115.71</v>
      </c>
      <c r="E61" s="66">
        <v>20107</v>
      </c>
      <c r="F61" s="66">
        <v>159830.2406</v>
      </c>
      <c r="G61" s="66">
        <v>40861.98257</v>
      </c>
      <c r="H61" s="66">
        <v>20574.289999999997</v>
      </c>
      <c r="I61" s="66">
        <v>31026.033760000002</v>
      </c>
      <c r="J61" s="66">
        <v>2536</v>
      </c>
      <c r="K61" s="66">
        <v>4412.2477</v>
      </c>
      <c r="L61" s="66">
        <v>26344.6904</v>
      </c>
      <c r="M61" s="66">
        <v>32008.74533</v>
      </c>
      <c r="N61" s="66">
        <v>16068.181990000001</v>
      </c>
      <c r="O61" s="66">
        <v>10498.937249999999</v>
      </c>
      <c r="P61" s="66">
        <v>6375</v>
      </c>
      <c r="Q61" s="66">
        <v>14587.286269999999</v>
      </c>
      <c r="R61" s="66">
        <v>4925.66</v>
      </c>
      <c r="S61" s="66">
        <v>5104.52301</v>
      </c>
      <c r="T61" s="66">
        <v>30506.499519999998</v>
      </c>
      <c r="U61" s="66">
        <v>7561.14277</v>
      </c>
      <c r="V61" s="66">
        <v>15076.65266</v>
      </c>
      <c r="W61" s="66">
        <v>14601.19</v>
      </c>
      <c r="X61" s="66">
        <v>19922.20016</v>
      </c>
      <c r="Y61" s="66">
        <v>12793.685559999998</v>
      </c>
      <c r="Z61" s="66">
        <v>80888.2872</v>
      </c>
      <c r="AA61" s="66">
        <v>16585.33468</v>
      </c>
      <c r="AB61" s="66">
        <v>6496.737970000002</v>
      </c>
      <c r="AC61" s="66">
        <v>5351.03327</v>
      </c>
      <c r="AD61" s="66">
        <v>37592.46454</v>
      </c>
      <c r="AE61" s="66">
        <v>4470.85</v>
      </c>
      <c r="AF61" s="66">
        <v>4262</v>
      </c>
      <c r="AG61" s="66">
        <v>19816.80444</v>
      </c>
      <c r="AH61" s="66">
        <v>16936.85661</v>
      </c>
      <c r="AI61" s="66">
        <v>50464.41298</v>
      </c>
      <c r="AJ61" s="66">
        <v>2300.449</v>
      </c>
      <c r="AK61" s="66">
        <v>6881.24</v>
      </c>
      <c r="AL61" s="66">
        <v>21851.97395</v>
      </c>
      <c r="AM61" s="66">
        <v>0</v>
      </c>
      <c r="AN61" s="66">
        <v>3854.259</v>
      </c>
      <c r="AO61" s="66">
        <v>6028.133610000001</v>
      </c>
      <c r="AP61" s="66">
        <v>2630.5688</v>
      </c>
      <c r="AQ61" s="66">
        <v>4872.63401</v>
      </c>
      <c r="AR61" s="66">
        <v>1485</v>
      </c>
      <c r="AS61" s="66">
        <v>10561.32607</v>
      </c>
      <c r="AT61" s="66">
        <v>4950.66211</v>
      </c>
      <c r="AU61" s="66">
        <v>1673.29</v>
      </c>
      <c r="AV61" s="66">
        <v>1550.93946</v>
      </c>
      <c r="AW61" s="66">
        <v>2867.15681</v>
      </c>
      <c r="AX61" s="66">
        <v>5921.349999999999</v>
      </c>
      <c r="AY61" s="67">
        <v>1092348.1077899996</v>
      </c>
    </row>
    <row r="62" spans="1:51" ht="14.25">
      <c r="A62" s="68"/>
      <c r="B62" s="69" t="s">
        <v>154</v>
      </c>
      <c r="C62" s="73">
        <v>27469.84</v>
      </c>
      <c r="D62" s="73">
        <v>0</v>
      </c>
      <c r="E62" s="73">
        <v>0</v>
      </c>
      <c r="F62" s="73">
        <v>52296.84</v>
      </c>
      <c r="G62" s="73">
        <v>0</v>
      </c>
      <c r="H62" s="73">
        <v>0</v>
      </c>
      <c r="I62" s="73">
        <v>10197.2</v>
      </c>
      <c r="J62" s="73">
        <v>0</v>
      </c>
      <c r="K62" s="73">
        <v>0</v>
      </c>
      <c r="L62" s="73">
        <v>19921.6834</v>
      </c>
      <c r="M62" s="73">
        <v>15779.5</v>
      </c>
      <c r="N62" s="73">
        <v>0</v>
      </c>
      <c r="O62" s="73">
        <v>6884.4</v>
      </c>
      <c r="P62" s="73">
        <v>0</v>
      </c>
      <c r="Q62" s="73">
        <v>0</v>
      </c>
      <c r="R62" s="73">
        <v>0</v>
      </c>
      <c r="S62" s="73">
        <v>0</v>
      </c>
      <c r="T62" s="73">
        <v>6994.11765</v>
      </c>
      <c r="U62" s="73">
        <v>0</v>
      </c>
      <c r="V62" s="73">
        <v>0</v>
      </c>
      <c r="W62" s="73">
        <v>0</v>
      </c>
      <c r="X62" s="73">
        <v>0</v>
      </c>
      <c r="Y62" s="73">
        <v>0</v>
      </c>
      <c r="Z62" s="73">
        <v>59556.125</v>
      </c>
      <c r="AA62" s="73">
        <v>11445.644</v>
      </c>
      <c r="AB62" s="73">
        <v>0</v>
      </c>
      <c r="AC62" s="73">
        <v>0</v>
      </c>
      <c r="AD62" s="73">
        <v>0</v>
      </c>
      <c r="AE62" s="73">
        <v>0</v>
      </c>
      <c r="AF62" s="73">
        <v>0</v>
      </c>
      <c r="AG62" s="73">
        <v>13755.491</v>
      </c>
      <c r="AH62" s="73">
        <v>0</v>
      </c>
      <c r="AI62" s="73">
        <v>4587.68871</v>
      </c>
      <c r="AJ62" s="73">
        <v>0</v>
      </c>
      <c r="AK62" s="73">
        <v>0</v>
      </c>
      <c r="AL62" s="73">
        <v>0</v>
      </c>
      <c r="AM62" s="73">
        <v>0</v>
      </c>
      <c r="AN62" s="73">
        <v>0</v>
      </c>
      <c r="AO62" s="73">
        <v>0</v>
      </c>
      <c r="AP62" s="73">
        <v>0</v>
      </c>
      <c r="AQ62" s="73">
        <v>0</v>
      </c>
      <c r="AR62" s="73">
        <v>0</v>
      </c>
      <c r="AS62" s="73">
        <v>0</v>
      </c>
      <c r="AT62" s="73">
        <v>0</v>
      </c>
      <c r="AU62" s="73">
        <v>0</v>
      </c>
      <c r="AV62" s="73">
        <v>0</v>
      </c>
      <c r="AW62" s="73">
        <v>0</v>
      </c>
      <c r="AX62" s="73">
        <v>0</v>
      </c>
      <c r="AY62" s="67">
        <v>228888.52975999998</v>
      </c>
    </row>
    <row r="63" spans="1:51" ht="15" customHeight="1">
      <c r="A63" s="68"/>
      <c r="B63" s="69" t="s">
        <v>155</v>
      </c>
      <c r="C63" s="73">
        <v>87490.73</v>
      </c>
      <c r="D63" s="73">
        <v>0</v>
      </c>
      <c r="E63" s="73">
        <v>0</v>
      </c>
      <c r="F63" s="73">
        <v>46390.92338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3">
        <v>0</v>
      </c>
      <c r="U63" s="73">
        <v>0</v>
      </c>
      <c r="V63" s="73">
        <v>0</v>
      </c>
      <c r="W63" s="73">
        <v>0</v>
      </c>
      <c r="X63" s="73">
        <v>0</v>
      </c>
      <c r="Y63" s="73">
        <v>0</v>
      </c>
      <c r="Z63" s="73">
        <v>853.373</v>
      </c>
      <c r="AA63" s="73">
        <v>0</v>
      </c>
      <c r="AB63" s="73">
        <v>0</v>
      </c>
      <c r="AC63" s="73">
        <v>0</v>
      </c>
      <c r="AD63" s="73">
        <v>0</v>
      </c>
      <c r="AE63" s="73">
        <v>0</v>
      </c>
      <c r="AF63" s="73">
        <v>0</v>
      </c>
      <c r="AG63" s="73">
        <v>0</v>
      </c>
      <c r="AH63" s="73">
        <v>0</v>
      </c>
      <c r="AI63" s="73">
        <v>2328.2905299999998</v>
      </c>
      <c r="AJ63" s="73">
        <v>0</v>
      </c>
      <c r="AK63" s="73">
        <v>0</v>
      </c>
      <c r="AL63" s="73">
        <v>0</v>
      </c>
      <c r="AM63" s="73">
        <v>0</v>
      </c>
      <c r="AN63" s="73">
        <v>0</v>
      </c>
      <c r="AO63" s="73">
        <v>0</v>
      </c>
      <c r="AP63" s="73">
        <v>0</v>
      </c>
      <c r="AQ63" s="73">
        <v>0</v>
      </c>
      <c r="AR63" s="73">
        <v>0</v>
      </c>
      <c r="AS63" s="73">
        <v>0</v>
      </c>
      <c r="AT63" s="73">
        <v>0</v>
      </c>
      <c r="AU63" s="73">
        <v>0</v>
      </c>
      <c r="AV63" s="73">
        <v>0</v>
      </c>
      <c r="AW63" s="73">
        <v>0</v>
      </c>
      <c r="AX63" s="73">
        <v>0</v>
      </c>
      <c r="AY63" s="67">
        <v>137063.31691</v>
      </c>
    </row>
    <row r="64" spans="1:51" ht="14.25">
      <c r="A64" s="68"/>
      <c r="B64" s="69" t="s">
        <v>156</v>
      </c>
      <c r="C64" s="73">
        <v>33903.45</v>
      </c>
      <c r="D64" s="73">
        <v>0</v>
      </c>
      <c r="E64" s="73">
        <v>6926</v>
      </c>
      <c r="F64" s="73">
        <v>7256.120400000001</v>
      </c>
      <c r="G64" s="73">
        <v>6644.296620000001</v>
      </c>
      <c r="H64" s="73">
        <v>1791.51</v>
      </c>
      <c r="I64" s="73">
        <v>4941.05594</v>
      </c>
      <c r="J64" s="73">
        <v>210</v>
      </c>
      <c r="K64" s="73">
        <v>2199.21011</v>
      </c>
      <c r="L64" s="73">
        <v>1959.02</v>
      </c>
      <c r="M64" s="73">
        <v>5579.20599</v>
      </c>
      <c r="N64" s="73">
        <v>1410.161</v>
      </c>
      <c r="O64" s="73">
        <v>952.16327</v>
      </c>
      <c r="P64" s="73">
        <v>1615</v>
      </c>
      <c r="Q64" s="73">
        <v>2290.92946</v>
      </c>
      <c r="R64" s="73">
        <v>1107.22</v>
      </c>
      <c r="S64" s="73">
        <v>1033.84466</v>
      </c>
      <c r="T64" s="73">
        <v>7493.016329999999</v>
      </c>
      <c r="U64" s="73">
        <v>3293.4460099999997</v>
      </c>
      <c r="V64" s="73">
        <v>1843.6759499999998</v>
      </c>
      <c r="W64" s="73">
        <v>2207.1</v>
      </c>
      <c r="X64" s="73">
        <v>4087.31349</v>
      </c>
      <c r="Y64" s="73">
        <v>4303.486</v>
      </c>
      <c r="Z64" s="73">
        <v>9363.2477</v>
      </c>
      <c r="AA64" s="73">
        <v>1275.38928</v>
      </c>
      <c r="AB64" s="73">
        <v>1578.07375</v>
      </c>
      <c r="AC64" s="73">
        <v>2249.0503599999997</v>
      </c>
      <c r="AD64" s="73">
        <v>11093.94168</v>
      </c>
      <c r="AE64" s="73">
        <v>926.58</v>
      </c>
      <c r="AF64" s="73">
        <v>426</v>
      </c>
      <c r="AG64" s="73">
        <v>1378.18709</v>
      </c>
      <c r="AH64" s="73">
        <v>5012.96785</v>
      </c>
      <c r="AI64" s="73">
        <v>22312.80807</v>
      </c>
      <c r="AJ64" s="73">
        <v>751.608</v>
      </c>
      <c r="AK64" s="73">
        <v>1053.18</v>
      </c>
      <c r="AL64" s="73">
        <v>5367.61429</v>
      </c>
      <c r="AM64" s="73">
        <v>0</v>
      </c>
      <c r="AN64" s="73">
        <v>588.538</v>
      </c>
      <c r="AO64" s="73">
        <v>1788.80395</v>
      </c>
      <c r="AP64" s="73">
        <v>1000</v>
      </c>
      <c r="AQ64" s="73">
        <v>1715.78034</v>
      </c>
      <c r="AR64" s="73">
        <v>501</v>
      </c>
      <c r="AS64" s="73">
        <v>1041.27777</v>
      </c>
      <c r="AT64" s="73">
        <v>1574.71114</v>
      </c>
      <c r="AU64" s="73">
        <v>341.03</v>
      </c>
      <c r="AV64" s="73">
        <v>277.45371</v>
      </c>
      <c r="AW64" s="73">
        <v>2503.03931</v>
      </c>
      <c r="AX64" s="73">
        <v>1036.28</v>
      </c>
      <c r="AY64" s="67">
        <v>174387.0145</v>
      </c>
    </row>
    <row r="65" spans="1:51" ht="15" customHeight="1">
      <c r="A65" s="68"/>
      <c r="B65" s="69" t="s">
        <v>157</v>
      </c>
      <c r="C65" s="73">
        <v>23821.94</v>
      </c>
      <c r="D65" s="73">
        <v>70.54</v>
      </c>
      <c r="E65" s="73">
        <v>8765</v>
      </c>
      <c r="F65" s="73">
        <v>21910.78861</v>
      </c>
      <c r="G65" s="73">
        <v>15181.595660000003</v>
      </c>
      <c r="H65" s="73">
        <v>9585.32</v>
      </c>
      <c r="I65" s="73">
        <v>627.207</v>
      </c>
      <c r="J65" s="73">
        <v>1209</v>
      </c>
      <c r="K65" s="73">
        <v>641.56485</v>
      </c>
      <c r="L65" s="73">
        <v>287.838</v>
      </c>
      <c r="M65" s="73">
        <v>4054.043</v>
      </c>
      <c r="N65" s="73">
        <v>9321.8098</v>
      </c>
      <c r="O65" s="73">
        <v>73.544</v>
      </c>
      <c r="P65" s="73">
        <v>419</v>
      </c>
      <c r="Q65" s="73">
        <v>3993.6</v>
      </c>
      <c r="R65" s="73">
        <v>413.22</v>
      </c>
      <c r="S65" s="73">
        <v>1249.39479</v>
      </c>
      <c r="T65" s="73">
        <v>8763.03059</v>
      </c>
      <c r="U65" s="73">
        <v>1772.1036100000001</v>
      </c>
      <c r="V65" s="73">
        <v>5288.794</v>
      </c>
      <c r="W65" s="73">
        <v>2685.08</v>
      </c>
      <c r="X65" s="73">
        <v>7994.56625</v>
      </c>
      <c r="Y65" s="73">
        <v>1086.5913500000001</v>
      </c>
      <c r="Z65" s="73">
        <v>3768.5905</v>
      </c>
      <c r="AA65" s="73">
        <v>654.36201</v>
      </c>
      <c r="AB65" s="73">
        <v>875.23</v>
      </c>
      <c r="AC65" s="73">
        <v>244.813</v>
      </c>
      <c r="AD65" s="73">
        <v>5297.4835</v>
      </c>
      <c r="AE65" s="73">
        <v>6</v>
      </c>
      <c r="AF65" s="73">
        <v>2653</v>
      </c>
      <c r="AG65" s="73">
        <v>1730.78762</v>
      </c>
      <c r="AH65" s="73">
        <v>0</v>
      </c>
      <c r="AI65" s="73">
        <v>9157.88881</v>
      </c>
      <c r="AJ65" s="73">
        <v>180.088</v>
      </c>
      <c r="AK65" s="73">
        <v>183.4</v>
      </c>
      <c r="AL65" s="73">
        <v>5551.8629900000005</v>
      </c>
      <c r="AM65" s="73">
        <v>0</v>
      </c>
      <c r="AN65" s="73">
        <v>382.159</v>
      </c>
      <c r="AO65" s="73">
        <v>633.7</v>
      </c>
      <c r="AP65" s="73">
        <v>328.42</v>
      </c>
      <c r="AQ65" s="73">
        <v>416.96666999999997</v>
      </c>
      <c r="AR65" s="73">
        <v>186</v>
      </c>
      <c r="AS65" s="73">
        <v>6285.99801</v>
      </c>
      <c r="AT65" s="73">
        <v>239.4</v>
      </c>
      <c r="AU65" s="73">
        <v>0</v>
      </c>
      <c r="AV65" s="73">
        <v>198.8025</v>
      </c>
      <c r="AW65" s="73">
        <v>0</v>
      </c>
      <c r="AX65" s="73">
        <v>3335</v>
      </c>
      <c r="AY65" s="67">
        <v>167991.72162000003</v>
      </c>
    </row>
    <row r="66" spans="1:51" ht="14.25">
      <c r="A66" s="68"/>
      <c r="B66" s="69" t="s">
        <v>158</v>
      </c>
      <c r="C66" s="73">
        <v>70483.19</v>
      </c>
      <c r="D66" s="73">
        <v>1567.11</v>
      </c>
      <c r="E66" s="73">
        <v>4416</v>
      </c>
      <c r="F66" s="73">
        <v>31975.56821</v>
      </c>
      <c r="G66" s="73">
        <v>18537.272530000002</v>
      </c>
      <c r="H66" s="73">
        <v>8230.02</v>
      </c>
      <c r="I66" s="73">
        <v>6333.19051</v>
      </c>
      <c r="J66" s="73">
        <v>711</v>
      </c>
      <c r="K66" s="73">
        <v>1118.72774</v>
      </c>
      <c r="L66" s="73">
        <v>3338.961</v>
      </c>
      <c r="M66" s="73">
        <v>3476.77755</v>
      </c>
      <c r="N66" s="73">
        <v>3365.5414</v>
      </c>
      <c r="O66" s="73">
        <v>1701.47312</v>
      </c>
      <c r="P66" s="73">
        <v>2878</v>
      </c>
      <c r="Q66" s="73">
        <v>2703.6693000000005</v>
      </c>
      <c r="R66" s="73">
        <v>2736.44</v>
      </c>
      <c r="S66" s="73">
        <v>2275.4481299999998</v>
      </c>
      <c r="T66" s="73">
        <v>3964.5750899999994</v>
      </c>
      <c r="U66" s="73">
        <v>950.16103</v>
      </c>
      <c r="V66" s="73">
        <v>4304.335190000001</v>
      </c>
      <c r="W66" s="73">
        <v>4107.59</v>
      </c>
      <c r="X66" s="73">
        <v>6489.560109999999</v>
      </c>
      <c r="Y66" s="73">
        <v>4253.00393</v>
      </c>
      <c r="Z66" s="73">
        <v>6540.349</v>
      </c>
      <c r="AA66" s="73">
        <v>1453.193</v>
      </c>
      <c r="AB66" s="73">
        <v>4043.4342200000015</v>
      </c>
      <c r="AC66" s="73">
        <v>1629.2394799999995</v>
      </c>
      <c r="AD66" s="73">
        <v>17688.24764</v>
      </c>
      <c r="AE66" s="73">
        <v>1961.081</v>
      </c>
      <c r="AF66" s="73">
        <v>342</v>
      </c>
      <c r="AG66" s="73">
        <v>1149.0366</v>
      </c>
      <c r="AH66" s="73">
        <v>3024.99957</v>
      </c>
      <c r="AI66" s="73">
        <v>7744.04251</v>
      </c>
      <c r="AJ66" s="73">
        <v>446.402</v>
      </c>
      <c r="AK66" s="73">
        <v>3112.16</v>
      </c>
      <c r="AL66" s="73">
        <v>9551.042</v>
      </c>
      <c r="AM66" s="73">
        <v>0</v>
      </c>
      <c r="AN66" s="73">
        <v>1313.3</v>
      </c>
      <c r="AO66" s="73">
        <v>1798.26149</v>
      </c>
      <c r="AP66" s="73">
        <v>621.445</v>
      </c>
      <c r="AQ66" s="73">
        <v>1350.79195</v>
      </c>
      <c r="AR66" s="73">
        <v>299</v>
      </c>
      <c r="AS66" s="73">
        <v>1602.81329</v>
      </c>
      <c r="AT66" s="73">
        <v>2145.44525</v>
      </c>
      <c r="AU66" s="73">
        <v>564.05</v>
      </c>
      <c r="AV66" s="73">
        <v>628.45079</v>
      </c>
      <c r="AW66" s="73">
        <v>0</v>
      </c>
      <c r="AX66" s="73">
        <v>798.99</v>
      </c>
      <c r="AY66" s="67">
        <v>258297.94883999997</v>
      </c>
    </row>
    <row r="67" spans="1:51" ht="15" customHeight="1">
      <c r="A67" s="78"/>
      <c r="B67" s="103" t="s">
        <v>159</v>
      </c>
      <c r="C67" s="80">
        <v>41386.74</v>
      </c>
      <c r="D67" s="80">
        <v>478.06</v>
      </c>
      <c r="E67" s="80">
        <v>0</v>
      </c>
      <c r="F67" s="80">
        <v>0</v>
      </c>
      <c r="G67" s="80">
        <v>498.81776</v>
      </c>
      <c r="H67" s="80">
        <v>967.44</v>
      </c>
      <c r="I67" s="80">
        <v>8927.38031</v>
      </c>
      <c r="J67" s="80">
        <v>406</v>
      </c>
      <c r="K67" s="80">
        <v>452.745</v>
      </c>
      <c r="L67" s="80">
        <v>837.188</v>
      </c>
      <c r="M67" s="80">
        <v>3119.21879</v>
      </c>
      <c r="N67" s="80">
        <v>1970.6697900000001</v>
      </c>
      <c r="O67" s="80">
        <v>887.35686</v>
      </c>
      <c r="P67" s="80">
        <v>1463</v>
      </c>
      <c r="Q67" s="80">
        <v>5599.087509999999</v>
      </c>
      <c r="R67" s="80">
        <v>668.78</v>
      </c>
      <c r="S67" s="80">
        <v>545.83543</v>
      </c>
      <c r="T67" s="80">
        <v>3291.75986</v>
      </c>
      <c r="U67" s="80">
        <v>1545.43212</v>
      </c>
      <c r="V67" s="80">
        <v>3639.84752</v>
      </c>
      <c r="W67" s="80">
        <v>5601.42</v>
      </c>
      <c r="X67" s="80">
        <v>1350.76031</v>
      </c>
      <c r="Y67" s="80">
        <v>3150.6042800000005</v>
      </c>
      <c r="Z67" s="80">
        <v>806.602</v>
      </c>
      <c r="AA67" s="80">
        <v>1756.7463899999998</v>
      </c>
      <c r="AB67" s="80">
        <v>0</v>
      </c>
      <c r="AC67" s="80">
        <v>1227.93043</v>
      </c>
      <c r="AD67" s="80">
        <v>3512.7917199999997</v>
      </c>
      <c r="AE67" s="80">
        <v>1577.1889999999999</v>
      </c>
      <c r="AF67" s="80">
        <v>841</v>
      </c>
      <c r="AG67" s="80">
        <v>1803.30213</v>
      </c>
      <c r="AH67" s="80">
        <v>8898.88919</v>
      </c>
      <c r="AI67" s="80">
        <v>4333.694350000001</v>
      </c>
      <c r="AJ67" s="80">
        <v>922.351</v>
      </c>
      <c r="AK67" s="80">
        <v>2532.5</v>
      </c>
      <c r="AL67" s="80">
        <v>1381.45467</v>
      </c>
      <c r="AM67" s="80">
        <v>0</v>
      </c>
      <c r="AN67" s="80">
        <v>1570.262</v>
      </c>
      <c r="AO67" s="80">
        <v>1807.3681700000002</v>
      </c>
      <c r="AP67" s="80">
        <v>680.7038</v>
      </c>
      <c r="AQ67" s="80">
        <v>1389.0950500000001</v>
      </c>
      <c r="AR67" s="80">
        <v>499</v>
      </c>
      <c r="AS67" s="80">
        <v>1631.237</v>
      </c>
      <c r="AT67" s="80">
        <v>991.10572</v>
      </c>
      <c r="AU67" s="80">
        <v>768.21</v>
      </c>
      <c r="AV67" s="80">
        <v>446.23246000000006</v>
      </c>
      <c r="AW67" s="80">
        <v>364.1175</v>
      </c>
      <c r="AX67" s="80">
        <v>751.08</v>
      </c>
      <c r="AY67" s="67">
        <v>125719.57616000001</v>
      </c>
    </row>
    <row r="68" spans="1:51" ht="14.25">
      <c r="A68" s="64">
        <v>8</v>
      </c>
      <c r="B68" s="104" t="s">
        <v>160</v>
      </c>
      <c r="C68" s="66">
        <v>771984.72</v>
      </c>
      <c r="D68" s="66">
        <v>141933.51</v>
      </c>
      <c r="E68" s="66">
        <v>316986</v>
      </c>
      <c r="F68" s="66">
        <v>249461.67683999997</v>
      </c>
      <c r="G68" s="66">
        <v>417092.33061400003</v>
      </c>
      <c r="H68" s="66">
        <v>58721.5</v>
      </c>
      <c r="I68" s="66">
        <v>110810.43558</v>
      </c>
      <c r="J68" s="66">
        <v>16433</v>
      </c>
      <c r="K68" s="66">
        <v>7136.214190000001</v>
      </c>
      <c r="L68" s="66">
        <v>13420.88407</v>
      </c>
      <c r="M68" s="66">
        <v>14692.771839999998</v>
      </c>
      <c r="N68" s="66">
        <v>21166.970760000004</v>
      </c>
      <c r="O68" s="66">
        <v>14739.598099999996</v>
      </c>
      <c r="P68" s="66">
        <v>13311</v>
      </c>
      <c r="Q68" s="66">
        <v>24214.145409999997</v>
      </c>
      <c r="R68" s="66">
        <v>15415.18</v>
      </c>
      <c r="S68" s="66">
        <v>8069.0288900000005</v>
      </c>
      <c r="T68" s="66">
        <v>35763.25938</v>
      </c>
      <c r="U68" s="66">
        <v>4107.457279999999</v>
      </c>
      <c r="V68" s="66">
        <v>13668.938450000001</v>
      </c>
      <c r="W68" s="66">
        <v>17219.62</v>
      </c>
      <c r="X68" s="66">
        <v>23663.153599999998</v>
      </c>
      <c r="Y68" s="66">
        <v>58347.83924999998</v>
      </c>
      <c r="Z68" s="66">
        <v>24536.347721000013</v>
      </c>
      <c r="AA68" s="66">
        <v>11807.487290000001</v>
      </c>
      <c r="AB68" s="66">
        <v>33464.72084</v>
      </c>
      <c r="AC68" s="66">
        <v>11632.03213</v>
      </c>
      <c r="AD68" s="66">
        <v>85030.10209</v>
      </c>
      <c r="AE68" s="66">
        <v>8148.223000000002</v>
      </c>
      <c r="AF68" s="66">
        <v>16712</v>
      </c>
      <c r="AG68" s="66">
        <v>31036.15008</v>
      </c>
      <c r="AH68" s="66">
        <v>22677.21897</v>
      </c>
      <c r="AI68" s="66">
        <v>1291548.13023</v>
      </c>
      <c r="AJ68" s="66">
        <v>2376.32171</v>
      </c>
      <c r="AK68" s="66">
        <v>5275.48</v>
      </c>
      <c r="AL68" s="66">
        <v>16596.89818</v>
      </c>
      <c r="AM68" s="66">
        <v>0</v>
      </c>
      <c r="AN68" s="66">
        <v>2861.7102400000003</v>
      </c>
      <c r="AO68" s="66">
        <v>2748.78884</v>
      </c>
      <c r="AP68" s="66">
        <v>149.517</v>
      </c>
      <c r="AQ68" s="66">
        <v>4119.401599999999</v>
      </c>
      <c r="AR68" s="66">
        <v>263</v>
      </c>
      <c r="AS68" s="66">
        <v>4341.0358</v>
      </c>
      <c r="AT68" s="66">
        <v>1118.69464</v>
      </c>
      <c r="AU68" s="66">
        <v>200</v>
      </c>
      <c r="AV68" s="66">
        <v>430</v>
      </c>
      <c r="AW68" s="66">
        <v>880.34786</v>
      </c>
      <c r="AX68" s="66">
        <v>2258.75</v>
      </c>
      <c r="AY68" s="67">
        <v>3945002.4946150016</v>
      </c>
    </row>
    <row r="69" spans="1:51" ht="14.25">
      <c r="A69" s="68"/>
      <c r="B69" s="105" t="s">
        <v>161</v>
      </c>
      <c r="C69" s="73">
        <v>37554.649999999994</v>
      </c>
      <c r="D69" s="73">
        <v>16005.74</v>
      </c>
      <c r="E69" s="73">
        <v>8119</v>
      </c>
      <c r="F69" s="73">
        <v>2397.874</v>
      </c>
      <c r="G69" s="73">
        <v>10895.866079999998</v>
      </c>
      <c r="H69" s="73">
        <v>111.21</v>
      </c>
      <c r="I69" s="73">
        <v>19226.149</v>
      </c>
      <c r="J69" s="73">
        <v>7955</v>
      </c>
      <c r="K69" s="73">
        <v>3234.652</v>
      </c>
      <c r="L69" s="73">
        <v>0</v>
      </c>
      <c r="M69" s="73">
        <v>0</v>
      </c>
      <c r="N69" s="73">
        <v>0</v>
      </c>
      <c r="O69" s="73">
        <v>6663.506999999998</v>
      </c>
      <c r="P69" s="73">
        <v>72</v>
      </c>
      <c r="Q69" s="73">
        <v>6288.68002</v>
      </c>
      <c r="R69" s="73">
        <v>0</v>
      </c>
      <c r="S69" s="73">
        <v>0</v>
      </c>
      <c r="T69" s="73">
        <v>964.21786</v>
      </c>
      <c r="U69" s="73">
        <v>2281.0784599999993</v>
      </c>
      <c r="V69" s="73">
        <v>5803.834640000002</v>
      </c>
      <c r="W69" s="73">
        <v>0</v>
      </c>
      <c r="X69" s="73">
        <v>6070.09012</v>
      </c>
      <c r="Y69" s="73">
        <v>10797.946500000002</v>
      </c>
      <c r="Z69" s="73">
        <v>0</v>
      </c>
      <c r="AA69" s="73">
        <v>6027.48628</v>
      </c>
      <c r="AB69" s="73">
        <v>12578.617129999999</v>
      </c>
      <c r="AC69" s="73">
        <v>5005.61953</v>
      </c>
      <c r="AD69" s="73">
        <v>16804.421739999998</v>
      </c>
      <c r="AE69" s="73">
        <v>2549.89033</v>
      </c>
      <c r="AF69" s="73">
        <v>381</v>
      </c>
      <c r="AG69" s="73">
        <v>0</v>
      </c>
      <c r="AH69" s="73">
        <v>8871.680000000002</v>
      </c>
      <c r="AI69" s="73">
        <v>0</v>
      </c>
      <c r="AJ69" s="73">
        <v>1575.736</v>
      </c>
      <c r="AK69" s="73">
        <v>3240.84</v>
      </c>
      <c r="AL69" s="73">
        <v>9168.99081</v>
      </c>
      <c r="AM69" s="73">
        <v>0</v>
      </c>
      <c r="AN69" s="73">
        <v>1356.8978100000002</v>
      </c>
      <c r="AO69" s="73">
        <v>1596.67107</v>
      </c>
      <c r="AP69" s="73">
        <v>0</v>
      </c>
      <c r="AQ69" s="73">
        <v>2037.04097</v>
      </c>
      <c r="AR69" s="73">
        <v>50</v>
      </c>
      <c r="AS69" s="73">
        <v>189.218</v>
      </c>
      <c r="AT69" s="73">
        <v>504.93659</v>
      </c>
      <c r="AU69" s="73">
        <v>200</v>
      </c>
      <c r="AV69" s="73">
        <v>0</v>
      </c>
      <c r="AW69" s="73">
        <v>0</v>
      </c>
      <c r="AX69" s="73">
        <v>8.08</v>
      </c>
      <c r="AY69" s="67">
        <v>216580.54193999997</v>
      </c>
    </row>
    <row r="70" spans="1:51" ht="14.25">
      <c r="A70" s="68"/>
      <c r="B70" s="106" t="s">
        <v>162</v>
      </c>
      <c r="C70" s="70">
        <v>5575.28</v>
      </c>
      <c r="D70" s="70">
        <v>8.49</v>
      </c>
      <c r="E70" s="70">
        <v>2279</v>
      </c>
      <c r="F70" s="70">
        <v>5335.92795</v>
      </c>
      <c r="G70" s="70">
        <v>4791.822364000001</v>
      </c>
      <c r="H70" s="70">
        <v>136.87</v>
      </c>
      <c r="I70" s="70">
        <v>3364.39971</v>
      </c>
      <c r="J70" s="70">
        <v>247</v>
      </c>
      <c r="K70" s="70">
        <v>608.8975800000001</v>
      </c>
      <c r="L70" s="70">
        <v>634.61986</v>
      </c>
      <c r="M70" s="70">
        <v>801.7959599999999</v>
      </c>
      <c r="N70" s="70">
        <v>0</v>
      </c>
      <c r="O70" s="70">
        <v>325.621</v>
      </c>
      <c r="P70" s="70">
        <v>317</v>
      </c>
      <c r="Q70" s="70">
        <v>369.96271</v>
      </c>
      <c r="R70" s="70">
        <v>402.4</v>
      </c>
      <c r="S70" s="70">
        <v>20.84114</v>
      </c>
      <c r="T70" s="70">
        <v>568.82575</v>
      </c>
      <c r="U70" s="70">
        <v>157.41741</v>
      </c>
      <c r="V70" s="70">
        <v>566.7028400000002</v>
      </c>
      <c r="W70" s="70">
        <v>331.5</v>
      </c>
      <c r="X70" s="70">
        <v>769.85053</v>
      </c>
      <c r="Y70" s="70">
        <v>421.52937</v>
      </c>
      <c r="Z70" s="70">
        <v>3202.8813310000105</v>
      </c>
      <c r="AA70" s="70">
        <v>313.70751</v>
      </c>
      <c r="AB70" s="70">
        <v>1394.3096099999998</v>
      </c>
      <c r="AC70" s="70">
        <v>295.51821</v>
      </c>
      <c r="AD70" s="70">
        <v>3273.9024</v>
      </c>
      <c r="AE70" s="70">
        <v>150.5902</v>
      </c>
      <c r="AF70" s="70">
        <v>0</v>
      </c>
      <c r="AG70" s="70">
        <v>0</v>
      </c>
      <c r="AH70" s="70">
        <v>609.23</v>
      </c>
      <c r="AI70" s="70">
        <v>3581.48108</v>
      </c>
      <c r="AJ70" s="70">
        <v>0</v>
      </c>
      <c r="AK70" s="70">
        <v>452.91</v>
      </c>
      <c r="AL70" s="70">
        <v>622.96471</v>
      </c>
      <c r="AM70" s="70">
        <v>0</v>
      </c>
      <c r="AN70" s="70">
        <v>189.97038</v>
      </c>
      <c r="AO70" s="70">
        <v>420.94402</v>
      </c>
      <c r="AP70" s="70">
        <v>96.765</v>
      </c>
      <c r="AQ70" s="70">
        <v>0</v>
      </c>
      <c r="AR70" s="70">
        <v>105</v>
      </c>
      <c r="AS70" s="70">
        <v>102.29694</v>
      </c>
      <c r="AT70" s="70">
        <v>156.35</v>
      </c>
      <c r="AU70" s="70">
        <v>0</v>
      </c>
      <c r="AV70" s="70">
        <v>0</v>
      </c>
      <c r="AW70" s="70">
        <v>308.77058</v>
      </c>
      <c r="AX70" s="70">
        <v>9.94</v>
      </c>
      <c r="AY70" s="67">
        <v>43004.575565000014</v>
      </c>
    </row>
    <row r="71" spans="1:51" ht="14.25">
      <c r="A71" s="68"/>
      <c r="B71" s="107" t="s">
        <v>163</v>
      </c>
      <c r="C71" s="70">
        <v>217954.52</v>
      </c>
      <c r="D71" s="70">
        <v>8397.31</v>
      </c>
      <c r="E71" s="70">
        <v>136091</v>
      </c>
      <c r="F71" s="70">
        <v>103994.91424</v>
      </c>
      <c r="G71" s="70">
        <v>142566.78266000003</v>
      </c>
      <c r="H71" s="70">
        <v>29427.87</v>
      </c>
      <c r="I71" s="70">
        <v>8792.69356</v>
      </c>
      <c r="J71" s="70">
        <v>628</v>
      </c>
      <c r="K71" s="70">
        <v>378.39084</v>
      </c>
      <c r="L71" s="70">
        <v>253</v>
      </c>
      <c r="M71" s="70">
        <v>4485.39594</v>
      </c>
      <c r="N71" s="70">
        <v>57</v>
      </c>
      <c r="O71" s="70">
        <v>0</v>
      </c>
      <c r="P71" s="70">
        <v>3658</v>
      </c>
      <c r="Q71" s="70">
        <v>13202.55029</v>
      </c>
      <c r="R71" s="70">
        <v>11098.29</v>
      </c>
      <c r="S71" s="70">
        <v>4014.255</v>
      </c>
      <c r="T71" s="70">
        <v>5353.76041</v>
      </c>
      <c r="U71" s="70">
        <v>98.782</v>
      </c>
      <c r="V71" s="70">
        <v>883.51196</v>
      </c>
      <c r="W71" s="70">
        <v>5571.62</v>
      </c>
      <c r="X71" s="70">
        <v>28.675</v>
      </c>
      <c r="Y71" s="70">
        <v>2783.692</v>
      </c>
      <c r="Z71" s="70">
        <v>1145.38</v>
      </c>
      <c r="AA71" s="70">
        <v>844.9</v>
      </c>
      <c r="AB71" s="70">
        <v>246</v>
      </c>
      <c r="AC71" s="70">
        <v>858.26143</v>
      </c>
      <c r="AD71" s="70">
        <v>5393.2661</v>
      </c>
      <c r="AE71" s="70">
        <v>1647.53355</v>
      </c>
      <c r="AF71" s="70">
        <v>2504</v>
      </c>
      <c r="AG71" s="70">
        <v>1193.173</v>
      </c>
      <c r="AH71" s="70">
        <v>152.19</v>
      </c>
      <c r="AI71" s="70">
        <v>222765.70213999998</v>
      </c>
      <c r="AJ71" s="70">
        <v>10</v>
      </c>
      <c r="AK71" s="70">
        <v>0</v>
      </c>
      <c r="AL71" s="70">
        <v>175.5</v>
      </c>
      <c r="AM71" s="70">
        <v>0</v>
      </c>
      <c r="AN71" s="70">
        <v>0</v>
      </c>
      <c r="AO71" s="70">
        <v>69.65</v>
      </c>
      <c r="AP71" s="70">
        <v>0</v>
      </c>
      <c r="AQ71" s="70">
        <v>150</v>
      </c>
      <c r="AR71" s="70">
        <v>6</v>
      </c>
      <c r="AS71" s="70">
        <v>0</v>
      </c>
      <c r="AT71" s="70">
        <v>0</v>
      </c>
      <c r="AU71" s="70">
        <v>0</v>
      </c>
      <c r="AV71" s="70">
        <v>430</v>
      </c>
      <c r="AW71" s="70">
        <v>0</v>
      </c>
      <c r="AX71" s="70">
        <v>0</v>
      </c>
      <c r="AY71" s="67">
        <v>936881.57012</v>
      </c>
    </row>
    <row r="72" spans="1:51" ht="14.25">
      <c r="A72" s="68"/>
      <c r="B72" s="108" t="s">
        <v>164</v>
      </c>
      <c r="C72" s="70">
        <v>134065.19</v>
      </c>
      <c r="D72" s="70">
        <v>3097.79</v>
      </c>
      <c r="E72" s="70">
        <v>0</v>
      </c>
      <c r="F72" s="70">
        <v>27964.780619999998</v>
      </c>
      <c r="G72" s="70">
        <v>60966.78575</v>
      </c>
      <c r="H72" s="70">
        <v>8332.6</v>
      </c>
      <c r="I72" s="70">
        <v>7330.67963</v>
      </c>
      <c r="J72" s="70">
        <v>1460</v>
      </c>
      <c r="K72" s="70">
        <v>0</v>
      </c>
      <c r="L72" s="70">
        <v>48.309</v>
      </c>
      <c r="M72" s="70">
        <v>933.3385999999999</v>
      </c>
      <c r="N72" s="70">
        <v>0</v>
      </c>
      <c r="O72" s="70">
        <v>140.2</v>
      </c>
      <c r="P72" s="70">
        <v>0</v>
      </c>
      <c r="Q72" s="70">
        <v>168.248</v>
      </c>
      <c r="R72" s="70">
        <v>135</v>
      </c>
      <c r="S72" s="70">
        <v>464.607</v>
      </c>
      <c r="T72" s="70">
        <v>789.6674499999999</v>
      </c>
      <c r="U72" s="70">
        <v>0</v>
      </c>
      <c r="V72" s="70">
        <v>181.51352</v>
      </c>
      <c r="W72" s="70">
        <v>5030.75</v>
      </c>
      <c r="X72" s="70">
        <v>3.01937</v>
      </c>
      <c r="Y72" s="70">
        <v>36036.07408</v>
      </c>
      <c r="Z72" s="70">
        <v>20188.08639</v>
      </c>
      <c r="AA72" s="70">
        <v>70.93102</v>
      </c>
      <c r="AB72" s="70">
        <v>60.6255</v>
      </c>
      <c r="AC72" s="70">
        <v>447.75814</v>
      </c>
      <c r="AD72" s="70">
        <v>952.33421</v>
      </c>
      <c r="AE72" s="70">
        <v>359.46</v>
      </c>
      <c r="AF72" s="70">
        <v>3100</v>
      </c>
      <c r="AG72" s="70">
        <v>0</v>
      </c>
      <c r="AH72" s="70">
        <v>800</v>
      </c>
      <c r="AI72" s="70">
        <v>51092.7237</v>
      </c>
      <c r="AJ72" s="70">
        <v>0</v>
      </c>
      <c r="AK72" s="70">
        <v>85.14</v>
      </c>
      <c r="AL72" s="70">
        <v>0</v>
      </c>
      <c r="AM72" s="70">
        <v>0</v>
      </c>
      <c r="AN72" s="70">
        <v>181.375</v>
      </c>
      <c r="AO72" s="70">
        <v>0</v>
      </c>
      <c r="AP72" s="70">
        <v>0</v>
      </c>
      <c r="AQ72" s="70">
        <v>12.171</v>
      </c>
      <c r="AR72" s="70">
        <v>0</v>
      </c>
      <c r="AS72" s="70">
        <v>4010.96486</v>
      </c>
      <c r="AT72" s="70">
        <v>6.19575</v>
      </c>
      <c r="AU72" s="70">
        <v>0</v>
      </c>
      <c r="AV72" s="70">
        <v>0</v>
      </c>
      <c r="AW72" s="70">
        <v>0</v>
      </c>
      <c r="AX72" s="70">
        <v>0</v>
      </c>
      <c r="AY72" s="67">
        <v>368516.31859000016</v>
      </c>
    </row>
    <row r="73" spans="1:51" ht="14.25">
      <c r="A73" s="68"/>
      <c r="B73" s="105" t="s">
        <v>165</v>
      </c>
      <c r="C73" s="70">
        <v>6356.62</v>
      </c>
      <c r="D73" s="70">
        <v>50.02</v>
      </c>
      <c r="E73" s="70">
        <v>0</v>
      </c>
      <c r="F73" s="70">
        <v>0</v>
      </c>
      <c r="G73" s="70">
        <v>3035.41459</v>
      </c>
      <c r="H73" s="70">
        <v>703.59</v>
      </c>
      <c r="I73" s="70">
        <v>0</v>
      </c>
      <c r="J73" s="70">
        <v>0</v>
      </c>
      <c r="K73" s="70">
        <v>107.16538</v>
      </c>
      <c r="L73" s="70">
        <v>443.78779</v>
      </c>
      <c r="M73" s="70">
        <v>146.442</v>
      </c>
      <c r="N73" s="70">
        <v>449.99649</v>
      </c>
      <c r="O73" s="70">
        <v>790.325</v>
      </c>
      <c r="P73" s="70">
        <v>0</v>
      </c>
      <c r="Q73" s="70">
        <v>238.30131</v>
      </c>
      <c r="R73" s="70">
        <v>0</v>
      </c>
      <c r="S73" s="70">
        <v>17.19682</v>
      </c>
      <c r="T73" s="70">
        <v>0</v>
      </c>
      <c r="U73" s="70">
        <v>100.95336</v>
      </c>
      <c r="V73" s="70">
        <v>143.96455</v>
      </c>
      <c r="W73" s="70">
        <v>0</v>
      </c>
      <c r="X73" s="70">
        <v>273.341</v>
      </c>
      <c r="Y73" s="70">
        <v>80.45166</v>
      </c>
      <c r="Z73" s="70">
        <v>0</v>
      </c>
      <c r="AA73" s="70">
        <v>65.212</v>
      </c>
      <c r="AB73" s="70">
        <v>7682.432029999999</v>
      </c>
      <c r="AC73" s="70">
        <v>0</v>
      </c>
      <c r="AD73" s="70">
        <v>361.13184</v>
      </c>
      <c r="AE73" s="70">
        <v>210.27</v>
      </c>
      <c r="AF73" s="70">
        <v>3</v>
      </c>
      <c r="AG73" s="70">
        <v>0</v>
      </c>
      <c r="AH73" s="70">
        <v>0</v>
      </c>
      <c r="AI73" s="70">
        <v>7496.49136</v>
      </c>
      <c r="AJ73" s="70">
        <v>39.057</v>
      </c>
      <c r="AK73" s="70">
        <v>0</v>
      </c>
      <c r="AL73" s="70">
        <v>379.94281</v>
      </c>
      <c r="AM73" s="70">
        <v>0</v>
      </c>
      <c r="AN73" s="70">
        <v>0</v>
      </c>
      <c r="AO73" s="70">
        <v>0</v>
      </c>
      <c r="AP73" s="70">
        <v>5.09</v>
      </c>
      <c r="AQ73" s="70">
        <v>21.27252</v>
      </c>
      <c r="AR73" s="70">
        <v>0</v>
      </c>
      <c r="AS73" s="70">
        <v>38.556</v>
      </c>
      <c r="AT73" s="70">
        <v>311.666</v>
      </c>
      <c r="AU73" s="70">
        <v>0</v>
      </c>
      <c r="AV73" s="70">
        <v>0</v>
      </c>
      <c r="AW73" s="70">
        <v>40.827</v>
      </c>
      <c r="AX73" s="70">
        <v>120.09</v>
      </c>
      <c r="AY73" s="67">
        <v>29551.691510000004</v>
      </c>
    </row>
    <row r="74" spans="1:51" ht="14.25">
      <c r="A74" s="68"/>
      <c r="B74" s="107" t="s">
        <v>166</v>
      </c>
      <c r="C74" s="70">
        <v>0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70">
        <v>0</v>
      </c>
      <c r="AD74" s="70">
        <v>0</v>
      </c>
      <c r="AE74" s="70">
        <v>0</v>
      </c>
      <c r="AF74" s="70">
        <v>0</v>
      </c>
      <c r="AG74" s="70">
        <v>0</v>
      </c>
      <c r="AH74" s="70">
        <v>0</v>
      </c>
      <c r="AI74" s="70">
        <v>1109.34826</v>
      </c>
      <c r="AJ74" s="70">
        <v>0</v>
      </c>
      <c r="AK74" s="70">
        <v>0</v>
      </c>
      <c r="AL74" s="70">
        <v>0</v>
      </c>
      <c r="AM74" s="70">
        <v>0</v>
      </c>
      <c r="AN74" s="70">
        <v>0</v>
      </c>
      <c r="AO74" s="70">
        <v>0</v>
      </c>
      <c r="AP74" s="70">
        <v>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0">
        <v>0</v>
      </c>
      <c r="AW74" s="70">
        <v>0</v>
      </c>
      <c r="AX74" s="70">
        <v>0</v>
      </c>
      <c r="AY74" s="67">
        <v>1109.34826</v>
      </c>
    </row>
    <row r="75" spans="1:51" ht="14.25">
      <c r="A75" s="68"/>
      <c r="B75" s="107" t="s">
        <v>167</v>
      </c>
      <c r="C75" s="70">
        <v>103728.76</v>
      </c>
      <c r="D75" s="70">
        <v>105353.55</v>
      </c>
      <c r="E75" s="70">
        <v>158361</v>
      </c>
      <c r="F75" s="70">
        <v>109140.9445</v>
      </c>
      <c r="G75" s="70">
        <v>186739.32501</v>
      </c>
      <c r="H75" s="70">
        <v>0</v>
      </c>
      <c r="I75" s="70">
        <v>61350</v>
      </c>
      <c r="J75" s="70">
        <v>5374</v>
      </c>
      <c r="K75" s="70">
        <v>1690.77349</v>
      </c>
      <c r="L75" s="70">
        <v>8439.3154</v>
      </c>
      <c r="M75" s="70">
        <v>6065.21634</v>
      </c>
      <c r="N75" s="70">
        <v>14130.813630000002</v>
      </c>
      <c r="O75" s="70">
        <v>6203.936</v>
      </c>
      <c r="P75" s="70">
        <v>0</v>
      </c>
      <c r="Q75" s="70">
        <v>4000.8</v>
      </c>
      <c r="R75" s="70">
        <v>3308.72</v>
      </c>
      <c r="S75" s="70">
        <v>3272.727</v>
      </c>
      <c r="T75" s="70">
        <v>0</v>
      </c>
      <c r="U75" s="70">
        <v>1442.49605</v>
      </c>
      <c r="V75" s="70">
        <v>2431.67402</v>
      </c>
      <c r="W75" s="70">
        <v>2935.13</v>
      </c>
      <c r="X75" s="70">
        <v>6191.6997</v>
      </c>
      <c r="Y75" s="70">
        <v>8080.780140000001</v>
      </c>
      <c r="Z75" s="70">
        <v>0</v>
      </c>
      <c r="AA75" s="70">
        <v>3268.447</v>
      </c>
      <c r="AB75" s="70">
        <v>10186.12966</v>
      </c>
      <c r="AC75" s="70">
        <v>5017.37482</v>
      </c>
      <c r="AD75" s="70">
        <v>54029.88882</v>
      </c>
      <c r="AE75" s="70">
        <v>0</v>
      </c>
      <c r="AF75" s="70">
        <v>10724</v>
      </c>
      <c r="AG75" s="70">
        <v>771.184</v>
      </c>
      <c r="AH75" s="70">
        <v>12255.00897</v>
      </c>
      <c r="AI75" s="70">
        <v>56031.03219</v>
      </c>
      <c r="AJ75" s="70">
        <v>424.487</v>
      </c>
      <c r="AK75" s="70">
        <v>1250</v>
      </c>
      <c r="AL75" s="70">
        <v>5334.799849999999</v>
      </c>
      <c r="AM75" s="70">
        <v>0</v>
      </c>
      <c r="AN75" s="70">
        <v>28.05009</v>
      </c>
      <c r="AO75" s="70">
        <v>0</v>
      </c>
      <c r="AP75" s="70">
        <v>44.662</v>
      </c>
      <c r="AQ75" s="70">
        <v>1257.455</v>
      </c>
      <c r="AR75" s="70">
        <v>17</v>
      </c>
      <c r="AS75" s="70">
        <v>0</v>
      </c>
      <c r="AT75" s="70">
        <v>78.6543</v>
      </c>
      <c r="AU75" s="70">
        <v>0</v>
      </c>
      <c r="AV75" s="70">
        <v>0</v>
      </c>
      <c r="AW75" s="70">
        <v>7.573</v>
      </c>
      <c r="AX75" s="70">
        <v>109.65</v>
      </c>
      <c r="AY75" s="67">
        <v>958959.83498</v>
      </c>
    </row>
    <row r="76" spans="1:51" ht="14.25">
      <c r="A76" s="78"/>
      <c r="B76" s="109" t="s">
        <v>168</v>
      </c>
      <c r="C76" s="81">
        <v>266749.7</v>
      </c>
      <c r="D76" s="81">
        <v>9020.61</v>
      </c>
      <c r="E76" s="81">
        <v>12136</v>
      </c>
      <c r="F76" s="81">
        <v>627.23553</v>
      </c>
      <c r="G76" s="81">
        <v>8096.33416</v>
      </c>
      <c r="H76" s="81">
        <v>20009.36</v>
      </c>
      <c r="I76" s="81">
        <v>10746.51368</v>
      </c>
      <c r="J76" s="81">
        <v>769</v>
      </c>
      <c r="K76" s="81">
        <v>1116.3349</v>
      </c>
      <c r="L76" s="81">
        <v>3601.85202</v>
      </c>
      <c r="M76" s="81">
        <v>2260.5829999999996</v>
      </c>
      <c r="N76" s="81">
        <v>6529.16064</v>
      </c>
      <c r="O76" s="81">
        <v>616.0091</v>
      </c>
      <c r="P76" s="81">
        <v>9264</v>
      </c>
      <c r="Q76" s="81">
        <v>-54.39692000000002</v>
      </c>
      <c r="R76" s="81">
        <v>470.77</v>
      </c>
      <c r="S76" s="81">
        <v>279.40193</v>
      </c>
      <c r="T76" s="81">
        <v>28086.787910000003</v>
      </c>
      <c r="U76" s="81">
        <v>26.73</v>
      </c>
      <c r="V76" s="81">
        <v>3657.73692</v>
      </c>
      <c r="W76" s="81">
        <v>3350.62</v>
      </c>
      <c r="X76" s="81">
        <v>10326.47788</v>
      </c>
      <c r="Y76" s="81">
        <v>147.36549999998647</v>
      </c>
      <c r="Z76" s="81">
        <v>0</v>
      </c>
      <c r="AA76" s="81">
        <v>1216.80348</v>
      </c>
      <c r="AB76" s="81">
        <v>1316.606910000002</v>
      </c>
      <c r="AC76" s="81">
        <v>7.5</v>
      </c>
      <c r="AD76" s="81">
        <v>4215.15698</v>
      </c>
      <c r="AE76" s="81">
        <v>3230.47892</v>
      </c>
      <c r="AF76" s="81">
        <v>0</v>
      </c>
      <c r="AG76" s="81">
        <v>29071.79308</v>
      </c>
      <c r="AH76" s="81">
        <v>-10.89</v>
      </c>
      <c r="AI76" s="81">
        <v>949471.3515</v>
      </c>
      <c r="AJ76" s="81">
        <v>327.04171</v>
      </c>
      <c r="AK76" s="81">
        <v>246.59</v>
      </c>
      <c r="AL76" s="81">
        <v>914.7</v>
      </c>
      <c r="AM76" s="81">
        <v>0</v>
      </c>
      <c r="AN76" s="81">
        <v>1105.41696</v>
      </c>
      <c r="AO76" s="81">
        <v>661.52375</v>
      </c>
      <c r="AP76" s="81">
        <v>3</v>
      </c>
      <c r="AQ76" s="81">
        <v>641.4621099999999</v>
      </c>
      <c r="AR76" s="81">
        <v>85</v>
      </c>
      <c r="AS76" s="81">
        <v>0</v>
      </c>
      <c r="AT76" s="81">
        <v>60.892</v>
      </c>
      <c r="AU76" s="81">
        <v>0</v>
      </c>
      <c r="AV76" s="81">
        <v>0</v>
      </c>
      <c r="AW76" s="81">
        <v>523.17728</v>
      </c>
      <c r="AX76" s="81">
        <v>2010.99</v>
      </c>
      <c r="AY76" s="67">
        <v>1390398.61365</v>
      </c>
    </row>
    <row r="77" spans="1:51" ht="14.25">
      <c r="A77" s="97">
        <v>9</v>
      </c>
      <c r="B77" s="110" t="s">
        <v>169</v>
      </c>
      <c r="C77" s="90">
        <v>0</v>
      </c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90">
        <v>0</v>
      </c>
      <c r="J77" s="90">
        <v>0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0">
        <v>0</v>
      </c>
      <c r="W77" s="90">
        <v>1486.82</v>
      </c>
      <c r="X77" s="90">
        <v>0</v>
      </c>
      <c r="Y77" s="90">
        <v>1753.69725</v>
      </c>
      <c r="Z77" s="90">
        <v>0</v>
      </c>
      <c r="AA77" s="90">
        <v>0</v>
      </c>
      <c r="AB77" s="90">
        <v>0</v>
      </c>
      <c r="AC77" s="90">
        <v>0</v>
      </c>
      <c r="AD77" s="90">
        <v>0</v>
      </c>
      <c r="AE77" s="90">
        <v>0</v>
      </c>
      <c r="AF77" s="90">
        <v>3550</v>
      </c>
      <c r="AG77" s="90">
        <v>0</v>
      </c>
      <c r="AH77" s="90">
        <v>0</v>
      </c>
      <c r="AI77" s="90">
        <v>0</v>
      </c>
      <c r="AJ77" s="90">
        <v>184.517</v>
      </c>
      <c r="AK77" s="90">
        <v>0</v>
      </c>
      <c r="AL77" s="90">
        <v>0</v>
      </c>
      <c r="AM77" s="90">
        <v>0</v>
      </c>
      <c r="AN77" s="90">
        <v>167.875</v>
      </c>
      <c r="AO77" s="90">
        <v>0</v>
      </c>
      <c r="AP77" s="90">
        <v>252.197</v>
      </c>
      <c r="AQ77" s="90">
        <v>334.25811</v>
      </c>
      <c r="AR77" s="90">
        <v>0</v>
      </c>
      <c r="AS77" s="90">
        <v>0</v>
      </c>
      <c r="AT77" s="90">
        <v>0</v>
      </c>
      <c r="AU77" s="90">
        <v>483.64</v>
      </c>
      <c r="AV77" s="90">
        <v>498.89701</v>
      </c>
      <c r="AW77" s="90">
        <v>0</v>
      </c>
      <c r="AX77" s="90">
        <v>0</v>
      </c>
      <c r="AY77" s="67">
        <v>8213.004359999999</v>
      </c>
    </row>
    <row r="78" spans="1:51" ht="14.25">
      <c r="A78" s="97">
        <v>10</v>
      </c>
      <c r="B78" s="111" t="s">
        <v>170</v>
      </c>
      <c r="C78" s="90">
        <v>0</v>
      </c>
      <c r="D78" s="90">
        <v>0</v>
      </c>
      <c r="E78" s="90">
        <v>0</v>
      </c>
      <c r="F78" s="90">
        <v>0</v>
      </c>
      <c r="G78" s="90">
        <v>0</v>
      </c>
      <c r="H78" s="90">
        <v>0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90">
        <v>0</v>
      </c>
      <c r="V78" s="90">
        <v>0</v>
      </c>
      <c r="W78" s="90">
        <v>0</v>
      </c>
      <c r="X78" s="90">
        <v>0</v>
      </c>
      <c r="Y78" s="90">
        <v>0</v>
      </c>
      <c r="Z78" s="90">
        <v>0</v>
      </c>
      <c r="AA78" s="90">
        <v>0</v>
      </c>
      <c r="AB78" s="90">
        <v>0</v>
      </c>
      <c r="AC78" s="90">
        <v>0</v>
      </c>
      <c r="AD78" s="90">
        <v>0</v>
      </c>
      <c r="AE78" s="90">
        <v>0</v>
      </c>
      <c r="AF78" s="90">
        <v>0</v>
      </c>
      <c r="AG78" s="90">
        <v>0</v>
      </c>
      <c r="AH78" s="90">
        <v>0</v>
      </c>
      <c r="AI78" s="90">
        <v>0</v>
      </c>
      <c r="AJ78" s="90">
        <v>0</v>
      </c>
      <c r="AK78" s="90">
        <v>0</v>
      </c>
      <c r="AL78" s="90">
        <v>0</v>
      </c>
      <c r="AM78" s="90">
        <v>0</v>
      </c>
      <c r="AN78" s="90">
        <v>0</v>
      </c>
      <c r="AO78" s="90">
        <v>0</v>
      </c>
      <c r="AP78" s="90">
        <v>0</v>
      </c>
      <c r="AQ78" s="90">
        <v>0</v>
      </c>
      <c r="AR78" s="90">
        <v>0</v>
      </c>
      <c r="AS78" s="90">
        <v>0</v>
      </c>
      <c r="AT78" s="90">
        <v>0</v>
      </c>
      <c r="AU78" s="90">
        <v>0</v>
      </c>
      <c r="AV78" s="90">
        <v>0</v>
      </c>
      <c r="AW78" s="90">
        <v>0</v>
      </c>
      <c r="AX78" s="90">
        <v>0</v>
      </c>
      <c r="AY78" s="67">
        <v>0</v>
      </c>
    </row>
    <row r="79" spans="1:51" ht="14.25">
      <c r="A79" s="97">
        <v>11</v>
      </c>
      <c r="B79" s="111" t="s">
        <v>171</v>
      </c>
      <c r="C79" s="90">
        <v>1143.359999999404</v>
      </c>
      <c r="D79" s="90">
        <v>0</v>
      </c>
      <c r="E79" s="90">
        <v>0</v>
      </c>
      <c r="F79" s="90">
        <v>2954648.1518999995</v>
      </c>
      <c r="G79" s="90">
        <v>8322.00587600097</v>
      </c>
      <c r="H79" s="90">
        <v>1531.58</v>
      </c>
      <c r="I79" s="90">
        <v>1596225.65285</v>
      </c>
      <c r="J79" s="90">
        <v>0</v>
      </c>
      <c r="K79" s="90">
        <v>69.18158000000007</v>
      </c>
      <c r="L79" s="90">
        <v>522827.85215</v>
      </c>
      <c r="M79" s="90">
        <v>0</v>
      </c>
      <c r="N79" s="90">
        <v>0</v>
      </c>
      <c r="O79" s="90">
        <v>0</v>
      </c>
      <c r="P79" s="90">
        <v>0</v>
      </c>
      <c r="Q79" s="90">
        <v>414.8574900001986</v>
      </c>
      <c r="R79" s="90">
        <v>0</v>
      </c>
      <c r="S79" s="90">
        <v>0</v>
      </c>
      <c r="T79" s="90">
        <v>0</v>
      </c>
      <c r="U79" s="90">
        <v>0</v>
      </c>
      <c r="V79" s="90">
        <v>0</v>
      </c>
      <c r="W79" s="90">
        <v>0</v>
      </c>
      <c r="X79" s="90">
        <v>51.084</v>
      </c>
      <c r="Y79" s="90">
        <v>0</v>
      </c>
      <c r="Z79" s="90">
        <v>0</v>
      </c>
      <c r="AA79" s="90">
        <v>0</v>
      </c>
      <c r="AB79" s="90">
        <v>0</v>
      </c>
      <c r="AC79" s="90">
        <v>0</v>
      </c>
      <c r="AD79" s="90">
        <v>0</v>
      </c>
      <c r="AE79" s="90">
        <v>0</v>
      </c>
      <c r="AF79" s="90">
        <v>0</v>
      </c>
      <c r="AG79" s="90">
        <v>303832.17712</v>
      </c>
      <c r="AH79" s="90">
        <v>0</v>
      </c>
      <c r="AI79" s="90">
        <v>0</v>
      </c>
      <c r="AJ79" s="90">
        <v>0</v>
      </c>
      <c r="AK79" s="90">
        <v>0</v>
      </c>
      <c r="AL79" s="90">
        <v>0</v>
      </c>
      <c r="AM79" s="90">
        <v>0</v>
      </c>
      <c r="AN79" s="90">
        <v>0</v>
      </c>
      <c r="AO79" s="90">
        <v>0</v>
      </c>
      <c r="AP79" s="90">
        <v>0</v>
      </c>
      <c r="AQ79" s="90">
        <v>0</v>
      </c>
      <c r="AR79" s="90">
        <v>0</v>
      </c>
      <c r="AS79" s="90">
        <v>0</v>
      </c>
      <c r="AT79" s="90">
        <v>0</v>
      </c>
      <c r="AU79" s="90">
        <v>0</v>
      </c>
      <c r="AV79" s="90">
        <v>0</v>
      </c>
      <c r="AW79" s="90">
        <v>0</v>
      </c>
      <c r="AX79" s="90">
        <v>0</v>
      </c>
      <c r="AY79" s="67">
        <v>5389065.902965999</v>
      </c>
    </row>
    <row r="80" spans="1:51" ht="14.25">
      <c r="A80" s="97">
        <v>12</v>
      </c>
      <c r="B80" s="110" t="s">
        <v>132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90">
        <v>0</v>
      </c>
      <c r="I80" s="90">
        <v>0</v>
      </c>
      <c r="J80" s="90">
        <v>0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  <c r="P80" s="90">
        <v>0</v>
      </c>
      <c r="Q80" s="90">
        <v>0</v>
      </c>
      <c r="R80" s="90">
        <v>0</v>
      </c>
      <c r="S80" s="90">
        <v>0</v>
      </c>
      <c r="T80" s="90">
        <v>0</v>
      </c>
      <c r="U80" s="90">
        <v>0</v>
      </c>
      <c r="V80" s="90">
        <v>0</v>
      </c>
      <c r="W80" s="90">
        <v>2836.62</v>
      </c>
      <c r="X80" s="90">
        <v>2630.3200000000015</v>
      </c>
      <c r="Y80" s="90">
        <v>0</v>
      </c>
      <c r="Z80" s="90">
        <v>0</v>
      </c>
      <c r="AA80" s="90">
        <v>0</v>
      </c>
      <c r="AB80" s="90">
        <v>0</v>
      </c>
      <c r="AC80" s="90">
        <v>0</v>
      </c>
      <c r="AD80" s="90">
        <v>0</v>
      </c>
      <c r="AE80" s="90">
        <v>0</v>
      </c>
      <c r="AF80" s="90">
        <v>0</v>
      </c>
      <c r="AG80" s="90">
        <v>0</v>
      </c>
      <c r="AH80" s="90">
        <v>0</v>
      </c>
      <c r="AI80" s="90">
        <v>0</v>
      </c>
      <c r="AJ80" s="90">
        <v>0</v>
      </c>
      <c r="AK80" s="90">
        <v>0</v>
      </c>
      <c r="AL80" s="90">
        <v>0</v>
      </c>
      <c r="AM80" s="90">
        <v>0</v>
      </c>
      <c r="AN80" s="90">
        <v>0</v>
      </c>
      <c r="AO80" s="90">
        <v>834.3332600000031</v>
      </c>
      <c r="AP80" s="90">
        <v>0</v>
      </c>
      <c r="AQ80" s="90">
        <v>0</v>
      </c>
      <c r="AR80" s="90">
        <v>1541</v>
      </c>
      <c r="AS80" s="90">
        <v>3269.08143</v>
      </c>
      <c r="AT80" s="90">
        <v>4168.8940600000005</v>
      </c>
      <c r="AU80" s="90">
        <v>944.94</v>
      </c>
      <c r="AV80" s="90">
        <v>1259.0616400000013</v>
      </c>
      <c r="AW80" s="90">
        <v>3082.67312</v>
      </c>
      <c r="AX80" s="90">
        <v>2031</v>
      </c>
      <c r="AY80" s="67">
        <v>16225.188750000005</v>
      </c>
    </row>
    <row r="81" spans="1:51" ht="14.25">
      <c r="A81" s="154" t="s">
        <v>172</v>
      </c>
      <c r="B81" s="154"/>
      <c r="C81" s="100">
        <v>14286448.520000001</v>
      </c>
      <c r="D81" s="100">
        <v>7167180.92</v>
      </c>
      <c r="E81" s="100">
        <v>5344785</v>
      </c>
      <c r="F81" s="100">
        <v>17263810.680839</v>
      </c>
      <c r="G81" s="100">
        <v>8844128.317330003</v>
      </c>
      <c r="H81" s="100">
        <v>13280707.18</v>
      </c>
      <c r="I81" s="100">
        <v>4730937.327459999</v>
      </c>
      <c r="J81" s="100">
        <v>219662</v>
      </c>
      <c r="K81" s="100">
        <v>419271.80361</v>
      </c>
      <c r="L81" s="100">
        <v>1553032.0950099998</v>
      </c>
      <c r="M81" s="100">
        <v>1031602.2214699999</v>
      </c>
      <c r="N81" s="100">
        <v>3753238.12885</v>
      </c>
      <c r="O81" s="100">
        <v>646788.5519399999</v>
      </c>
      <c r="P81" s="100">
        <v>643107</v>
      </c>
      <c r="Q81" s="100">
        <v>720956.1079300002</v>
      </c>
      <c r="R81" s="100">
        <v>536309.43</v>
      </c>
      <c r="S81" s="100">
        <v>580204.5249699999</v>
      </c>
      <c r="T81" s="100">
        <v>2034370.26296</v>
      </c>
      <c r="U81" s="100">
        <v>320546.01621999993</v>
      </c>
      <c r="V81" s="100">
        <v>485372.19057000004</v>
      </c>
      <c r="W81" s="100">
        <v>635661.2299999999</v>
      </c>
      <c r="X81" s="100">
        <v>803278.1965</v>
      </c>
      <c r="Y81" s="100">
        <v>1711987.1438399998</v>
      </c>
      <c r="Z81" s="100">
        <v>6182999.326031001</v>
      </c>
      <c r="AA81" s="100">
        <v>612712.6273699999</v>
      </c>
      <c r="AB81" s="100">
        <v>1345770.3338399997</v>
      </c>
      <c r="AC81" s="100">
        <v>724360.3630399999</v>
      </c>
      <c r="AD81" s="100">
        <v>2497591.1479100003</v>
      </c>
      <c r="AE81" s="100">
        <v>362825.34355999995</v>
      </c>
      <c r="AF81" s="100">
        <v>902235</v>
      </c>
      <c r="AG81" s="100">
        <v>865558.45574</v>
      </c>
      <c r="AH81" s="100">
        <v>1477784.32805</v>
      </c>
      <c r="AI81" s="100">
        <v>9077123.58681</v>
      </c>
      <c r="AJ81" s="100">
        <v>156696.20370999997</v>
      </c>
      <c r="AK81" s="100">
        <v>595687.3999999999</v>
      </c>
      <c r="AL81" s="100">
        <v>1430291.04787</v>
      </c>
      <c r="AM81" s="100">
        <v>0</v>
      </c>
      <c r="AN81" s="100">
        <v>260866.07069999998</v>
      </c>
      <c r="AO81" s="100">
        <v>251954.1066</v>
      </c>
      <c r="AP81" s="100">
        <v>131653.5788</v>
      </c>
      <c r="AQ81" s="100">
        <v>292504.99441999994</v>
      </c>
      <c r="AR81" s="100">
        <v>22010</v>
      </c>
      <c r="AS81" s="100">
        <v>166983.83721000003</v>
      </c>
      <c r="AT81" s="100">
        <v>230609.57716</v>
      </c>
      <c r="AU81" s="100">
        <v>31007.62</v>
      </c>
      <c r="AV81" s="100">
        <v>27709.384710000002</v>
      </c>
      <c r="AW81" s="100">
        <v>40610.05172</v>
      </c>
      <c r="AX81" s="100">
        <v>70634.31</v>
      </c>
      <c r="AY81" s="66">
        <v>114632609.79832001</v>
      </c>
    </row>
  </sheetData>
  <sheetProtection/>
  <mergeCells count="57">
    <mergeCell ref="AY7:AY8"/>
    <mergeCell ref="A41:B41"/>
    <mergeCell ref="A81:B81"/>
    <mergeCell ref="AS7:AS8"/>
    <mergeCell ref="AT7:AT8"/>
    <mergeCell ref="AU7:AU8"/>
    <mergeCell ref="AV7:AV8"/>
    <mergeCell ref="AW7:AW8"/>
    <mergeCell ref="AX7:AX8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AE7:AE8"/>
    <mergeCell ref="AF7:AF8"/>
    <mergeCell ref="U7:U8"/>
    <mergeCell ref="V7:V8"/>
    <mergeCell ref="W7:W8"/>
    <mergeCell ref="X7:X8"/>
    <mergeCell ref="Y7:Y8"/>
    <mergeCell ref="Z7:Z8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1:B1"/>
    <mergeCell ref="A2:B2"/>
    <mergeCell ref="A3:B3"/>
    <mergeCell ref="A4:B4"/>
    <mergeCell ref="A5:B5"/>
    <mergeCell ref="A7:B8"/>
  </mergeCells>
  <printOptions/>
  <pageMargins left="0.25" right="0.15" top="0.15" bottom="0.1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Rastra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2017-01-31T04:32:23Z</cp:lastPrinted>
  <dcterms:created xsi:type="dcterms:W3CDTF">2012-09-19T06:25:35Z</dcterms:created>
  <dcterms:modified xsi:type="dcterms:W3CDTF">2017-03-04T18:35:23Z</dcterms:modified>
  <cp:category/>
  <cp:version/>
  <cp:contentType/>
  <cp:contentStatus/>
</cp:coreProperties>
</file>