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1176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9"/>
  <c r="E19"/>
  <c r="D19"/>
  <c r="F18"/>
  <c r="E18"/>
  <c r="D18"/>
  <c r="F17"/>
  <c r="E17"/>
  <c r="D17"/>
  <c r="F16"/>
  <c r="E16"/>
  <c r="D16"/>
  <c r="F15"/>
  <c r="E15"/>
  <c r="D15"/>
  <c r="F14"/>
  <c r="E14"/>
  <c r="D14"/>
  <c r="F13"/>
  <c r="E13"/>
  <c r="D13"/>
  <c r="F12"/>
  <c r="E12"/>
  <c r="D12"/>
  <c r="F11"/>
  <c r="E11"/>
  <c r="D11"/>
  <c r="F10"/>
  <c r="E10"/>
  <c r="D10"/>
  <c r="F9"/>
  <c r="E9"/>
  <c r="D9"/>
  <c r="F8"/>
  <c r="E8"/>
  <c r="D8"/>
  <c r="F7"/>
  <c r="E7"/>
  <c r="D7"/>
  <c r="A3"/>
</calcChain>
</file>

<file path=xl/sharedStrings.xml><?xml version="1.0" encoding="utf-8"?>
<sst xmlns="http://schemas.openxmlformats.org/spreadsheetml/2006/main" count="59" uniqueCount="57">
  <si>
    <t>NEPAL RASTRA BANK</t>
  </si>
  <si>
    <t>Central Bank Survey and Liquidity Position</t>
  </si>
  <si>
    <t>(In Rs. Million)</t>
  </si>
  <si>
    <t>Date (BS/AD)</t>
  </si>
  <si>
    <t>Aswin 1, 2082</t>
  </si>
  <si>
    <t>Bhadra 30,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</si>
  <si>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</si>
  <si>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</si>
  <si>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</si>
  <si>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</si>
  <si>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</si>
  <si>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</si>
  <si>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</si>
  <si>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</si>
  <si>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</si>
  <si>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</si>
  <si>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</si>
  <si>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</si>
  <si>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</si>
  <si>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</si>
  <si>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</si>
  <si>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</si>
  <si>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</si>
  <si>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</si>
  <si>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</si>
  <si>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</si>
  <si>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</si>
  <si>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</si>
  <si>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</si>
  <si>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</si>
  <si>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</si>
  <si>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</si>
  <si>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</si>
  <si>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</si>
  <si>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</si>
  <si>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</si>
  <si>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</si>
  <si>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29, 2082</t>
  </si>
  <si>
    <t>Bhadra 28,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</si>
  <si>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</si>
  <si>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</si>
  <si>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</si>
  <si>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</si>
  <si>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</si>
  <si>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</si>
  <si>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</si>
  <si>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</si>
  <si>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</si>
  <si>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</si>
  <si>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</si>
  <si>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</si>
  <si>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</si>
  <si>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</si>
  <si>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</si>
  <si>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</si>
  <si>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</si>
  <si>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1, 2082(September 17, 2025)</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</si>
</sst>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refreshError="1"/>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C25" sqref="C25"/>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6" t="s">
        <v>0</v>
      </c>
      <c r="B1" s="36"/>
      <c r="C1" s="36"/>
      <c r="D1" s="36"/>
      <c r="E1" s="36"/>
      <c r="F1" s="36"/>
    </row>
    <row r="2" spans="1:6" ht="15.75">
      <c r="A2" s="36" t="s">
        <v>1</v>
      </c>
      <c r="B2" s="36"/>
      <c r="C2" s="36"/>
      <c r="D2" s="36"/>
      <c r="E2" s="36"/>
      <c r="F2" s="36"/>
    </row>
    <row r="3" spans="1:6" ht="15.75">
      <c r="A3" s="37" t="s">
        <v>56</v>
      </c>
      <c r="B3" s="37"/>
      <c r="C3" s="37"/>
      <c r="D3" s="37"/>
      <c r="E3" s="37"/>
      <c r="F3" s="37"/>
    </row>
    <row r="4" spans="1:6" ht="15.75" thickBot="1">
      <c r="A4" s="38" t="s">
        <v>2</v>
      </c>
      <c r="B4" s="38"/>
      <c r="C4" s="38"/>
      <c r="D4" s="38"/>
      <c r="E4" s="38"/>
      <c r="F4" s="38"/>
    </row>
    <row r="5" spans="1:6" ht="16.5" thickBot="1">
      <c r="A5" s="39" t="s">
        <v>3</v>
      </c>
      <c r="B5" s="1" t="s">
        <v>4</v>
      </c>
      <c r="C5" s="1" t="s">
        <v>5</v>
      </c>
      <c r="D5" s="41" t="s">
        <v>6</v>
      </c>
      <c r="E5" s="42"/>
      <c r="F5" s="43"/>
    </row>
    <row r="6" spans="1:6" ht="16.5" thickBot="1">
      <c r="A6" s="40"/>
      <c r="B6" s="2">
        <v>45917</v>
      </c>
      <c r="C6" s="2">
        <v>45915</v>
      </c>
      <c r="D6" s="3" t="s">
        <v>7</v>
      </c>
      <c r="E6" s="3" t="s">
        <v>8</v>
      </c>
      <c r="F6" s="3" t="s">
        <v>9</v>
      </c>
    </row>
    <row r="7" spans="1:6" ht="16.5" thickBot="1">
      <c r="A7" s="4" t="s">
        <v>10</v>
      </c>
      <c r="B7" s="5">
        <v>1954344.3703373298</v>
      </c>
      <c r="C7" s="5">
        <v>1813663.6151578506</v>
      </c>
      <c r="D7" s="6">
        <v>140680.75517947925</v>
      </c>
      <c r="E7" s="6">
        <v>140680.75517947925</v>
      </c>
      <c r="F7" s="6">
        <v>157242.27829433978</v>
      </c>
    </row>
    <row r="8" spans="1:6" ht="15.75">
      <c r="A8" s="7" t="s">
        <v>11</v>
      </c>
      <c r="B8" s="8">
        <v>2706821.59896152</v>
      </c>
      <c r="C8" s="8">
        <v>2700890.2768372805</v>
      </c>
      <c r="D8" s="9">
        <v>5931.322124239523</v>
      </c>
      <c r="E8" s="9">
        <v>5931.322124239523</v>
      </c>
      <c r="F8" s="9">
        <v>893157.98380366946</v>
      </c>
    </row>
    <row r="9" spans="1:6" ht="15.75">
      <c r="A9" s="10" t="s">
        <v>12</v>
      </c>
      <c r="B9" s="11">
        <v>42329.734890350002</v>
      </c>
      <c r="C9" s="11">
        <v>42362.706763940005</v>
      </c>
      <c r="D9" s="12">
        <v>-32.97187359000236</v>
      </c>
      <c r="E9" s="12">
        <v>-32.97187359000236</v>
      </c>
      <c r="F9" s="12">
        <v>1225.0748097999967</v>
      </c>
    </row>
    <row r="10" spans="1:6" ht="15.75">
      <c r="A10" s="7" t="s">
        <v>13</v>
      </c>
      <c r="B10" s="8">
        <v>-219027.22862419003</v>
      </c>
      <c r="C10" s="8">
        <v>-239026.66167942999</v>
      </c>
      <c r="D10" s="9">
        <v>19999.433055239962</v>
      </c>
      <c r="E10" s="9">
        <v>19999.433055239962</v>
      </c>
      <c r="F10" s="9">
        <v>-143282.51475994001</v>
      </c>
    </row>
    <row r="11" spans="1:6" ht="15.75">
      <c r="A11" s="10" t="s">
        <v>14</v>
      </c>
      <c r="B11" s="11">
        <v>233755.01393443003</v>
      </c>
      <c r="C11" s="11">
        <v>253754.44698966999</v>
      </c>
      <c r="D11" s="13">
        <v>-19999.433055239962</v>
      </c>
      <c r="E11" s="13">
        <v>-19999.433055239962</v>
      </c>
      <c r="F11" s="13">
        <v>143282.51475994001</v>
      </c>
    </row>
    <row r="12" spans="1:6" ht="15.75">
      <c r="A12" s="14" t="s">
        <v>15</v>
      </c>
      <c r="B12" s="15">
        <v>-533450</v>
      </c>
      <c r="C12" s="15">
        <v>-648200</v>
      </c>
      <c r="D12" s="9">
        <v>114750</v>
      </c>
      <c r="E12" s="9">
        <v>114750</v>
      </c>
      <c r="F12" s="9">
        <v>120600</v>
      </c>
    </row>
    <row r="13" spans="1:6" ht="15.75">
      <c r="A13" s="16" t="s">
        <v>16</v>
      </c>
      <c r="B13" s="11">
        <v>0</v>
      </c>
      <c r="C13" s="11">
        <v>0</v>
      </c>
      <c r="D13" s="13">
        <v>0</v>
      </c>
      <c r="E13" s="13">
        <v>0</v>
      </c>
      <c r="F13" s="13">
        <v>0</v>
      </c>
    </row>
    <row r="14" spans="1:6" ht="15.75">
      <c r="A14" s="16" t="s">
        <v>17</v>
      </c>
      <c r="B14" s="11">
        <v>0</v>
      </c>
      <c r="C14" s="11">
        <v>0</v>
      </c>
      <c r="D14" s="13">
        <v>0</v>
      </c>
      <c r="E14" s="13">
        <v>0</v>
      </c>
      <c r="F14" s="13">
        <v>0</v>
      </c>
    </row>
    <row r="15" spans="1:6" ht="15.75">
      <c r="A15" s="16" t="s">
        <v>18</v>
      </c>
      <c r="B15" s="11">
        <v>0</v>
      </c>
      <c r="C15" s="11">
        <v>0</v>
      </c>
      <c r="D15" s="13">
        <v>0</v>
      </c>
      <c r="E15" s="13">
        <v>0</v>
      </c>
      <c r="F15" s="13">
        <v>0</v>
      </c>
    </row>
    <row r="16" spans="1:6" ht="15.75">
      <c r="A16" s="16" t="s">
        <v>19</v>
      </c>
      <c r="B16" s="11">
        <v>0</v>
      </c>
      <c r="C16" s="11">
        <v>0</v>
      </c>
      <c r="D16" s="13">
        <v>0</v>
      </c>
      <c r="E16" s="13">
        <v>0</v>
      </c>
      <c r="F16" s="13">
        <v>0</v>
      </c>
    </row>
    <row r="17" spans="1:6" ht="15.75">
      <c r="A17" s="16" t="s">
        <v>20</v>
      </c>
      <c r="B17" s="11">
        <v>-128500</v>
      </c>
      <c r="C17" s="11">
        <v>-266750</v>
      </c>
      <c r="D17" s="13">
        <v>138250</v>
      </c>
      <c r="E17" s="13">
        <v>138250</v>
      </c>
      <c r="F17" s="13">
        <v>248950</v>
      </c>
    </row>
    <row r="18" spans="1:6" ht="15.75">
      <c r="A18" s="16" t="s">
        <v>21</v>
      </c>
      <c r="B18" s="11">
        <v>-404950</v>
      </c>
      <c r="C18" s="11">
        <v>-381450</v>
      </c>
      <c r="D18" s="13">
        <v>-23500</v>
      </c>
      <c r="E18" s="13">
        <v>-23500</v>
      </c>
      <c r="F18" s="13">
        <v>-128350</v>
      </c>
    </row>
    <row r="19" spans="1:6" ht="16.5" thickBot="1">
      <c r="A19" s="16" t="s">
        <v>22</v>
      </c>
      <c r="B19" s="11">
        <v>0</v>
      </c>
      <c r="C19" s="11">
        <v>0</v>
      </c>
      <c r="D19" s="12">
        <v>0</v>
      </c>
      <c r="E19" s="12">
        <v>0</v>
      </c>
      <c r="F19" s="12">
        <v>0</v>
      </c>
    </row>
    <row r="20" spans="1:6" ht="16.5" thickBot="1">
      <c r="A20" s="4" t="s">
        <v>23</v>
      </c>
      <c r="B20" s="17">
        <v>1954344.3703378602</v>
      </c>
      <c r="C20" s="17">
        <v>1813663.6151582701</v>
      </c>
      <c r="D20" s="6">
        <v>140680.75517959008</v>
      </c>
      <c r="E20" s="6">
        <v>140680.75517959008</v>
      </c>
      <c r="F20" s="6">
        <v>157242.27829424012</v>
      </c>
    </row>
    <row r="21" spans="1:6" ht="15.75">
      <c r="A21" s="14" t="s">
        <v>24</v>
      </c>
      <c r="B21" s="8">
        <v>458181.77155619004</v>
      </c>
      <c r="C21" s="8">
        <v>321075.61795304</v>
      </c>
      <c r="D21" s="18">
        <v>137106.15360315004</v>
      </c>
      <c r="E21" s="18">
        <v>137106.15360315004</v>
      </c>
      <c r="F21" s="18">
        <v>91981.955514760048</v>
      </c>
    </row>
    <row r="22" spans="1:6" ht="15.75">
      <c r="A22" s="14" t="s">
        <v>25</v>
      </c>
      <c r="B22" s="8">
        <v>747803.48014394997</v>
      </c>
      <c r="C22" s="8">
        <v>744415.11833395006</v>
      </c>
      <c r="D22" s="18">
        <v>3388.3618099999148</v>
      </c>
      <c r="E22" s="18">
        <v>3388.3618099999148</v>
      </c>
      <c r="F22" s="18">
        <v>-2308.9420105500612</v>
      </c>
    </row>
    <row r="23" spans="1:6" ht="15.75">
      <c r="A23" s="14" t="s">
        <v>26</v>
      </c>
      <c r="B23" s="8">
        <v>23590.493700439998</v>
      </c>
      <c r="C23" s="8">
        <v>21739.574418759999</v>
      </c>
      <c r="D23" s="18">
        <v>1850.9192816799987</v>
      </c>
      <c r="E23" s="18">
        <v>1850.9192816799987</v>
      </c>
      <c r="F23" s="18">
        <v>-2133.5338429600015</v>
      </c>
    </row>
    <row r="24" spans="1:6" ht="16.5" thickBot="1">
      <c r="A24" s="14" t="s">
        <v>27</v>
      </c>
      <c r="B24" s="8">
        <v>724768.62493728008</v>
      </c>
      <c r="C24" s="8">
        <v>726433.30445251998</v>
      </c>
      <c r="D24" s="19">
        <v>-1664.679515239899</v>
      </c>
      <c r="E24" s="19">
        <v>-1664.679515239899</v>
      </c>
      <c r="F24" s="19">
        <v>69702.79863299022</v>
      </c>
    </row>
    <row r="25" spans="1:6" ht="16.5" thickBot="1">
      <c r="A25" s="4" t="s">
        <v>28</v>
      </c>
      <c r="B25" s="17">
        <v>1229575.7454005801</v>
      </c>
      <c r="C25" s="17">
        <v>1087230.31070575</v>
      </c>
      <c r="D25" s="6">
        <v>142345.4346948301</v>
      </c>
      <c r="E25" s="6">
        <v>142345.4346948301</v>
      </c>
      <c r="F25" s="6">
        <v>87539.479661250021</v>
      </c>
    </row>
    <row r="26" spans="1:6" ht="16.5" thickBot="1">
      <c r="A26" s="20" t="s">
        <v>29</v>
      </c>
      <c r="B26" s="21">
        <v>254114</v>
      </c>
      <c r="C26" s="21">
        <v>254114</v>
      </c>
      <c r="D26" s="22">
        <v>0</v>
      </c>
      <c r="E26" s="22">
        <v>0</v>
      </c>
      <c r="F26" s="22">
        <v>4004.1672704684606</v>
      </c>
    </row>
    <row r="27" spans="1:6" ht="16.5" thickBot="1">
      <c r="A27" s="20" t="s">
        <v>30</v>
      </c>
      <c r="B27" s="21">
        <v>204067.77155619004</v>
      </c>
      <c r="C27" s="21">
        <v>66961.617953039997</v>
      </c>
      <c r="D27" s="6">
        <v>137106.15360315004</v>
      </c>
      <c r="E27" s="6">
        <v>137106.15360315004</v>
      </c>
      <c r="F27" s="6">
        <v>87977.788244291587</v>
      </c>
    </row>
    <row r="28" spans="1:6" ht="16.5" thickBot="1">
      <c r="A28" s="23" t="s">
        <v>31</v>
      </c>
      <c r="B28" s="21">
        <v>463834.36767693993</v>
      </c>
      <c r="C28" s="21">
        <v>464845.02597344993</v>
      </c>
      <c r="D28" s="6">
        <v>-1010.6582965099951</v>
      </c>
      <c r="E28" s="6">
        <v>-1010.6582965099951</v>
      </c>
      <c r="F28" s="6">
        <v>64510.573864239908</v>
      </c>
    </row>
    <row r="29" spans="1:6" ht="40.5" customHeight="1">
      <c r="A29" s="33" t="s">
        <v>32</v>
      </c>
      <c r="B29" s="34"/>
      <c r="C29" s="35"/>
      <c r="D29" s="35"/>
      <c r="E29" s="35"/>
      <c r="F29" s="35"/>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A3" sqref="A3"/>
    </sheetView>
  </sheetViews>
  <sheetFormatPr defaultColWidth="0" defaultRowHeight="0" customHeight="1" zeroHeight="1"/>
  <cols>
    <col min="1" max="1" width="103.140625" style="25" bestFit="1" customWidth="1"/>
    <col min="2" max="16384" width="9.140625" style="25" hidden="1"/>
  </cols>
  <sheetData>
    <row r="1" spans="1:6" ht="15">
      <c r="A1" s="24" t="s">
        <v>33</v>
      </c>
    </row>
    <row r="2" spans="1:6" ht="15.75">
      <c r="A2" s="7" t="s">
        <v>34</v>
      </c>
    </row>
    <row r="3" spans="1:6" ht="39.75" customHeight="1">
      <c r="A3" s="26" t="str">
        <f>CBP_LP!A3</f>
        <v>Aswin 1, 2082(September 17, 2025)</v>
      </c>
    </row>
    <row r="4" spans="1:6" ht="15.75">
      <c r="A4" s="7" t="s">
        <v>35</v>
      </c>
    </row>
    <row r="5" spans="1:6" ht="49.5" customHeight="1" thickBot="1">
      <c r="A5" s="27" t="s">
        <v>36</v>
      </c>
      <c r="B5" s="28" t="s">
        <v>37</v>
      </c>
      <c r="C5" s="28" t="s">
        <v>38</v>
      </c>
    </row>
    <row r="6" spans="1:6" ht="16.5" thickBot="1">
      <c r="A6" s="7" t="s">
        <v>39</v>
      </c>
      <c r="B6" s="1">
        <v>45914</v>
      </c>
      <c r="C6" s="1">
        <v>45913</v>
      </c>
    </row>
    <row r="7" spans="1:6" ht="63.75" thickBot="1">
      <c r="A7" s="27" t="s">
        <v>40</v>
      </c>
      <c r="B7" s="29">
        <v>1809655.87861714</v>
      </c>
      <c r="C7" s="29">
        <v>2117318.0990347099</v>
      </c>
      <c r="D7" s="28">
        <f>B7-C7</f>
        <v>-307662.22041756986</v>
      </c>
      <c r="E7" s="28">
        <f>B7-[2]Sheet1!A2</f>
        <v>-4007.7365407105535</v>
      </c>
      <c r="F7" s="28">
        <f>B7-[2]Sheet1!B2</f>
        <v>12553.78657414997</v>
      </c>
    </row>
    <row r="8" spans="1:6" ht="15.75">
      <c r="A8" s="7" t="s">
        <v>41</v>
      </c>
      <c r="B8" s="8">
        <v>2696813.2200998398</v>
      </c>
      <c r="C8" s="8">
        <v>2705156.1681021298</v>
      </c>
      <c r="D8" s="28">
        <f>B8-C8</f>
        <v>-8342.9480022899806</v>
      </c>
      <c r="E8" s="28">
        <f>B8-[2]Sheet1!A3</f>
        <v>-4077.0567374406382</v>
      </c>
      <c r="F8" s="28">
        <f>B8-[2]Sheet1!A2</f>
        <v>883149.6049419893</v>
      </c>
    </row>
    <row r="9" spans="1:6" ht="15.75">
      <c r="A9" s="27" t="s">
        <v>42</v>
      </c>
      <c r="B9" s="11">
        <v>42288.423158659993</v>
      </c>
      <c r="C9" s="11">
        <v>42404.218190419997</v>
      </c>
      <c r="D9" s="25">
        <f t="shared" ref="D9:D27" si="0">B9-C9</f>
        <v>-115.79503176000435</v>
      </c>
      <c r="E9" s="25">
        <f>B9-[2]Sheet1!A4</f>
        <v>-74.283605280012125</v>
      </c>
      <c r="F9" s="25">
        <f>B9-[2]Sheet1!B4</f>
        <v>1183.763078109987</v>
      </c>
    </row>
    <row r="10" spans="1:6" ht="15.75">
      <c r="A10" s="7" t="s">
        <v>43</v>
      </c>
      <c r="B10" s="8">
        <v>-238957.34148269997</v>
      </c>
      <c r="C10" s="8">
        <v>-241388.06906742</v>
      </c>
      <c r="D10" s="25">
        <f t="shared" si="0"/>
        <v>2430.7275847200362</v>
      </c>
      <c r="E10" s="25">
        <f>B10-[2]Sheet1!A5</f>
        <v>69.32019673002651</v>
      </c>
      <c r="F10" s="25">
        <f>B10-[2]Sheet1!B5</f>
        <v>-163212.62761844994</v>
      </c>
    </row>
    <row r="11" spans="1:6" ht="31.5">
      <c r="A11" s="27" t="s">
        <v>44</v>
      </c>
      <c r="B11" s="11">
        <v>253685.12679293996</v>
      </c>
      <c r="C11" s="11">
        <v>256115.85437766</v>
      </c>
      <c r="D11" s="25">
        <f t="shared" si="0"/>
        <v>-2430.7275847200362</v>
      </c>
      <c r="E11" s="25">
        <f>B11-[2]Sheet1!A6</f>
        <v>-69.32019673002651</v>
      </c>
      <c r="F11" s="25">
        <f>B11-[2]Sheet1!B6</f>
        <v>163212.62761844994</v>
      </c>
    </row>
    <row r="12" spans="1:6" ht="15.75">
      <c r="A12" s="7" t="s">
        <v>45</v>
      </c>
      <c r="B12" s="15">
        <v>-648200</v>
      </c>
      <c r="C12" s="15">
        <v>-346450</v>
      </c>
      <c r="D12" s="25">
        <f t="shared" si="0"/>
        <v>-301750</v>
      </c>
      <c r="E12" s="25">
        <f>B12-[2]Sheet1!A7</f>
        <v>0</v>
      </c>
      <c r="F12" s="25">
        <f>B12-[2]Sheet1!B7</f>
        <v>5850</v>
      </c>
    </row>
    <row r="13" spans="1:6" ht="31.5">
      <c r="A13" s="27" t="s">
        <v>46</v>
      </c>
      <c r="B13" s="11">
        <v>0</v>
      </c>
      <c r="C13" s="11">
        <v>0</v>
      </c>
      <c r="D13" s="25">
        <f t="shared" si="0"/>
        <v>0</v>
      </c>
      <c r="E13" s="25">
        <f>B13-[2]Sheet1!A8</f>
        <v>0</v>
      </c>
      <c r="F13" s="25">
        <f>B13-[2]Sheet1!B8</f>
        <v>0</v>
      </c>
    </row>
    <row r="14" spans="1:6" ht="15.75">
      <c r="A14" s="7" t="s">
        <v>47</v>
      </c>
      <c r="B14" s="11">
        <v>0</v>
      </c>
      <c r="C14" s="11">
        <v>0</v>
      </c>
      <c r="D14" s="25">
        <f t="shared" si="0"/>
        <v>0</v>
      </c>
      <c r="E14" s="25">
        <f>B14-[2]Sheet1!A9</f>
        <v>0</v>
      </c>
      <c r="F14" s="25">
        <f>B14-[2]Sheet1!B9</f>
        <v>0</v>
      </c>
    </row>
    <row r="15" spans="1:6" ht="63">
      <c r="A15" s="27" t="s">
        <v>48</v>
      </c>
      <c r="B15" s="11">
        <v>0</v>
      </c>
      <c r="C15" s="11">
        <v>0</v>
      </c>
      <c r="D15" s="25">
        <f t="shared" si="0"/>
        <v>0</v>
      </c>
      <c r="E15" s="25">
        <f>B15-[2]Sheet1!A10</f>
        <v>0</v>
      </c>
      <c r="F15" s="25">
        <f>B15-[2]Sheet1!B10</f>
        <v>0</v>
      </c>
    </row>
    <row r="16" spans="1:6" ht="15.75">
      <c r="A16" s="7" t="s">
        <v>49</v>
      </c>
      <c r="B16" s="11">
        <v>0</v>
      </c>
      <c r="C16" s="11">
        <v>0</v>
      </c>
      <c r="D16" s="25">
        <f t="shared" si="0"/>
        <v>0</v>
      </c>
      <c r="E16" s="25">
        <f>B16-[2]Sheet1!A11</f>
        <v>0</v>
      </c>
      <c r="F16" s="25">
        <f>B16-[2]Sheet1!B11</f>
        <v>0</v>
      </c>
    </row>
    <row r="17" spans="1:6" ht="15.75">
      <c r="A17" s="27" t="s">
        <v>50</v>
      </c>
      <c r="B17" s="11">
        <v>-266750</v>
      </c>
      <c r="C17" s="11">
        <v>-346450</v>
      </c>
      <c r="D17" s="25">
        <f t="shared" si="0"/>
        <v>79700</v>
      </c>
      <c r="E17" s="25">
        <f>B17-[2]Sheet1!A12</f>
        <v>0</v>
      </c>
      <c r="F17" s="25">
        <f>B17-[2]Sheet1!B12</f>
        <v>110700</v>
      </c>
    </row>
    <row r="18" spans="1:6" ht="15.75">
      <c r="A18" s="7" t="s">
        <v>51</v>
      </c>
      <c r="B18" s="11">
        <v>-381450</v>
      </c>
      <c r="C18" s="11">
        <v>0</v>
      </c>
      <c r="D18" s="25">
        <f t="shared" si="0"/>
        <v>-381450</v>
      </c>
      <c r="E18" s="25">
        <f>B18-[2]Sheet1!A13</f>
        <v>0</v>
      </c>
      <c r="F18" s="25">
        <f>B18-[2]Sheet1!B13</f>
        <v>-104850</v>
      </c>
    </row>
    <row r="19" spans="1:6" ht="63.75" thickBot="1">
      <c r="A19" s="27" t="s">
        <v>52</v>
      </c>
      <c r="B19" s="11">
        <v>0</v>
      </c>
      <c r="C19" s="11">
        <v>0</v>
      </c>
      <c r="D19" s="25">
        <f t="shared" si="0"/>
        <v>0</v>
      </c>
      <c r="E19" s="25">
        <f>B19-[2]Sheet1!A14</f>
        <v>0</v>
      </c>
      <c r="F19" s="25">
        <f>B19-[2]Sheet1!B14</f>
        <v>0</v>
      </c>
    </row>
    <row r="20" spans="1:6" ht="16.5" thickBot="1">
      <c r="A20" s="7" t="s">
        <v>30</v>
      </c>
      <c r="B20" s="30">
        <v>1809655.8786176001</v>
      </c>
      <c r="C20" s="30">
        <v>2117318.0990351699</v>
      </c>
      <c r="D20" s="25">
        <f t="shared" si="0"/>
        <v>-307662.22041756986</v>
      </c>
      <c r="E20" s="25">
        <f>B20-[2]Sheet1!A15</f>
        <v>-4007.736540670041</v>
      </c>
      <c r="F20" s="25">
        <f>B20-[2]Sheet1!B15</f>
        <v>12553.786573980004</v>
      </c>
    </row>
    <row r="21" spans="1:6" ht="31.5">
      <c r="A21" s="27" t="s">
        <v>53</v>
      </c>
      <c r="B21" s="8">
        <v>309285.05727065</v>
      </c>
      <c r="C21" s="8">
        <v>614331.91930109996</v>
      </c>
      <c r="D21" s="25">
        <f t="shared" si="0"/>
        <v>-305046.86203044996</v>
      </c>
      <c r="E21" s="25">
        <f>B21-[2]Sheet1!A16</f>
        <v>-11790.560682390002</v>
      </c>
      <c r="F21" s="25">
        <f>B21-[2]Sheet1!B16</f>
        <v>-56914.758770779998</v>
      </c>
    </row>
    <row r="22" spans="1:6" ht="15.75">
      <c r="A22" s="7" t="s">
        <v>31</v>
      </c>
      <c r="B22" s="8">
        <v>741692.49416695</v>
      </c>
      <c r="C22" s="8">
        <v>739364.50077295001</v>
      </c>
      <c r="D22" s="25">
        <f t="shared" si="0"/>
        <v>2327.9933939999901</v>
      </c>
      <c r="E22" s="25">
        <f>B22-[2]Sheet1!A17</f>
        <v>-2722.62416700006</v>
      </c>
      <c r="F22" s="25">
        <f>B22-[2]Sheet1!B17</f>
        <v>-8419.9279875500361</v>
      </c>
    </row>
    <row r="23" spans="1:6" ht="31.5">
      <c r="A23" s="27" t="s">
        <v>54</v>
      </c>
      <c r="B23" s="8">
        <v>21388.07540211</v>
      </c>
      <c r="C23" s="8">
        <v>22579.347773709997</v>
      </c>
      <c r="D23" s="25">
        <f t="shared" si="0"/>
        <v>-1191.2723715999964</v>
      </c>
      <c r="E23" s="25">
        <f>B23-[2]Sheet1!A18</f>
        <v>-351.49901664999925</v>
      </c>
      <c r="F23" s="25">
        <f>B23-[2]Sheet1!B18</f>
        <v>-4335.9521412899994</v>
      </c>
    </row>
    <row r="24" spans="1:6" ht="45">
      <c r="A24" s="31" t="s">
        <v>55</v>
      </c>
      <c r="B24" s="8">
        <v>737290.25177789002</v>
      </c>
      <c r="C24" s="8">
        <v>741042.33118741005</v>
      </c>
      <c r="D24" s="25">
        <f t="shared" si="0"/>
        <v>-3752.0794095200254</v>
      </c>
      <c r="E24" s="25">
        <f>B24-[2]Sheet1!A19</f>
        <v>10856.947325370042</v>
      </c>
      <c r="F24" s="25">
        <f>B24-[2]Sheet1!B19</f>
        <v>82224.42547360016</v>
      </c>
    </row>
    <row r="25" spans="1:6" ht="16.5" hidden="1" thickBot="1">
      <c r="B25" s="30">
        <v>1072365.6268397099</v>
      </c>
      <c r="C25" s="30">
        <v>1376275.7678477599</v>
      </c>
      <c r="D25" s="25">
        <f t="shared" si="0"/>
        <v>-303910.14100804995</v>
      </c>
      <c r="E25" s="25">
        <f>B25-[2]Sheet1!A20</f>
        <v>-14864.683866040083</v>
      </c>
      <c r="F25" s="25">
        <f>B25-[2]Sheet1!B20</f>
        <v>-69670.638899620157</v>
      </c>
    </row>
    <row r="26" spans="1:6" ht="16.5" hidden="1" thickBot="1">
      <c r="B26" s="32">
        <v>254114</v>
      </c>
      <c r="C26" s="32">
        <v>254114</v>
      </c>
      <c r="D26" s="25">
        <f t="shared" si="0"/>
        <v>0</v>
      </c>
      <c r="E26" s="25">
        <f>B26-[2]Sheet1!A21</f>
        <v>0</v>
      </c>
      <c r="F26" s="25">
        <f>B26-[2]Sheet1!B21</f>
        <v>4004.1672704684606</v>
      </c>
    </row>
    <row r="27" spans="1:6" ht="16.5" hidden="1" thickBot="1">
      <c r="B27" s="32">
        <v>55171.057270649995</v>
      </c>
      <c r="C27" s="32">
        <v>360217.91930109996</v>
      </c>
      <c r="D27" s="25">
        <f t="shared" si="0"/>
        <v>-305046.86203044996</v>
      </c>
      <c r="E27" s="25">
        <f>B27-[2]Sheet1!A22</f>
        <v>-11790.560682390002</v>
      </c>
      <c r="F27" s="25">
        <f>B27-[2]Sheet1!B22</f>
        <v>-60918.926041248458</v>
      </c>
    </row>
    <row r="28" spans="1:6" ht="16.5" hidden="1" thickBot="1">
      <c r="B28" s="32">
        <v>464154.62076962995</v>
      </c>
      <c r="C28" s="32">
        <v>468028.17954602995</v>
      </c>
      <c r="D28" s="28">
        <f>B28-C28</f>
        <v>-3873.5587763999938</v>
      </c>
      <c r="E28" s="28">
        <f>B28-[2]Sheet1!A23</f>
        <v>-690.40520381997339</v>
      </c>
      <c r="F28" s="25">
        <f>B28-[2]Sheet1!B23</f>
        <v>64830.82695692993</v>
      </c>
    </row>
    <row r="29" spans="1:6" ht="15" hidden="1"/>
    <row r="30" spans="1:6" ht="15" hidden="1"/>
    <row r="31" spans="1:6" ht="15" hidden="1"/>
    <row r="32" spans="1:6" ht="15" hidden="1"/>
    <row r="33" ht="15"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D00284</cp:lastModifiedBy>
  <dcterms:created xsi:type="dcterms:W3CDTF">2025-09-18T04:34:38Z</dcterms:created>
  <dcterms:modified xsi:type="dcterms:W3CDTF">2025-09-18T04:47:52Z</dcterms:modified>
</cp:coreProperties>
</file>