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13_ncr:1_{7990306C-A7AB-41F8-B785-ADB0C669E657}" xr6:coauthVersionLast="36" xr6:coauthVersionMax="36" xr10:uidLastSave="{00000000-0000-0000-0000-000000000000}"/>
  <bookViews>
    <workbookView xWindow="0" yWindow="0" windowWidth="24000" windowHeight="9525" xr2:uid="{5204F006-150C-4349-9A81-3FB714D5B66D}"/>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8" i="2" l="1"/>
  <c r="E28" i="2"/>
  <c r="D28" i="2"/>
  <c r="F27" i="2"/>
  <c r="E27" i="2"/>
  <c r="D27" i="2"/>
  <c r="F26" i="2"/>
  <c r="E26" i="2"/>
  <c r="D26" i="2"/>
  <c r="F25" i="2"/>
  <c r="E25" i="2"/>
  <c r="D25" i="2"/>
  <c r="F24" i="2"/>
  <c r="E24" i="2"/>
  <c r="D24" i="2"/>
  <c r="F23" i="2"/>
  <c r="E23" i="2"/>
  <c r="D23" i="2"/>
  <c r="F22" i="2"/>
  <c r="E22" i="2"/>
  <c r="D22" i="2"/>
  <c r="F21" i="2"/>
  <c r="E21" i="2"/>
  <c r="D21" i="2"/>
  <c r="F20" i="2"/>
  <c r="E20" i="2"/>
  <c r="D20" i="2"/>
  <c r="F19" i="2"/>
  <c r="E19" i="2"/>
  <c r="D19" i="2"/>
  <c r="F18" i="2"/>
  <c r="E18" i="2"/>
  <c r="D18" i="2"/>
  <c r="F17" i="2"/>
  <c r="E17" i="2"/>
  <c r="D17" i="2"/>
  <c r="F16" i="2"/>
  <c r="E16" i="2"/>
  <c r="D16" i="2"/>
  <c r="F15" i="2"/>
  <c r="E15" i="2"/>
  <c r="D15" i="2"/>
  <c r="F14" i="2"/>
  <c r="E14" i="2"/>
  <c r="D14" i="2"/>
  <c r="F13" i="2"/>
  <c r="E13" i="2"/>
  <c r="D13"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<sst xmlns="http://schemas.openxmlformats.org/spreadsheetml/2006/main" count="59" uniqueCount="55">
  <si>
    <t>NEPAL RASTRA BANK</t>
  </si>
  <si>
    <t>Central Bank Survey and Liquidity Position</t>
  </si>
  <si>
    <t>(In Rs. Million)</t>
  </si>
  <si>
    <t>Date (BS/AD)</t>
  </si>
  <si>
    <t>Aswin 27, 2082</t>
  </si>
  <si>
    <t>Aswin 26,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</si>
  <si>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</si>
  <si>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</si>
  <si>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</si>
  <si>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</si>
  <si>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</si>
  <si>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</si>
  <si>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</si>
  <si>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</si>
  <si>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</si>
  <si>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</si>
  <si>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</si>
  <si>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</si>
  <si>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</si>
  <si>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</si>
  <si>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</si>
  <si>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</si>
  <si>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</si>
  <si>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</si>
  <si>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</si>
  <si>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</si>
  <si>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</si>
  <si>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</si>
  <si>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</si>
  <si>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</si>
  <si>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</si>
  <si>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</si>
  <si>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</si>
  <si>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</si>
  <si>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</si>
  <si>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</si>
  <si>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</si>
  <si>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</si>
  <si>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</si>
  <si>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</si>
  <si>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</si>
  <si>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</si>
  <si>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</si>
  <si>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</si>
  <si>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</si>
  <si>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</si>
  <si>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</si>
  <si>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</si>
  <si>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</si>
  <si>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</si>
  <si>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</si>
  <si>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</si>
  <si>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</si>
  <si>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</si>
  <si>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Aswin 27, 2082(October 13,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</si>
</sst>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4">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43" fontId="6" fillId="2" borderId="7" xfId="4" applyNumberFormat="1" applyFont="1" applyFill="1" applyBorder="1"/>
    <xf numFmtId="43" fontId="6" fillId="2" borderId="7" xfId="5" applyNumberFormat="1" applyFont="1" applyFill="1" applyBorder="1" applyAlignment="1">
      <alignment horizontal="center"/>
    </xf>
    <xf numFmtId="0" fontId="12" fillId="0" borderId="0" xfId="0" applyFont="1" applyAlignment="1">
      <alignment wrapText="1"/>
    </xf>
    <xf numFmtId="43" fontId="6" fillId="2" borderId="7" xfId="5" applyNumberFormat="1" applyFont="1" applyFill="1" applyBorder="1"/>
  </cellXfs>
  <cellStyles count="6">
    <cellStyle name="Comma" xfId="1" builtinId="3"/>
    <cellStyle name="Comma 2 2" xfId="5" xr:uid="{7BFCF4D3-7049-4D8A-96D4-8934A817BF0B}"/>
    <cellStyle name="Currency 2" xfId="4" xr:uid="{5F111741-775E-492F-8987-55624AF39563}"/>
    <cellStyle name="Normal" xfId="0" builtinId="0"/>
    <cellStyle name="Normal 2" xfId="2" xr:uid="{EBFB0183-6531-4BB6-8CF7-A3FFAEBAB71D}"/>
    <cellStyle name="Normal 29 3 2" xfId="3" xr:uid="{A04C31DA-8F19-4AC8-8081-483D1F50F55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16FDB1E5-5915-4582-94D3-0692DD86818A}"/>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1813663.6151578506</v>
          </cell>
          <cell r="B2">
            <v>1797102.09204299</v>
          </cell>
        </row>
        <row r="3">
          <cell r="A3">
            <v>2700890.2768372805</v>
          </cell>
        </row>
        <row r="4">
          <cell r="A4">
            <v>42362.706763940005</v>
          </cell>
          <cell r="B4">
            <v>41104.660080550006</v>
          </cell>
        </row>
        <row r="5">
          <cell r="A5">
            <v>-239026.66167942999</v>
          </cell>
          <cell r="B5">
            <v>-75744.713864250021</v>
          </cell>
        </row>
        <row r="6">
          <cell r="A6">
            <v>253754.44698966999</v>
          </cell>
          <cell r="B6">
            <v>90472.499174490018</v>
          </cell>
        </row>
        <row r="7">
          <cell r="A7">
            <v>-648200</v>
          </cell>
          <cell r="B7">
            <v>-654050</v>
          </cell>
        </row>
        <row r="8">
          <cell r="A8">
            <v>0</v>
          </cell>
          <cell r="B8">
            <v>0</v>
          </cell>
        </row>
        <row r="9">
          <cell r="A9">
            <v>0</v>
          </cell>
          <cell r="B9">
            <v>0</v>
          </cell>
        </row>
        <row r="10">
          <cell r="A10">
            <v>0</v>
          </cell>
          <cell r="B10">
            <v>0</v>
          </cell>
        </row>
        <row r="11">
          <cell r="A11">
            <v>0</v>
          </cell>
          <cell r="B11">
            <v>0</v>
          </cell>
        </row>
        <row r="12">
          <cell r="A12">
            <v>-266750</v>
          </cell>
          <cell r="B12">
            <v>-377450</v>
          </cell>
        </row>
        <row r="13">
          <cell r="A13">
            <v>-381450</v>
          </cell>
          <cell r="B13">
            <v>-276600</v>
          </cell>
        </row>
        <row r="14">
          <cell r="A14">
            <v>0</v>
          </cell>
          <cell r="B14">
            <v>0</v>
          </cell>
        </row>
        <row r="15">
          <cell r="A15">
            <v>1813663.6151582701</v>
          </cell>
          <cell r="B15">
            <v>1797102.0920436201</v>
          </cell>
        </row>
        <row r="16">
          <cell r="A16">
            <v>321075.61795304</v>
          </cell>
          <cell r="B16">
            <v>366199.81604142999</v>
          </cell>
        </row>
        <row r="17">
          <cell r="A17">
            <v>744415.11833395006</v>
          </cell>
          <cell r="B17">
            <v>750112.42215450003</v>
          </cell>
        </row>
        <row r="18">
          <cell r="A18">
            <v>21739.574418759999</v>
          </cell>
          <cell r="B18">
            <v>25724.0275434</v>
          </cell>
        </row>
        <row r="19">
          <cell r="A19">
            <v>726433.30445251998</v>
          </cell>
          <cell r="B19">
            <v>655065.82630428986</v>
          </cell>
        </row>
        <row r="20">
          <cell r="A20">
            <v>1087230.31070575</v>
          </cell>
          <cell r="B20">
            <v>1142036.2657393301</v>
          </cell>
        </row>
        <row r="21">
          <cell r="A21">
            <v>254114</v>
          </cell>
          <cell r="B21">
            <v>250109.83272953154</v>
          </cell>
        </row>
        <row r="22">
          <cell r="A22">
            <v>66961.617953039997</v>
          </cell>
          <cell r="B22">
            <v>116089.98331189845</v>
          </cell>
        </row>
        <row r="23">
          <cell r="A23">
            <v>464845.02597344993</v>
          </cell>
          <cell r="B23">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275C0-9F7D-42B6-AECD-E8B512BFD409}">
  <dimension ref="A1:F39"/>
  <sheetViews>
    <sheetView tabSelected="1" workbookViewId="0">
      <selection sqref="A1:F1"/>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54</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45943</v>
      </c>
      <c r="C6" s="10">
        <v>45942</v>
      </c>
      <c r="D6" s="11" t="s">
        <v>7</v>
      </c>
      <c r="E6" s="11" t="s">
        <v>8</v>
      </c>
      <c r="F6" s="11" t="s">
        <v>9</v>
      </c>
    </row>
    <row r="7" spans="1:6" ht="16.5" thickBot="1" x14ac:dyDescent="0.3">
      <c r="A7" s="12" t="s">
        <v>10</v>
      </c>
      <c r="B7" s="13">
        <v>1900261.0535751199</v>
      </c>
      <c r="C7" s="13">
        <v>1900691.4678612696</v>
      </c>
      <c r="D7" s="14">
        <v>-430.41428614966571</v>
      </c>
      <c r="E7" s="14">
        <v>86597.438417269383</v>
      </c>
      <c r="F7" s="14">
        <v>103158.96153212991</v>
      </c>
    </row>
    <row r="8" spans="1:6" ht="15.75" x14ac:dyDescent="0.25">
      <c r="A8" s="15" t="s">
        <v>11</v>
      </c>
      <c r="B8" s="16">
        <v>2797392.9591326602</v>
      </c>
      <c r="C8" s="16">
        <v>2798419.0221536998</v>
      </c>
      <c r="D8" s="17">
        <v>-1026.0630210395902</v>
      </c>
      <c r="E8" s="17">
        <v>96502.682295379695</v>
      </c>
      <c r="F8" s="17">
        <v>983729.34397480963</v>
      </c>
    </row>
    <row r="9" spans="1:6" ht="15.75" x14ac:dyDescent="0.25">
      <c r="A9" s="18" t="s">
        <v>12</v>
      </c>
      <c r="B9" s="19">
        <v>42209.986107429999</v>
      </c>
      <c r="C9" s="19">
        <v>42290.824148469997</v>
      </c>
      <c r="D9" s="20">
        <v>-80.838041039998643</v>
      </c>
      <c r="E9" s="20">
        <v>-152.72065651000594</v>
      </c>
      <c r="F9" s="20">
        <v>1105.3260268799932</v>
      </c>
    </row>
    <row r="10" spans="1:6" ht="15.75" x14ac:dyDescent="0.25">
      <c r="A10" s="15" t="s">
        <v>13</v>
      </c>
      <c r="B10" s="16">
        <v>-131981.90555754001</v>
      </c>
      <c r="C10" s="16">
        <v>-132577.55429243002</v>
      </c>
      <c r="D10" s="17">
        <v>595.64873489001184</v>
      </c>
      <c r="E10" s="17">
        <v>107044.75612188998</v>
      </c>
      <c r="F10" s="17">
        <v>-56237.191693289991</v>
      </c>
    </row>
    <row r="11" spans="1:6" ht="15.75" x14ac:dyDescent="0.25">
      <c r="A11" s="18" t="s">
        <v>14</v>
      </c>
      <c r="B11" s="19">
        <v>147047.11696516001</v>
      </c>
      <c r="C11" s="19">
        <v>147642.76570005002</v>
      </c>
      <c r="D11" s="21">
        <v>-595.64873489001184</v>
      </c>
      <c r="E11" s="21">
        <v>-106707.33002450998</v>
      </c>
      <c r="F11" s="21">
        <v>56574.617790669989</v>
      </c>
    </row>
    <row r="12" spans="1:6" ht="15.75" x14ac:dyDescent="0.25">
      <c r="A12" s="22" t="s">
        <v>15</v>
      </c>
      <c r="B12" s="23">
        <v>-765150</v>
      </c>
      <c r="C12" s="23">
        <v>-765150</v>
      </c>
      <c r="D12" s="17">
        <v>0</v>
      </c>
      <c r="E12" s="17">
        <v>-116950</v>
      </c>
      <c r="F12" s="17">
        <v>-111100</v>
      </c>
    </row>
    <row r="13" spans="1:6" ht="15.75" x14ac:dyDescent="0.25">
      <c r="A13" s="24" t="s">
        <v>16</v>
      </c>
      <c r="B13" s="19">
        <v>0</v>
      </c>
      <c r="C13" s="19">
        <v>0</v>
      </c>
      <c r="D13" s="21">
        <v>0</v>
      </c>
      <c r="E13" s="21">
        <v>0</v>
      </c>
      <c r="F13" s="21">
        <v>0</v>
      </c>
    </row>
    <row r="14" spans="1:6" ht="15.75" x14ac:dyDescent="0.25">
      <c r="A14" s="24" t="s">
        <v>17</v>
      </c>
      <c r="B14" s="19">
        <v>0</v>
      </c>
      <c r="C14" s="19">
        <v>0</v>
      </c>
      <c r="D14" s="21">
        <v>0</v>
      </c>
      <c r="E14" s="21">
        <v>0</v>
      </c>
      <c r="F14" s="21">
        <v>0</v>
      </c>
    </row>
    <row r="15" spans="1:6" ht="15.75" x14ac:dyDescent="0.25">
      <c r="A15" s="24" t="s">
        <v>18</v>
      </c>
      <c r="B15" s="19">
        <v>0</v>
      </c>
      <c r="C15" s="19">
        <v>0</v>
      </c>
      <c r="D15" s="21">
        <v>0</v>
      </c>
      <c r="E15" s="21">
        <v>0</v>
      </c>
      <c r="F15" s="21">
        <v>0</v>
      </c>
    </row>
    <row r="16" spans="1:6" ht="15.75" x14ac:dyDescent="0.25">
      <c r="A16" s="24" t="s">
        <v>19</v>
      </c>
      <c r="B16" s="19">
        <v>0</v>
      </c>
      <c r="C16" s="19">
        <v>0</v>
      </c>
      <c r="D16" s="21">
        <v>0</v>
      </c>
      <c r="E16" s="21">
        <v>0</v>
      </c>
      <c r="F16" s="21">
        <v>0</v>
      </c>
    </row>
    <row r="17" spans="1:6" ht="15.75" x14ac:dyDescent="0.25">
      <c r="A17" s="24" t="s">
        <v>20</v>
      </c>
      <c r="B17" s="19">
        <v>-111300</v>
      </c>
      <c r="C17" s="19">
        <v>-111300</v>
      </c>
      <c r="D17" s="21">
        <v>0</v>
      </c>
      <c r="E17" s="21">
        <v>155450</v>
      </c>
      <c r="F17" s="21">
        <v>266150</v>
      </c>
    </row>
    <row r="18" spans="1:6" ht="15.75" x14ac:dyDescent="0.25">
      <c r="A18" s="24" t="s">
        <v>21</v>
      </c>
      <c r="B18" s="19">
        <v>-653850</v>
      </c>
      <c r="C18" s="19">
        <v>-653850</v>
      </c>
      <c r="D18" s="21">
        <v>0</v>
      </c>
      <c r="E18" s="21">
        <v>-272400</v>
      </c>
      <c r="F18" s="21">
        <v>-377250</v>
      </c>
    </row>
    <row r="19" spans="1:6" ht="16.5" thickBot="1" x14ac:dyDescent="0.3">
      <c r="A19" s="24" t="s">
        <v>22</v>
      </c>
      <c r="B19" s="19">
        <v>0</v>
      </c>
      <c r="C19" s="19">
        <v>0</v>
      </c>
      <c r="D19" s="20">
        <v>0</v>
      </c>
      <c r="E19" s="20">
        <v>0</v>
      </c>
      <c r="F19" s="20">
        <v>0</v>
      </c>
    </row>
    <row r="20" spans="1:6" ht="16.5" thickBot="1" x14ac:dyDescent="0.3">
      <c r="A20" s="12" t="s">
        <v>23</v>
      </c>
      <c r="B20" s="25">
        <v>1900291.0535756298</v>
      </c>
      <c r="C20" s="25">
        <v>1900691.4678617597</v>
      </c>
      <c r="D20" s="14">
        <v>-400.41428612987511</v>
      </c>
      <c r="E20" s="14">
        <v>86627.438417359721</v>
      </c>
      <c r="F20" s="14">
        <v>103188.96153200977</v>
      </c>
    </row>
    <row r="21" spans="1:6" ht="15.75" x14ac:dyDescent="0.25">
      <c r="A21" s="22" t="s">
        <v>24</v>
      </c>
      <c r="B21" s="16">
        <v>322930.33013372996</v>
      </c>
      <c r="C21" s="16">
        <v>322969.00442080002</v>
      </c>
      <c r="D21" s="26">
        <v>-38.674287070054561</v>
      </c>
      <c r="E21" s="26">
        <v>1854.7121806899668</v>
      </c>
      <c r="F21" s="26">
        <v>-43269.485907700029</v>
      </c>
    </row>
    <row r="22" spans="1:6" ht="15.75" x14ac:dyDescent="0.25">
      <c r="A22" s="22" t="s">
        <v>25</v>
      </c>
      <c r="B22" s="16">
        <v>791710.88414895011</v>
      </c>
      <c r="C22" s="16">
        <v>793094.85409795004</v>
      </c>
      <c r="D22" s="26">
        <v>-1383.969948999933</v>
      </c>
      <c r="E22" s="26">
        <v>47295.76581500005</v>
      </c>
      <c r="F22" s="26">
        <v>41598.461994450074</v>
      </c>
    </row>
    <row r="23" spans="1:6" ht="15.75" x14ac:dyDescent="0.25">
      <c r="A23" s="22" t="s">
        <v>26</v>
      </c>
      <c r="B23" s="16">
        <v>30763.136002610001</v>
      </c>
      <c r="C23" s="16">
        <v>30801.975817910003</v>
      </c>
      <c r="D23" s="26">
        <v>-38.839815300001646</v>
      </c>
      <c r="E23" s="26">
        <v>9023.5615838500016</v>
      </c>
      <c r="F23" s="26">
        <v>5039.1084592100015</v>
      </c>
    </row>
    <row r="24" spans="1:6" ht="16.5" thickBot="1" x14ac:dyDescent="0.3">
      <c r="A24" s="22" t="s">
        <v>27</v>
      </c>
      <c r="B24" s="16">
        <v>754886.70329033991</v>
      </c>
      <c r="C24" s="16">
        <v>753825.63352509984</v>
      </c>
      <c r="D24" s="27">
        <v>1061.0697652400704</v>
      </c>
      <c r="E24" s="27">
        <v>28453.398837819928</v>
      </c>
      <c r="F24" s="27">
        <v>99820.876986050047</v>
      </c>
    </row>
    <row r="25" spans="1:6" ht="16.5" thickBot="1" x14ac:dyDescent="0.3">
      <c r="A25" s="12" t="s">
        <v>28</v>
      </c>
      <c r="B25" s="25">
        <v>1145404.35028529</v>
      </c>
      <c r="C25" s="25">
        <v>1146865.8343366599</v>
      </c>
      <c r="D25" s="14">
        <v>-1461.4840513698291</v>
      </c>
      <c r="E25" s="14">
        <v>58174.039579540025</v>
      </c>
      <c r="F25" s="14">
        <v>3368.0845459599514</v>
      </c>
    </row>
    <row r="26" spans="1:6" ht="16.5" thickBot="1" x14ac:dyDescent="0.3">
      <c r="A26" s="28" t="s">
        <v>29</v>
      </c>
      <c r="B26" s="29">
        <v>259701.31672560441</v>
      </c>
      <c r="C26" s="29">
        <v>259701.31672560441</v>
      </c>
      <c r="D26" s="30">
        <v>0</v>
      </c>
      <c r="E26" s="30">
        <v>5587.3167256044107</v>
      </c>
      <c r="F26" s="30">
        <v>9591.4839960728714</v>
      </c>
    </row>
    <row r="27" spans="1:6" ht="16.5" thickBot="1" x14ac:dyDescent="0.3">
      <c r="A27" s="28" t="s">
        <v>30</v>
      </c>
      <c r="B27" s="29">
        <v>63229.013408125553</v>
      </c>
      <c r="C27" s="29">
        <v>63267.687695195607</v>
      </c>
      <c r="D27" s="14">
        <v>-38.674287070054561</v>
      </c>
      <c r="E27" s="14">
        <v>-3732.604544914444</v>
      </c>
      <c r="F27" s="14">
        <v>-52860.969903772901</v>
      </c>
    </row>
    <row r="28" spans="1:6" ht="16.5" thickBot="1" x14ac:dyDescent="0.3">
      <c r="A28" s="31" t="s">
        <v>31</v>
      </c>
      <c r="B28" s="29">
        <v>483029.14253718994</v>
      </c>
      <c r="C28" s="29">
        <v>484529.46643846994</v>
      </c>
      <c r="D28" s="14">
        <v>-1500.3239012800041</v>
      </c>
      <c r="E28" s="14">
        <v>18184.116563740012</v>
      </c>
      <c r="F28" s="14">
        <v>83705.348724489915</v>
      </c>
    </row>
    <row r="29" spans="1:6" ht="40.5" customHeight="1" x14ac:dyDescent="0.25">
      <c r="A29" s="32" t="s">
        <v>32</v>
      </c>
      <c r="B29" s="33"/>
      <c r="C29" s="34"/>
      <c r="D29" s="34"/>
      <c r="E29" s="34"/>
      <c r="F29" s="34"/>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B9EE8-C090-48C3-AB60-0A84B0E7EBB5}">
  <dimension ref="A1:F33"/>
  <sheetViews>
    <sheetView workbookViewId="0">
      <selection activeCell="D21" sqref="D21"/>
    </sheetView>
  </sheetViews>
  <sheetFormatPr defaultColWidth="0" defaultRowHeight="0" customHeight="1" zeroHeight="1" x14ac:dyDescent="0.25"/>
  <cols>
    <col min="1" max="1" width="103.140625" style="36" bestFit="1" customWidth="1"/>
    <col min="2" max="16384" width="9.140625" style="36" hidden="1"/>
  </cols>
  <sheetData>
    <row r="1" spans="1:6" ht="15" x14ac:dyDescent="0.25">
      <c r="A1" s="35" t="s">
        <v>33</v>
      </c>
    </row>
    <row r="2" spans="1:6" ht="15.75" x14ac:dyDescent="0.25">
      <c r="A2" s="15" t="s">
        <v>34</v>
      </c>
    </row>
    <row r="3" spans="1:6" ht="39.75" customHeight="1" x14ac:dyDescent="0.25">
      <c r="A3" s="37" t="str">
        <f>CBP_LP!A3</f>
        <v>Aswin 27, 2082(October 13, 2025)</v>
      </c>
    </row>
    <row r="4" spans="1:6" ht="15.75" x14ac:dyDescent="0.25">
      <c r="A4" s="15" t="s">
        <v>35</v>
      </c>
    </row>
    <row r="5" spans="1:6" ht="49.5" customHeight="1" thickBot="1" x14ac:dyDescent="0.3">
      <c r="A5" s="38" t="s">
        <v>36</v>
      </c>
      <c r="B5" s="39" t="s">
        <v>4</v>
      </c>
      <c r="C5" s="39" t="s">
        <v>5</v>
      </c>
    </row>
    <row r="6" spans="1:6" ht="16.5" thickBot="1" x14ac:dyDescent="0.3">
      <c r="A6" s="15" t="s">
        <v>37</v>
      </c>
      <c r="B6" s="5">
        <v>45943</v>
      </c>
      <c r="C6" s="5">
        <v>45942</v>
      </c>
    </row>
    <row r="7" spans="1:6" ht="63.75" thickBot="1" x14ac:dyDescent="0.3">
      <c r="A7" s="38" t="s">
        <v>38</v>
      </c>
      <c r="B7" s="40">
        <v>1900261.0535751199</v>
      </c>
      <c r="C7" s="40">
        <v>1900691.4678612696</v>
      </c>
      <c r="D7" s="39">
        <f>B7-C7</f>
        <v>-430.41428614966571</v>
      </c>
      <c r="E7" s="39">
        <f>B7-[1]Sheet1!A2</f>
        <v>86597.438417269383</v>
      </c>
      <c r="F7" s="39">
        <f>B7-[1]Sheet1!B2</f>
        <v>103158.96153212991</v>
      </c>
    </row>
    <row r="8" spans="1:6" ht="15.75" x14ac:dyDescent="0.25">
      <c r="A8" s="15" t="s">
        <v>39</v>
      </c>
      <c r="B8" s="16">
        <v>2797392.9591326602</v>
      </c>
      <c r="C8" s="16">
        <v>2798419.0221536998</v>
      </c>
      <c r="D8" s="39">
        <f>B8-C8</f>
        <v>-1026.0630210395902</v>
      </c>
      <c r="E8" s="39">
        <f>B8-[1]Sheet1!A3</f>
        <v>96502.682295379695</v>
      </c>
      <c r="F8" s="39">
        <f>B8-[1]Sheet1!A2</f>
        <v>983729.34397480963</v>
      </c>
    </row>
    <row r="9" spans="1:6" ht="15.75" x14ac:dyDescent="0.25">
      <c r="A9" s="38" t="s">
        <v>40</v>
      </c>
      <c r="B9" s="19">
        <v>42209.986107429999</v>
      </c>
      <c r="C9" s="19">
        <v>42290.824148469997</v>
      </c>
      <c r="D9" s="36">
        <f t="shared" ref="D9:D26" si="0">B9-C9</f>
        <v>-80.838041039998643</v>
      </c>
      <c r="E9" s="36">
        <f>B9-[1]Sheet1!A4</f>
        <v>-152.72065651000594</v>
      </c>
      <c r="F9" s="36">
        <f>B9-[1]Sheet1!B4</f>
        <v>1105.3260268799932</v>
      </c>
    </row>
    <row r="10" spans="1:6" ht="15.75" x14ac:dyDescent="0.25">
      <c r="A10" s="15" t="s">
        <v>41</v>
      </c>
      <c r="B10" s="16">
        <v>-131981.90555754001</v>
      </c>
      <c r="C10" s="16">
        <v>-132577.55429243002</v>
      </c>
      <c r="D10" s="36">
        <f t="shared" si="0"/>
        <v>595.64873489001184</v>
      </c>
      <c r="E10" s="36">
        <f>B10-[1]Sheet1!A5</f>
        <v>107044.75612188998</v>
      </c>
      <c r="F10" s="36">
        <f>B10-[1]Sheet1!B5</f>
        <v>-56237.191693289991</v>
      </c>
    </row>
    <row r="11" spans="1:6" ht="31.5" x14ac:dyDescent="0.25">
      <c r="A11" s="38" t="s">
        <v>42</v>
      </c>
      <c r="B11" s="19">
        <v>147047.11696516001</v>
      </c>
      <c r="C11" s="19">
        <v>147642.76570005002</v>
      </c>
      <c r="D11" s="36">
        <f t="shared" si="0"/>
        <v>-595.64873489001184</v>
      </c>
      <c r="E11" s="36">
        <f>B11-[1]Sheet1!A6</f>
        <v>-106707.33002450998</v>
      </c>
      <c r="F11" s="36">
        <f>B11-[1]Sheet1!B6</f>
        <v>56574.617790669989</v>
      </c>
    </row>
    <row r="12" spans="1:6" ht="15.75" x14ac:dyDescent="0.25">
      <c r="A12" s="15" t="s">
        <v>43</v>
      </c>
      <c r="B12" s="23">
        <v>-765150</v>
      </c>
      <c r="C12" s="23">
        <v>-765150</v>
      </c>
      <c r="D12" s="36">
        <f t="shared" si="0"/>
        <v>0</v>
      </c>
      <c r="E12" s="36">
        <f>B12-[1]Sheet1!A7</f>
        <v>-116950</v>
      </c>
      <c r="F12" s="36">
        <f>B12-[1]Sheet1!B7</f>
        <v>-111100</v>
      </c>
    </row>
    <row r="13" spans="1:6" ht="31.5" x14ac:dyDescent="0.25">
      <c r="A13" s="38" t="s">
        <v>44</v>
      </c>
      <c r="B13" s="19">
        <v>0</v>
      </c>
      <c r="C13" s="19">
        <v>0</v>
      </c>
      <c r="D13" s="36">
        <f t="shared" si="0"/>
        <v>0</v>
      </c>
      <c r="E13" s="36">
        <f>B13-[1]Sheet1!A8</f>
        <v>0</v>
      </c>
      <c r="F13" s="36">
        <f>B13-[1]Sheet1!B8</f>
        <v>0</v>
      </c>
    </row>
    <row r="14" spans="1:6" ht="15.75" x14ac:dyDescent="0.25">
      <c r="A14" s="15" t="s">
        <v>45</v>
      </c>
      <c r="B14" s="19">
        <v>0</v>
      </c>
      <c r="C14" s="19">
        <v>0</v>
      </c>
      <c r="D14" s="36">
        <f t="shared" si="0"/>
        <v>0</v>
      </c>
      <c r="E14" s="36">
        <f>B14-[1]Sheet1!A9</f>
        <v>0</v>
      </c>
      <c r="F14" s="36">
        <f>B14-[1]Sheet1!B9</f>
        <v>0</v>
      </c>
    </row>
    <row r="15" spans="1:6" ht="63" x14ac:dyDescent="0.25">
      <c r="A15" s="38" t="s">
        <v>46</v>
      </c>
      <c r="B15" s="19">
        <v>0</v>
      </c>
      <c r="C15" s="19">
        <v>0</v>
      </c>
      <c r="D15" s="36">
        <f t="shared" si="0"/>
        <v>0</v>
      </c>
      <c r="E15" s="36">
        <f>B15-[1]Sheet1!A10</f>
        <v>0</v>
      </c>
      <c r="F15" s="36">
        <f>B15-[1]Sheet1!B10</f>
        <v>0</v>
      </c>
    </row>
    <row r="16" spans="1:6" ht="15.75" x14ac:dyDescent="0.25">
      <c r="A16" s="15" t="s">
        <v>47</v>
      </c>
      <c r="B16" s="19">
        <v>0</v>
      </c>
      <c r="C16" s="19">
        <v>0</v>
      </c>
      <c r="D16" s="36">
        <f t="shared" si="0"/>
        <v>0</v>
      </c>
      <c r="E16" s="36">
        <f>B16-[1]Sheet1!A11</f>
        <v>0</v>
      </c>
      <c r="F16" s="36">
        <f>B16-[1]Sheet1!B11</f>
        <v>0</v>
      </c>
    </row>
    <row r="17" spans="1:6" ht="15.75" x14ac:dyDescent="0.25">
      <c r="A17" s="38" t="s">
        <v>48</v>
      </c>
      <c r="B17" s="19">
        <v>-111300</v>
      </c>
      <c r="C17" s="19">
        <v>-111300</v>
      </c>
      <c r="D17" s="36">
        <f t="shared" si="0"/>
        <v>0</v>
      </c>
      <c r="E17" s="36">
        <f>B17-[1]Sheet1!A12</f>
        <v>155450</v>
      </c>
      <c r="F17" s="36">
        <f>B17-[1]Sheet1!B12</f>
        <v>266150</v>
      </c>
    </row>
    <row r="18" spans="1:6" ht="15.75" x14ac:dyDescent="0.25">
      <c r="A18" s="15" t="s">
        <v>49</v>
      </c>
      <c r="B18" s="19">
        <v>-653850</v>
      </c>
      <c r="C18" s="19">
        <v>-653850</v>
      </c>
      <c r="D18" s="36">
        <f t="shared" si="0"/>
        <v>0</v>
      </c>
      <c r="E18" s="36">
        <f>B18-[1]Sheet1!A13</f>
        <v>-272400</v>
      </c>
      <c r="F18" s="36">
        <f>B18-[1]Sheet1!B13</f>
        <v>-377250</v>
      </c>
    </row>
    <row r="19" spans="1:6" ht="63.75" thickBot="1" x14ac:dyDescent="0.3">
      <c r="A19" s="38" t="s">
        <v>50</v>
      </c>
      <c r="B19" s="19">
        <v>0</v>
      </c>
      <c r="C19" s="19">
        <v>0</v>
      </c>
      <c r="D19" s="36">
        <f t="shared" si="0"/>
        <v>0</v>
      </c>
      <c r="E19" s="36">
        <f>B19-[1]Sheet1!A14</f>
        <v>0</v>
      </c>
      <c r="F19" s="36">
        <f>B19-[1]Sheet1!B14</f>
        <v>0</v>
      </c>
    </row>
    <row r="20" spans="1:6" ht="16.5" thickBot="1" x14ac:dyDescent="0.3">
      <c r="A20" s="15" t="s">
        <v>30</v>
      </c>
      <c r="B20" s="41">
        <v>1900291.0535756298</v>
      </c>
      <c r="C20" s="41">
        <v>1900691.4678617597</v>
      </c>
      <c r="D20" s="39">
        <f>B20-C20</f>
        <v>-400.41428612987511</v>
      </c>
      <c r="E20" s="36">
        <f>B20-[1]Sheet1!A15</f>
        <v>86627.438417359721</v>
      </c>
      <c r="F20" s="36">
        <f>B20-[1]Sheet1!B15</f>
        <v>103188.96153200977</v>
      </c>
    </row>
    <row r="21" spans="1:6" ht="31.5" x14ac:dyDescent="0.25">
      <c r="A21" s="38" t="s">
        <v>51</v>
      </c>
      <c r="B21" s="16">
        <v>322930.33013372996</v>
      </c>
      <c r="C21" s="16">
        <v>322969.00442080002</v>
      </c>
      <c r="D21" s="36">
        <f t="shared" si="0"/>
        <v>-38.674287070054561</v>
      </c>
      <c r="E21" s="36">
        <f>B21-[1]Sheet1!A16</f>
        <v>1854.7121806899668</v>
      </c>
      <c r="F21" s="36">
        <f>B21-[1]Sheet1!B16</f>
        <v>-43269.485907700029</v>
      </c>
    </row>
    <row r="22" spans="1:6" ht="15.75" x14ac:dyDescent="0.25">
      <c r="A22" s="15" t="s">
        <v>31</v>
      </c>
      <c r="B22" s="16">
        <v>791710.88414895011</v>
      </c>
      <c r="C22" s="16">
        <v>793094.85409795004</v>
      </c>
      <c r="D22" s="36">
        <f t="shared" si="0"/>
        <v>-1383.969948999933</v>
      </c>
      <c r="E22" s="36">
        <f>B22-[1]Sheet1!A17</f>
        <v>47295.76581500005</v>
      </c>
      <c r="F22" s="36">
        <f>B22-[1]Sheet1!B17</f>
        <v>41598.461994450074</v>
      </c>
    </row>
    <row r="23" spans="1:6" ht="31.5" x14ac:dyDescent="0.25">
      <c r="A23" s="38" t="s">
        <v>52</v>
      </c>
      <c r="B23" s="16">
        <v>30763.136002610001</v>
      </c>
      <c r="C23" s="16">
        <v>30801.975817910003</v>
      </c>
      <c r="D23" s="36">
        <f t="shared" si="0"/>
        <v>-38.839815300001646</v>
      </c>
      <c r="E23" s="36">
        <f>B23-[1]Sheet1!A18</f>
        <v>9023.5615838500016</v>
      </c>
      <c r="F23" s="36">
        <f>B23-[1]Sheet1!B18</f>
        <v>5039.1084592100015</v>
      </c>
    </row>
    <row r="24" spans="1:6" ht="45" x14ac:dyDescent="0.25">
      <c r="A24" s="42" t="s">
        <v>53</v>
      </c>
      <c r="B24" s="16">
        <v>754886.70329033991</v>
      </c>
      <c r="C24" s="16">
        <v>753825.63352509984</v>
      </c>
      <c r="D24" s="36">
        <f t="shared" si="0"/>
        <v>1061.0697652400704</v>
      </c>
      <c r="E24" s="36">
        <f>B24-[1]Sheet1!A19</f>
        <v>28453.398837819928</v>
      </c>
      <c r="F24" s="36">
        <f>B24-[1]Sheet1!B19</f>
        <v>99820.876986050047</v>
      </c>
    </row>
    <row r="25" spans="1:6" ht="16.5" hidden="1" thickBot="1" x14ac:dyDescent="0.3">
      <c r="B25" s="41">
        <v>1145404.35028529</v>
      </c>
      <c r="C25" s="41">
        <v>1146865.8343366599</v>
      </c>
      <c r="D25" s="36">
        <f t="shared" si="0"/>
        <v>-1461.4840513698291</v>
      </c>
      <c r="E25" s="36">
        <f>B25-[1]Sheet1!A20</f>
        <v>58174.039579540025</v>
      </c>
      <c r="F25" s="36">
        <f>B25-[1]Sheet1!B20</f>
        <v>3368.0845459599514</v>
      </c>
    </row>
    <row r="26" spans="1:6" ht="16.5" hidden="1" thickBot="1" x14ac:dyDescent="0.3">
      <c r="B26" s="43">
        <v>259701.31672560441</v>
      </c>
      <c r="C26" s="43">
        <v>259701.31672560441</v>
      </c>
      <c r="D26" s="36">
        <f t="shared" si="0"/>
        <v>0</v>
      </c>
      <c r="E26" s="36">
        <f>B26-[1]Sheet1!A21</f>
        <v>5587.3167256044107</v>
      </c>
      <c r="F26" s="36">
        <f>B26-[1]Sheet1!B21</f>
        <v>9591.4839960728714</v>
      </c>
    </row>
    <row r="27" spans="1:6" ht="16.5" hidden="1" thickBot="1" x14ac:dyDescent="0.3">
      <c r="B27" s="43">
        <v>63229.013408125553</v>
      </c>
      <c r="C27" s="43">
        <v>63267.687695195607</v>
      </c>
      <c r="D27" s="39">
        <f>B27-C27</f>
        <v>-38.674287070054561</v>
      </c>
      <c r="E27" s="36">
        <f>B27-[1]Sheet1!A22</f>
        <v>-3732.604544914444</v>
      </c>
      <c r="F27" s="39">
        <f>B27-[1]Sheet1!B22</f>
        <v>-52860.969903772901</v>
      </c>
    </row>
    <row r="28" spans="1:6" ht="16.5" hidden="1" thickBot="1" x14ac:dyDescent="0.3">
      <c r="B28" s="43">
        <v>483029.14253718994</v>
      </c>
      <c r="C28" s="43">
        <v>484529.46643846994</v>
      </c>
      <c r="D28" s="39">
        <f>B28-C28</f>
        <v>-1500.3239012800041</v>
      </c>
      <c r="E28" s="39">
        <f>B28-[1]Sheet1!A23</f>
        <v>18184.116563740012</v>
      </c>
      <c r="F28" s="36">
        <f>B28-[1]Sheet1!B23</f>
        <v>83705.348724489915</v>
      </c>
    </row>
    <row r="29" spans="1:6" ht="15" hidden="1" x14ac:dyDescent="0.25"/>
    <row r="30" spans="1:6" ht="15" hidden="1" x14ac:dyDescent="0.25"/>
    <row r="31" spans="1:6" ht="15" hidden="1" x14ac:dyDescent="0.25"/>
    <row r="32" spans="1:6" ht="15" hidden="1" x14ac:dyDescent="0.25"/>
    <row r="33" ht="15"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2025-10-14T04:31:16Z</dcterms:created>
  <dcterms:modified xsi:type="dcterms:W3CDTF">2025-10-14T04:32:37Z</dcterms:modified>
</cp:coreProperties>
</file>