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24519"/>
</workbook>
</file>

<file path=xl/calcChain.xml><?xml version="1.0" encoding="utf-8"?>
<calcChain xmlns="http://schemas.openxmlformats.org/spreadsheetml/2006/main">
  <c r="F28" i="2"/>
  <c r="E28"/>
  <c r="D28"/>
  <c r="F27"/>
  <c r="E27"/>
  <c r="D27"/>
  <c r="F26"/>
  <c r="E26"/>
  <c r="D26"/>
  <c r="F25"/>
  <c r="E25"/>
  <c r="D25"/>
  <c r="F24"/>
  <c r="E24"/>
  <c r="D24"/>
  <c r="F23"/>
  <c r="E23"/>
  <c r="D23"/>
  <c r="F22"/>
  <c r="E22"/>
  <c r="D22"/>
  <c r="F21"/>
  <c r="E21"/>
  <c r="D21"/>
  <c r="F20"/>
  <c r="E20"/>
  <c r="D20"/>
  <c r="F19"/>
  <c r="E19"/>
  <c r="D19"/>
  <c r="F18"/>
  <c r="E18"/>
  <c r="D18"/>
  <c r="F17"/>
  <c r="E17"/>
  <c r="D17"/>
  <c r="F16"/>
  <c r="E16"/>
  <c r="D16"/>
  <c r="F15"/>
  <c r="E15"/>
  <c r="D15"/>
  <c r="F14"/>
  <c r="E14"/>
  <c r="D14"/>
  <c r="F13"/>
  <c r="E13"/>
  <c r="D13"/>
  <c r="F12"/>
  <c r="E12"/>
  <c r="D12"/>
  <c r="F11"/>
  <c r="E11"/>
  <c r="D11"/>
  <c r="F10"/>
  <c r="E10"/>
  <c r="D10"/>
  <c r="F9"/>
  <c r="E9"/>
  <c r="D9"/>
  <c r="F8"/>
  <c r="E8"/>
  <c r="D8"/>
  <c r="F7"/>
  <c r="E7"/>
  <c r="D7"/>
  <c r="F28" i="1"/>
  <c r="E28"/>
  <c r="D28"/>
  <c r="F27"/>
  <c r="E27"/>
  <c r="D27"/>
  <c r="F26"/>
  <c r="E26"/>
  <c r="D26"/>
  <c r="F25"/>
  <c r="E25"/>
  <c r="D25"/>
  <c r="F24"/>
  <c r="E24"/>
  <c r="D24"/>
  <c r="F23"/>
  <c r="E23"/>
  <c r="D23"/>
  <c r="F22"/>
  <c r="E22"/>
  <c r="D22"/>
  <c r="F21"/>
  <c r="E21"/>
  <c r="D21"/>
  <c r="F20"/>
  <c r="E20"/>
  <c r="D20"/>
  <c r="F19"/>
  <c r="E19"/>
  <c r="D19"/>
  <c r="F18"/>
  <c r="E18"/>
  <c r="D18"/>
  <c r="F17"/>
  <c r="E17"/>
  <c r="D17"/>
  <c r="F16"/>
  <c r="E16"/>
  <c r="D16"/>
  <c r="F15"/>
  <c r="E15"/>
  <c r="D15"/>
  <c r="F14"/>
  <c r="E14"/>
  <c r="D14"/>
  <c r="F13"/>
  <c r="E13"/>
  <c r="D13"/>
  <c r="F12"/>
  <c r="E12"/>
  <c r="D12"/>
  <c r="F11"/>
  <c r="E11"/>
  <c r="D11"/>
  <c r="F10"/>
  <c r="E10"/>
  <c r="D10"/>
  <c r="F9"/>
  <c r="E9"/>
  <c r="D9"/>
  <c r="F8"/>
  <c r="E8"/>
  <c r="D8"/>
  <c r="F7"/>
  <c r="E7"/>
  <c r="D7"/>
  <c r="A3"/>
  <c r="A3" i="2" s="1"/>
</calcChain>
</file>

<file path=xl/sharedStrings.xml><?xml version="1.0" encoding="utf-8"?>
<sst xmlns="http://schemas.openxmlformats.org/spreadsheetml/2006/main" count="58" uniqueCount="56">
  <si>
    <t>NEPAL RASTRA BANK</t>
  </si>
  <si>
    <t>Central Bank Survey and Liquidity Position</t>
  </si>
  <si>
    <t>(In Rs. Million)</t>
  </si>
  <si>
    <t>Date (BS/AD)</t>
  </si>
  <si>
    <t>Kartik 22, 2082</t>
  </si>
  <si>
    <t>Kartik 20,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</si>
  <si>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</si>
  <si>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</si>
  <si>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</si>
  <si>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</si>
  <si>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</si>
  <si>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</si>
  <si>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</si>
  <si>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</si>
  <si>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</si>
  <si>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</si>
  <si>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</si>
  <si>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</si>
  <si>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</si>
  <si>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</si>
  <si>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</si>
  <si>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</si>
  <si>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</si>
  <si>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</si>
  <si>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</si>
  <si>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</si>
  <si>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</si>
  <si>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</si>
  <si>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</si>
  <si>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</si>
  <si>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</si>
  <si>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</si>
  <si>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</si>
  <si>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</si>
  <si>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</si>
  <si>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</si>
  <si>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</si>
  <si>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Kartik 18, 2082</t>
  </si>
  <si>
    <t>Kartik 17,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</si>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</sst>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9"/>
  <sheetViews>
    <sheetView tabSelected="1" topLeftCell="A13" workbookViewId="0">
      <selection activeCell="C5" sqref="C5:C28"/>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tr">
        <f>B5&amp; "("&amp; TEXT(B6,"mmmm dd, yyyy")&amp;")"</f>
        <v>Kartik 22, 2082(November 08, 2025)</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45969</v>
      </c>
      <c r="C6" s="11">
        <v>45967</v>
      </c>
      <c r="D6" s="12" t="s">
        <v>7</v>
      </c>
      <c r="E6" s="12" t="s">
        <v>8</v>
      </c>
      <c r="F6" s="12" t="s">
        <v>9</v>
      </c>
    </row>
    <row r="7" spans="1:6" ht="16.5" thickBot="1">
      <c r="A7" s="13" t="s">
        <v>10</v>
      </c>
      <c r="B7" s="14">
        <v>1876927.0240352899</v>
      </c>
      <c r="C7" s="14">
        <v>1874798.1014794698</v>
      </c>
      <c r="D7" s="15">
        <f>B7-C7</f>
        <v>2128.9225558200851</v>
      </c>
      <c r="E7" s="15">
        <f>B7-[1]Sheet1!A2</f>
        <v>-26936.225871580187</v>
      </c>
      <c r="F7" s="15">
        <f>B7-[1]Sheet1!B2</f>
        <v>79824.931992299855</v>
      </c>
    </row>
    <row r="8" spans="1:6" ht="15.75">
      <c r="A8" s="16" t="s">
        <v>11</v>
      </c>
      <c r="B8" s="17">
        <v>2834977.5152667002</v>
      </c>
      <c r="C8" s="17">
        <v>2826748.9566011997</v>
      </c>
      <c r="D8" s="18">
        <f>B8-C8</f>
        <v>8228.5586655004881</v>
      </c>
      <c r="E8" s="18">
        <f>B8-[1]Sheet1!A3</f>
        <v>46656.240802040324</v>
      </c>
      <c r="F8" s="18">
        <f>B8-[1]Sheet1!A2</f>
        <v>931114.26535983011</v>
      </c>
    </row>
    <row r="9" spans="1:6" ht="15.75">
      <c r="A9" s="19" t="s">
        <v>12</v>
      </c>
      <c r="B9" s="20">
        <v>41997.149656560003</v>
      </c>
      <c r="C9" s="20">
        <v>42018.997775759999</v>
      </c>
      <c r="D9" s="21">
        <f>B9-C9</f>
        <v>-21.84811919999629</v>
      </c>
      <c r="E9" s="21">
        <f>B9-[1]Sheet1!A4</f>
        <v>123.40684177000367</v>
      </c>
      <c r="F9" s="21">
        <f>B9-[1]Sheet1!B4</f>
        <v>892.48957600999711</v>
      </c>
    </row>
    <row r="10" spans="1:6" ht="15.75">
      <c r="A10" s="16" t="s">
        <v>13</v>
      </c>
      <c r="B10" s="17">
        <v>-128200.49023140999</v>
      </c>
      <c r="C10" s="17">
        <v>-122100.85512172998</v>
      </c>
      <c r="D10" s="18">
        <f>B10-C10</f>
        <v>-6099.6351096800063</v>
      </c>
      <c r="E10" s="18">
        <f>B10-[1]Sheet1!A5</f>
        <v>6407.5343263800023</v>
      </c>
      <c r="F10" s="18">
        <f>B10-[1]Sheet1!B5</f>
        <v>-52455.776367159968</v>
      </c>
    </row>
    <row r="11" spans="1:6" ht="15.75">
      <c r="A11" s="19" t="s">
        <v>14</v>
      </c>
      <c r="B11" s="20">
        <v>143265.70163902998</v>
      </c>
      <c r="C11" s="20">
        <v>137166.06652934998</v>
      </c>
      <c r="D11" s="22">
        <f t="shared" ref="D11:D28" si="0">B11-C11</f>
        <v>6099.6351096800063</v>
      </c>
      <c r="E11" s="22">
        <f>B11-[1]Sheet1!A6</f>
        <v>-6407.5343263800023</v>
      </c>
      <c r="F11" s="22">
        <f>B11-[1]Sheet1!B6</f>
        <v>52793.202464539965</v>
      </c>
    </row>
    <row r="12" spans="1:6" ht="15.75">
      <c r="A12" s="23" t="s">
        <v>15</v>
      </c>
      <c r="B12" s="24">
        <v>-829850</v>
      </c>
      <c r="C12" s="24">
        <v>-829850</v>
      </c>
      <c r="D12" s="18">
        <f t="shared" si="0"/>
        <v>0</v>
      </c>
      <c r="E12" s="18">
        <f>B12-[1]Sheet1!A7</f>
        <v>-80000</v>
      </c>
      <c r="F12" s="18">
        <f>B12-[1]Sheet1!B7</f>
        <v>-175800</v>
      </c>
    </row>
    <row r="13" spans="1:6" ht="15.75">
      <c r="A13" s="25" t="s">
        <v>16</v>
      </c>
      <c r="B13" s="20">
        <v>0</v>
      </c>
      <c r="C13" s="20">
        <v>0</v>
      </c>
      <c r="D13" s="22">
        <f t="shared" si="0"/>
        <v>0</v>
      </c>
      <c r="E13" s="22">
        <f>B13-[1]Sheet1!A8</f>
        <v>0</v>
      </c>
      <c r="F13" s="22">
        <f>B13-[1]Sheet1!B8</f>
        <v>0</v>
      </c>
    </row>
    <row r="14" spans="1:6" ht="15.75">
      <c r="A14" s="25" t="s">
        <v>17</v>
      </c>
      <c r="B14" s="20">
        <v>0</v>
      </c>
      <c r="C14" s="20">
        <v>0</v>
      </c>
      <c r="D14" s="22">
        <f t="shared" si="0"/>
        <v>0</v>
      </c>
      <c r="E14" s="22">
        <f>B14-[1]Sheet1!A9</f>
        <v>0</v>
      </c>
      <c r="F14" s="22">
        <f>B14-[1]Sheet1!B9</f>
        <v>0</v>
      </c>
    </row>
    <row r="15" spans="1:6" ht="15.75">
      <c r="A15" s="25" t="s">
        <v>18</v>
      </c>
      <c r="B15" s="20">
        <v>0</v>
      </c>
      <c r="C15" s="20">
        <v>0</v>
      </c>
      <c r="D15" s="22">
        <f t="shared" si="0"/>
        <v>0</v>
      </c>
      <c r="E15" s="22">
        <f>B15-[1]Sheet1!A10</f>
        <v>0</v>
      </c>
      <c r="F15" s="22">
        <f>B15-[1]Sheet1!B10</f>
        <v>0</v>
      </c>
    </row>
    <row r="16" spans="1:6" ht="15.75">
      <c r="A16" s="25" t="s">
        <v>19</v>
      </c>
      <c r="B16" s="20">
        <v>0</v>
      </c>
      <c r="C16" s="20">
        <v>0</v>
      </c>
      <c r="D16" s="22">
        <f t="shared" si="0"/>
        <v>0</v>
      </c>
      <c r="E16" s="22">
        <f>B16-[1]Sheet1!A11</f>
        <v>0</v>
      </c>
      <c r="F16" s="22">
        <f>B16-[1]Sheet1!B11</f>
        <v>0</v>
      </c>
    </row>
    <row r="17" spans="1:6" ht="15.75">
      <c r="A17" s="25" t="s">
        <v>20</v>
      </c>
      <c r="B17" s="20">
        <v>-204950</v>
      </c>
      <c r="C17" s="20">
        <v>-204950</v>
      </c>
      <c r="D17" s="22">
        <f t="shared" si="0"/>
        <v>0</v>
      </c>
      <c r="E17" s="22">
        <f>B17-[1]Sheet1!A12</f>
        <v>-79450</v>
      </c>
      <c r="F17" s="22">
        <f>B17-[1]Sheet1!B12</f>
        <v>172500</v>
      </c>
    </row>
    <row r="18" spans="1:6" ht="15.75">
      <c r="A18" s="25" t="s">
        <v>21</v>
      </c>
      <c r="B18" s="20">
        <v>-624900</v>
      </c>
      <c r="C18" s="20">
        <v>-624900</v>
      </c>
      <c r="D18" s="22">
        <f t="shared" si="0"/>
        <v>0</v>
      </c>
      <c r="E18" s="22">
        <f>B18-[1]Sheet1!A13</f>
        <v>-550</v>
      </c>
      <c r="F18" s="22">
        <f>B18-[1]Sheet1!B13</f>
        <v>-348300</v>
      </c>
    </row>
    <row r="19" spans="1:6" ht="16.5" thickBot="1">
      <c r="A19" s="25" t="s">
        <v>22</v>
      </c>
      <c r="B19" s="20">
        <v>0</v>
      </c>
      <c r="C19" s="20">
        <v>0</v>
      </c>
      <c r="D19" s="21">
        <f t="shared" si="0"/>
        <v>0</v>
      </c>
      <c r="E19" s="21">
        <f>B19-[1]Sheet1!A14</f>
        <v>0</v>
      </c>
      <c r="F19" s="21">
        <f>B19-[1]Sheet1!B14</f>
        <v>0</v>
      </c>
    </row>
    <row r="20" spans="1:6" ht="16.5" thickBot="1">
      <c r="A20" s="13" t="s">
        <v>23</v>
      </c>
      <c r="B20" s="26">
        <v>1876927.0193306801</v>
      </c>
      <c r="C20" s="26">
        <v>1874798.0957748799</v>
      </c>
      <c r="D20" s="15">
        <f t="shared" si="0"/>
        <v>2128.9235558002256</v>
      </c>
      <c r="E20" s="15">
        <f>B20-[1]Sheet1!A15</f>
        <v>-26936.230576739879</v>
      </c>
      <c r="F20" s="15">
        <f>B20-[1]Sheet1!B15</f>
        <v>79824.927287060069</v>
      </c>
    </row>
    <row r="21" spans="1:6" ht="15.75">
      <c r="A21" s="23" t="s">
        <v>24</v>
      </c>
      <c r="B21" s="17">
        <v>311006.79948405002</v>
      </c>
      <c r="C21" s="17">
        <v>313885.96430465998</v>
      </c>
      <c r="D21" s="27">
        <f t="shared" si="0"/>
        <v>-2879.1648206099635</v>
      </c>
      <c r="E21" s="27">
        <f>B21-[1]Sheet1!A16</f>
        <v>-36540.472381570027</v>
      </c>
      <c r="F21" s="27">
        <f>B21-[1]Sheet1!B16</f>
        <v>-55193.016557379975</v>
      </c>
    </row>
    <row r="22" spans="1:6" ht="15.75">
      <c r="A22" s="23" t="s">
        <v>25</v>
      </c>
      <c r="B22" s="17">
        <v>778674.14118499996</v>
      </c>
      <c r="C22" s="17">
        <v>779423.91574500001</v>
      </c>
      <c r="D22" s="27">
        <f t="shared" si="0"/>
        <v>-749.77456000004895</v>
      </c>
      <c r="E22" s="27">
        <f>B22-[1]Sheet1!A17</f>
        <v>-9639.5240829500835</v>
      </c>
      <c r="F22" s="27">
        <f>B22-[1]Sheet1!B17</f>
        <v>28561.719030499924</v>
      </c>
    </row>
    <row r="23" spans="1:6" ht="15.75">
      <c r="A23" s="23" t="s">
        <v>26</v>
      </c>
      <c r="B23" s="17">
        <v>20875.661033389999</v>
      </c>
      <c r="C23" s="17">
        <v>20863.378193960001</v>
      </c>
      <c r="D23" s="27">
        <f t="shared" si="0"/>
        <v>12.282839429997694</v>
      </c>
      <c r="E23" s="27">
        <f>B23-[1]Sheet1!A18</f>
        <v>415.36502163000114</v>
      </c>
      <c r="F23" s="27">
        <f>B23-[1]Sheet1!B18</f>
        <v>-4848.3665100100006</v>
      </c>
    </row>
    <row r="24" spans="1:6" ht="16.5" thickBot="1">
      <c r="A24" s="23" t="s">
        <v>27</v>
      </c>
      <c r="B24" s="17">
        <v>766370.41762824007</v>
      </c>
      <c r="C24" s="17">
        <v>760624.83753125998</v>
      </c>
      <c r="D24" s="28">
        <f t="shared" si="0"/>
        <v>5745.5800969800912</v>
      </c>
      <c r="E24" s="28">
        <f>B24-[1]Sheet1!A19</f>
        <v>18828.400866150158</v>
      </c>
      <c r="F24" s="28">
        <f>B24-[1]Sheet1!B19</f>
        <v>111304.59132395021</v>
      </c>
    </row>
    <row r="25" spans="1:6" ht="16.5" thickBot="1">
      <c r="A25" s="13" t="s">
        <v>28</v>
      </c>
      <c r="B25" s="26">
        <v>1110556.6017024401</v>
      </c>
      <c r="C25" s="26">
        <v>1114173.2582436199</v>
      </c>
      <c r="D25" s="15">
        <f t="shared" si="0"/>
        <v>-3616.6565411798656</v>
      </c>
      <c r="E25" s="15">
        <f>B25-[1]Sheet1!A20</f>
        <v>-45764.631442890037</v>
      </c>
      <c r="F25" s="15">
        <f>B25-[1]Sheet1!B20</f>
        <v>-31479.664036890026</v>
      </c>
    </row>
    <row r="26" spans="1:6" ht="16.5" thickBot="1">
      <c r="A26" s="29" t="s">
        <v>29</v>
      </c>
      <c r="B26" s="30">
        <v>263219.98101264413</v>
      </c>
      <c r="C26" s="30">
        <v>263219.98101264413</v>
      </c>
      <c r="D26" s="31">
        <f t="shared" si="0"/>
        <v>0</v>
      </c>
      <c r="E26" s="31">
        <f>B26-[1]Sheet1!A21</f>
        <v>3518.6642870397191</v>
      </c>
      <c r="F26" s="31">
        <f>B26-[1]Sheet1!B21</f>
        <v>13110.14828311259</v>
      </c>
    </row>
    <row r="27" spans="1:6" ht="16.5" thickBot="1">
      <c r="A27" s="29" t="s">
        <v>30</v>
      </c>
      <c r="B27" s="30">
        <v>47786.818471405888</v>
      </c>
      <c r="C27" s="30">
        <v>50665.983292015851</v>
      </c>
      <c r="D27" s="15">
        <f t="shared" si="0"/>
        <v>-2879.1648206099635</v>
      </c>
      <c r="E27" s="15">
        <f>B27-[1]Sheet1!A22</f>
        <v>-40059.136668609746</v>
      </c>
      <c r="F27" s="15">
        <f>B27-[1]Sheet1!B22</f>
        <v>-68303.164840492565</v>
      </c>
    </row>
    <row r="28" spans="1:6" ht="16.5" thickBot="1">
      <c r="A28" s="32" t="s">
        <v>31</v>
      </c>
      <c r="B28" s="30">
        <v>479715.36270592001</v>
      </c>
      <c r="C28" s="30">
        <v>479251.47525940998</v>
      </c>
      <c r="D28" s="15">
        <f t="shared" si="0"/>
        <v>463.88744651002344</v>
      </c>
      <c r="E28" s="15">
        <f>B28-[1]Sheet1!A23</f>
        <v>4521.9324496800546</v>
      </c>
      <c r="F28" s="15">
        <f>B28-[1]Sheet1!B23</f>
        <v>80391.568893219985</v>
      </c>
    </row>
    <row r="29" spans="1:6" ht="40.5" customHeight="1">
      <c r="A29" s="33" t="s">
        <v>32</v>
      </c>
      <c r="B29" s="34"/>
      <c r="C29" s="35"/>
      <c r="D29" s="35"/>
      <c r="E29" s="35"/>
      <c r="F29" s="35"/>
    </row>
    <row r="30" spans="1:6" ht="15" hidden="1" customHeight="1"/>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3"/>
  <sheetViews>
    <sheetView workbookViewId="0">
      <selection activeCell="C5" sqref="C5:C28"/>
    </sheetView>
  </sheetViews>
  <sheetFormatPr defaultColWidth="0" defaultRowHeight="15" customHeight="1" zeroHeight="1"/>
  <cols>
    <col min="1" max="1" width="103.140625" style="37" bestFit="1" customWidth="1"/>
    <col min="2" max="16384" width="9.140625" style="37" hidden="1"/>
  </cols>
  <sheetData>
    <row r="1" spans="1:6">
      <c r="A1" s="36" t="s">
        <v>33</v>
      </c>
    </row>
    <row r="2" spans="1:6" ht="15.75">
      <c r="A2" s="16" t="s">
        <v>34</v>
      </c>
    </row>
    <row r="3" spans="1:6" ht="39.75" customHeight="1">
      <c r="A3" s="38" t="str">
        <f>CBP_LP!A3</f>
        <v>Kartik 22, 2082(November 08, 2025)</v>
      </c>
    </row>
    <row r="4" spans="1:6" ht="15.75">
      <c r="A4" s="16" t="s">
        <v>35</v>
      </c>
    </row>
    <row r="5" spans="1:6" ht="49.5" customHeight="1" thickBot="1">
      <c r="A5" s="39" t="s">
        <v>36</v>
      </c>
      <c r="B5" s="40" t="s">
        <v>37</v>
      </c>
      <c r="C5" s="40" t="s">
        <v>38</v>
      </c>
    </row>
    <row r="6" spans="1:6" ht="16.5" thickBot="1">
      <c r="A6" s="16" t="s">
        <v>39</v>
      </c>
      <c r="B6" s="10">
        <v>45965</v>
      </c>
      <c r="C6" s="5">
        <v>45964</v>
      </c>
    </row>
    <row r="7" spans="1:6" ht="63.75" thickBot="1">
      <c r="A7" s="39" t="s">
        <v>40</v>
      </c>
      <c r="B7" s="14">
        <v>1897641.3148187399</v>
      </c>
      <c r="C7" s="41">
        <v>1936416.3960224702</v>
      </c>
      <c r="D7" s="40">
        <f>B7-C7</f>
        <v>-38775.081203730311</v>
      </c>
      <c r="E7" s="40">
        <f>B7-[1]Sheet1!A2</f>
        <v>-6221.9350881301798</v>
      </c>
      <c r="F7" s="40">
        <f>B7-[1]Sheet1!B2</f>
        <v>100539.22277574986</v>
      </c>
    </row>
    <row r="8" spans="1:6" ht="15.75">
      <c r="A8" s="16" t="s">
        <v>41</v>
      </c>
      <c r="B8" s="17">
        <v>2827431.8886270598</v>
      </c>
      <c r="C8" s="17">
        <v>2829789.95889602</v>
      </c>
      <c r="D8" s="40">
        <f>B8-C8</f>
        <v>-2358.070268960204</v>
      </c>
      <c r="E8" s="40">
        <f>B8-[1]Sheet1!A3</f>
        <v>39110.614162399899</v>
      </c>
      <c r="F8" s="40">
        <f>B8-[1]Sheet1!A2</f>
        <v>923568.63872018969</v>
      </c>
    </row>
    <row r="9" spans="1:6" ht="15.75">
      <c r="A9" s="39" t="s">
        <v>42</v>
      </c>
      <c r="B9" s="20">
        <v>42139.162431359997</v>
      </c>
      <c r="C9" s="20">
        <v>42132.607995599996</v>
      </c>
      <c r="D9" s="37">
        <f t="shared" ref="D9:D26" si="0">B9-C9</f>
        <v>6.5544357600010699</v>
      </c>
      <c r="E9" s="37">
        <f>B9-[1]Sheet1!A4</f>
        <v>265.41961656999774</v>
      </c>
      <c r="F9" s="37">
        <f>B9-[1]Sheet1!B4</f>
        <v>1034.5023508099912</v>
      </c>
    </row>
    <row r="10" spans="1:6" ht="15.75">
      <c r="A10" s="16" t="s">
        <v>43</v>
      </c>
      <c r="B10" s="17">
        <v>-120690.57380832001</v>
      </c>
      <c r="C10" s="17">
        <v>-113123.56287354996</v>
      </c>
      <c r="D10" s="37">
        <f t="shared" si="0"/>
        <v>-7567.0109347700491</v>
      </c>
      <c r="E10" s="37">
        <f>B10-[1]Sheet1!A5</f>
        <v>13917.450749469979</v>
      </c>
      <c r="F10" s="37">
        <f>B10-[1]Sheet1!B5</f>
        <v>-44945.859944069991</v>
      </c>
    </row>
    <row r="11" spans="1:6" ht="31.5">
      <c r="A11" s="39" t="s">
        <v>44</v>
      </c>
      <c r="B11" s="20">
        <v>135755.78521594001</v>
      </c>
      <c r="C11" s="20">
        <v>128188.77428116996</v>
      </c>
      <c r="D11" s="37">
        <f t="shared" si="0"/>
        <v>7567.0109347700491</v>
      </c>
      <c r="E11" s="37">
        <f>B11-[1]Sheet1!A6</f>
        <v>-13917.450749469979</v>
      </c>
      <c r="F11" s="37">
        <f>B11-[1]Sheet1!B6</f>
        <v>45283.286041449988</v>
      </c>
    </row>
    <row r="12" spans="1:6" ht="15.75">
      <c r="A12" s="16" t="s">
        <v>45</v>
      </c>
      <c r="B12" s="24">
        <v>-809100</v>
      </c>
      <c r="C12" s="24">
        <v>-780250</v>
      </c>
      <c r="D12" s="37">
        <f t="shared" si="0"/>
        <v>-28850</v>
      </c>
      <c r="E12" s="37">
        <f>B12-[1]Sheet1!A7</f>
        <v>-59250</v>
      </c>
      <c r="F12" s="37">
        <f>B12-[1]Sheet1!B7</f>
        <v>-155050</v>
      </c>
    </row>
    <row r="13" spans="1:6" ht="31.5">
      <c r="A13" s="39" t="s">
        <v>46</v>
      </c>
      <c r="B13" s="20">
        <v>0</v>
      </c>
      <c r="C13" s="20">
        <v>0</v>
      </c>
      <c r="D13" s="37">
        <f t="shared" si="0"/>
        <v>0</v>
      </c>
      <c r="E13" s="37">
        <f>B13-[1]Sheet1!A8</f>
        <v>0</v>
      </c>
      <c r="F13" s="37">
        <f>B13-[1]Sheet1!B8</f>
        <v>0</v>
      </c>
    </row>
    <row r="14" spans="1:6" ht="15.75">
      <c r="A14" s="16" t="s">
        <v>47</v>
      </c>
      <c r="B14" s="20">
        <v>0</v>
      </c>
      <c r="C14" s="20">
        <v>0</v>
      </c>
      <c r="D14" s="37">
        <f t="shared" si="0"/>
        <v>0</v>
      </c>
      <c r="E14" s="37">
        <f>B14-[1]Sheet1!A9</f>
        <v>0</v>
      </c>
      <c r="F14" s="37">
        <f>B14-[1]Sheet1!B9</f>
        <v>0</v>
      </c>
    </row>
    <row r="15" spans="1:6" ht="63">
      <c r="A15" s="39" t="s">
        <v>48</v>
      </c>
      <c r="B15" s="20">
        <v>0</v>
      </c>
      <c r="C15" s="20">
        <v>0</v>
      </c>
      <c r="D15" s="37">
        <f t="shared" si="0"/>
        <v>0</v>
      </c>
      <c r="E15" s="37">
        <f>B15-[1]Sheet1!A10</f>
        <v>0</v>
      </c>
      <c r="F15" s="37">
        <f>B15-[1]Sheet1!B10</f>
        <v>0</v>
      </c>
    </row>
    <row r="16" spans="1:6" ht="15.75">
      <c r="A16" s="16" t="s">
        <v>49</v>
      </c>
      <c r="B16" s="20">
        <v>0</v>
      </c>
      <c r="C16" s="20">
        <v>0</v>
      </c>
      <c r="D16" s="37">
        <f t="shared" si="0"/>
        <v>0</v>
      </c>
      <c r="E16" s="37">
        <f>B16-[1]Sheet1!A11</f>
        <v>0</v>
      </c>
      <c r="F16" s="37">
        <f>B16-[1]Sheet1!B11</f>
        <v>0</v>
      </c>
    </row>
    <row r="17" spans="1:6" ht="15.75">
      <c r="A17" s="39" t="s">
        <v>50</v>
      </c>
      <c r="B17" s="20">
        <v>-170000</v>
      </c>
      <c r="C17" s="20">
        <v>-170000</v>
      </c>
      <c r="D17" s="37">
        <f t="shared" si="0"/>
        <v>0</v>
      </c>
      <c r="E17" s="37">
        <f>B17-[1]Sheet1!A12</f>
        <v>-44500</v>
      </c>
      <c r="F17" s="37">
        <f>B17-[1]Sheet1!B12</f>
        <v>207450</v>
      </c>
    </row>
    <row r="18" spans="1:6" ht="15.75">
      <c r="A18" s="16" t="s">
        <v>51</v>
      </c>
      <c r="B18" s="20">
        <v>-639100</v>
      </c>
      <c r="C18" s="20">
        <v>-610250</v>
      </c>
      <c r="D18" s="37">
        <f t="shared" si="0"/>
        <v>-28850</v>
      </c>
      <c r="E18" s="37">
        <f>B18-[1]Sheet1!A13</f>
        <v>-14750</v>
      </c>
      <c r="F18" s="37">
        <f>B18-[1]Sheet1!B13</f>
        <v>-362500</v>
      </c>
    </row>
    <row r="19" spans="1:6" ht="63.75" thickBot="1">
      <c r="A19" s="39" t="s">
        <v>52</v>
      </c>
      <c r="B19" s="20">
        <v>0</v>
      </c>
      <c r="C19" s="20">
        <v>0</v>
      </c>
      <c r="D19" s="37">
        <f t="shared" si="0"/>
        <v>0</v>
      </c>
      <c r="E19" s="37">
        <f>B19-[1]Sheet1!A14</f>
        <v>0</v>
      </c>
      <c r="F19" s="37">
        <f>B19-[1]Sheet1!B14</f>
        <v>0</v>
      </c>
    </row>
    <row r="20" spans="1:6" ht="16.5" thickBot="1">
      <c r="A20" s="16" t="s">
        <v>30</v>
      </c>
      <c r="B20" s="26">
        <v>1897641.3091143102</v>
      </c>
      <c r="C20" s="42">
        <v>1936416.3960224702</v>
      </c>
      <c r="D20" s="40">
        <f>B20-C20</f>
        <v>-38775.08690816001</v>
      </c>
      <c r="E20" s="37">
        <f>B20-[1]Sheet1!A15</f>
        <v>-6221.9407931098249</v>
      </c>
      <c r="F20" s="37">
        <f>B20-[1]Sheet1!B15</f>
        <v>100539.21707069012</v>
      </c>
    </row>
    <row r="21" spans="1:6" ht="31.5">
      <c r="A21" s="39" t="s">
        <v>53</v>
      </c>
      <c r="B21" s="17">
        <v>330351.18136297999</v>
      </c>
      <c r="C21" s="17">
        <v>367827.07857199002</v>
      </c>
      <c r="D21" s="37">
        <f t="shared" si="0"/>
        <v>-37475.897209010029</v>
      </c>
      <c r="E21" s="37">
        <f>B21-[1]Sheet1!A16</f>
        <v>-17196.090502640058</v>
      </c>
      <c r="F21" s="37">
        <f>B21-[1]Sheet1!B16</f>
        <v>-35848.634678450006</v>
      </c>
    </row>
    <row r="22" spans="1:6" ht="15.75">
      <c r="A22" s="16" t="s">
        <v>31</v>
      </c>
      <c r="B22" s="17">
        <v>782592.39784300001</v>
      </c>
      <c r="C22" s="17">
        <v>784217.530929</v>
      </c>
      <c r="D22" s="37">
        <f t="shared" si="0"/>
        <v>-1625.1330859999871</v>
      </c>
      <c r="E22" s="37">
        <f>B22-[1]Sheet1!A17</f>
        <v>-5721.2674249500269</v>
      </c>
      <c r="F22" s="37">
        <f>B22-[1]Sheet1!B17</f>
        <v>32479.975688499981</v>
      </c>
    </row>
    <row r="23" spans="1:6" ht="31.5">
      <c r="A23" s="39" t="s">
        <v>54</v>
      </c>
      <c r="B23" s="17">
        <v>20924.356808859997</v>
      </c>
      <c r="C23" s="17">
        <v>21031.923392380002</v>
      </c>
      <c r="D23" s="37">
        <f t="shared" si="0"/>
        <v>-107.56658352000522</v>
      </c>
      <c r="E23" s="37">
        <f>B23-[1]Sheet1!A18</f>
        <v>464.06079709999904</v>
      </c>
      <c r="F23" s="37">
        <f>B23-[1]Sheet1!B18</f>
        <v>-4799.6707345400027</v>
      </c>
    </row>
    <row r="24" spans="1:6" ht="45">
      <c r="A24" s="43" t="s">
        <v>55</v>
      </c>
      <c r="B24" s="17">
        <v>763773.37309947005</v>
      </c>
      <c r="C24" s="17">
        <v>763339.8631291003</v>
      </c>
      <c r="D24" s="37">
        <f t="shared" si="0"/>
        <v>433.50997036974877</v>
      </c>
      <c r="E24" s="37">
        <f>B24-[1]Sheet1!A19</f>
        <v>16231.35633738013</v>
      </c>
      <c r="F24" s="37">
        <f>B24-[1]Sheet1!B19</f>
        <v>108707.54679518018</v>
      </c>
    </row>
    <row r="25" spans="1:6" ht="16.5" hidden="1" thickBot="1">
      <c r="B25" s="26">
        <v>1133867.9360148401</v>
      </c>
      <c r="C25" s="42">
        <v>1173076.5328933699</v>
      </c>
      <c r="D25" s="37">
        <f t="shared" si="0"/>
        <v>-39208.596878529759</v>
      </c>
      <c r="E25" s="37">
        <f>B25-[1]Sheet1!A20</f>
        <v>-22453.297130489955</v>
      </c>
      <c r="F25" s="37">
        <f>B25-[1]Sheet1!B20</f>
        <v>-8168.3297244899441</v>
      </c>
    </row>
    <row r="26" spans="1:6" ht="16.5" hidden="1" thickBot="1">
      <c r="B26" s="30">
        <v>263219.98101264413</v>
      </c>
      <c r="C26" s="44">
        <v>263219.98101264413</v>
      </c>
      <c r="D26" s="37">
        <f t="shared" si="0"/>
        <v>0</v>
      </c>
      <c r="E26" s="37">
        <f>B26-[1]Sheet1!A21</f>
        <v>3518.6642870397191</v>
      </c>
      <c r="F26" s="37">
        <f>B26-[1]Sheet1!B21</f>
        <v>13110.14828311259</v>
      </c>
    </row>
    <row r="27" spans="1:6" ht="16.5" hidden="1" thickBot="1">
      <c r="B27" s="30">
        <v>67131.200350335857</v>
      </c>
      <c r="C27" s="44">
        <v>104607.09755934589</v>
      </c>
      <c r="D27" s="40">
        <f>B27-C27</f>
        <v>-37475.897209010029</v>
      </c>
      <c r="E27" s="37">
        <f>B27-[1]Sheet1!A22</f>
        <v>-20714.754789679777</v>
      </c>
      <c r="F27" s="40">
        <f>B27-[1]Sheet1!B22</f>
        <v>-48958.782961562596</v>
      </c>
    </row>
    <row r="28" spans="1:6" ht="16.5" hidden="1" thickBot="1">
      <c r="B28" s="30">
        <v>485497.88404211</v>
      </c>
      <c r="C28" s="44">
        <v>485472.71967959992</v>
      </c>
      <c r="D28" s="40">
        <f>B28-C28</f>
        <v>25.164362510084175</v>
      </c>
      <c r="E28" s="40">
        <f>B28-[1]Sheet1!A23</f>
        <v>10304.45378587005</v>
      </c>
      <c r="F28" s="37">
        <f>B28-[1]Sheet1!B23</f>
        <v>86174.09022940998</v>
      </c>
    </row>
    <row r="29" spans="1:6" hidden="1"/>
    <row r="30" spans="1:6" hidden="1"/>
    <row r="31" spans="1:6" hidden="1"/>
    <row r="32" spans="1:6"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2025-11-09T04:39:07Z</dcterms:created>
  <dcterms:modified xsi:type="dcterms:W3CDTF">2025-11-09T04:40:04Z</dcterms:modified>
</cp:coreProperties>
</file>