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6EFDB27D-B587-46FB-BD7B-6F909D47AC26}" xr6:coauthVersionLast="36" xr6:coauthVersionMax="36" xr10:uidLastSave="{00000000-0000-0000-0000-000000000000}"/>
  <bookViews>
    <workbookView xWindow="0" yWindow="0" windowWidth="24000" windowHeight="9525" xr2:uid="{41490CA9-4E4F-4FEB-88F8-10D4F438352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<sst xmlns="http://schemas.openxmlformats.org/spreadsheetml/2006/main" count="59" uniqueCount="55">
  <si>
    <t>NEPAL RASTRA BANK</t>
  </si>
  <si>
    <t>Central Bank Survey and Liquidity Position</t>
  </si>
  <si>
    <t>(In Rs. Million)</t>
  </si>
  <si>
    <t>Date (BS/AD)</t>
  </si>
  <si>
    <t>Mangsir 09, 2082</t>
  </si>
  <si>
    <t>Mangsir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</si>
  <si>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</si>
  <si>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</si>
  <si>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</si>
  <si>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</si>
  <si>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</si>
  <si>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</si>
  <si>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</si>
  <si>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</si>
  <si>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</si>
  <si>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</si>
  <si>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</si>
  <si>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</si>
  <si>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</si>
  <si>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</si>
  <si>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</si>
  <si>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</si>
  <si>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</si>
  <si>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</si>
  <si>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</si>
  <si>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</si>
  <si>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</si>
  <si>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</si>
  <si>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</si>
  <si>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</si>
  <si>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</si>
  <si>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</si>
  <si>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</si>
  <si>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</si>
  <si>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</si>
  <si>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</si>
  <si>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</si>
  <si>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</si>
  <si>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</si>
  <si>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</si>
  <si>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</si>
  <si>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</si>
  <si>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</si>
  <si>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</si>
  <si>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</si>
  <si>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</si>
  <si>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</si>
  <si>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</si>
  <si>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</si>
  <si>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</si>
  <si>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</si>
  <si>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</si>
  <si>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</si>
  <si>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</si>
  <si>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09, 2082(November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</si>
</sst>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6C1FA5B1-335C-4677-9BFD-7EAB86508BB6}"/>
    <cellStyle name="Currency 2" xfId="4" xr:uid="{FA8A413B-69A8-4669-93CA-57A4AE706028}"/>
    <cellStyle name="Normal" xfId="0" builtinId="0"/>
    <cellStyle name="Normal 2" xfId="2" xr:uid="{7C6296CA-E0D4-4520-A6A2-07F8DBF87D0B}"/>
    <cellStyle name="Normal 29 3 2" xfId="3" xr:uid="{B12DFB54-F47C-474C-B3BB-C36058688B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C715B86-E7A9-48C1-B449-2B2C2D50D057}"/>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F310F-8434-4D82-A0FB-4C6FE8E39362}">
  <dimension ref="A1:F39"/>
  <sheetViews>
    <sheetView tabSelected="1" workbookViewId="0">
      <selection sqref="A1:F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45986</v>
      </c>
      <c r="C6" s="11">
        <v>45985</v>
      </c>
      <c r="D6" s="12" t="s">
        <v>7</v>
      </c>
      <c r="E6" s="12" t="s">
        <v>8</v>
      </c>
      <c r="F6" s="12" t="s">
        <v>9</v>
      </c>
    </row>
    <row r="7" spans="1:6" ht="16.5" thickBot="1" x14ac:dyDescent="0.3">
      <c r="A7" s="13" t="s">
        <v>10</v>
      </c>
      <c r="B7" s="14">
        <v>1889489.6342546097</v>
      </c>
      <c r="C7" s="14">
        <v>1881614.5095103299</v>
      </c>
      <c r="D7" s="15">
        <v>7875.1247442797758</v>
      </c>
      <c r="E7" s="15">
        <v>-3692.9409940503538</v>
      </c>
      <c r="F7" s="15">
        <v>92387.542211619671</v>
      </c>
    </row>
    <row r="8" spans="1:6" ht="15.75" x14ac:dyDescent="0.25">
      <c r="A8" s="16" t="s">
        <v>11</v>
      </c>
      <c r="B8" s="17">
        <v>2885824.8322061696</v>
      </c>
      <c r="C8" s="17">
        <v>2896159.7802851801</v>
      </c>
      <c r="D8" s="18">
        <v>-10334.948079010472</v>
      </c>
      <c r="E8" s="18">
        <v>12006.449481629767</v>
      </c>
      <c r="F8" s="18">
        <v>992642.25695750955</v>
      </c>
    </row>
    <row r="9" spans="1:6" ht="15.75" x14ac:dyDescent="0.25">
      <c r="A9" s="19" t="s">
        <v>12</v>
      </c>
      <c r="B9" s="20">
        <v>42214.779770179994</v>
      </c>
      <c r="C9" s="20">
        <v>42334.944425779991</v>
      </c>
      <c r="D9" s="21">
        <v>-120.16465559999779</v>
      </c>
      <c r="E9" s="21">
        <v>39.307933599986427</v>
      </c>
      <c r="F9" s="21">
        <v>1110.119689629988</v>
      </c>
    </row>
    <row r="10" spans="1:6" ht="15.75" x14ac:dyDescent="0.25">
      <c r="A10" s="16" t="s">
        <v>13</v>
      </c>
      <c r="B10" s="17">
        <v>-171585.19795156</v>
      </c>
      <c r="C10" s="17">
        <v>-166245.27077485004</v>
      </c>
      <c r="D10" s="18">
        <v>-5339.9271767099563</v>
      </c>
      <c r="E10" s="18">
        <v>-10899.390475680004</v>
      </c>
      <c r="F10" s="18">
        <v>-95840.484087309975</v>
      </c>
    </row>
    <row r="11" spans="1:6" ht="15.75" x14ac:dyDescent="0.25">
      <c r="A11" s="19" t="s">
        <v>14</v>
      </c>
      <c r="B11" s="20">
        <v>186650.40935917999</v>
      </c>
      <c r="C11" s="20">
        <v>181310.48218247003</v>
      </c>
      <c r="D11" s="22">
        <v>5339.9271767099563</v>
      </c>
      <c r="E11" s="22">
        <v>10899.390475680004</v>
      </c>
      <c r="F11" s="22">
        <v>96177.910184689972</v>
      </c>
    </row>
    <row r="12" spans="1:6" ht="15.75" x14ac:dyDescent="0.25">
      <c r="A12" s="23" t="s">
        <v>15</v>
      </c>
      <c r="B12" s="24">
        <v>-824750</v>
      </c>
      <c r="C12" s="24">
        <v>-848300</v>
      </c>
      <c r="D12" s="18">
        <v>23550</v>
      </c>
      <c r="E12" s="18">
        <v>-4800</v>
      </c>
      <c r="F12" s="18">
        <v>-170700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-389300</v>
      </c>
      <c r="C17" s="20">
        <v>-389300</v>
      </c>
      <c r="D17" s="22">
        <v>0</v>
      </c>
      <c r="E17" s="22">
        <v>-82900</v>
      </c>
      <c r="F17" s="22">
        <v>-11850</v>
      </c>
    </row>
    <row r="18" spans="1:6" ht="15.75" x14ac:dyDescent="0.25">
      <c r="A18" s="25" t="s">
        <v>21</v>
      </c>
      <c r="B18" s="20">
        <v>-435450</v>
      </c>
      <c r="C18" s="20">
        <v>-459000</v>
      </c>
      <c r="D18" s="22">
        <v>23550</v>
      </c>
      <c r="E18" s="22">
        <v>78100</v>
      </c>
      <c r="F18" s="22">
        <v>-158850</v>
      </c>
    </row>
    <row r="19" spans="1:6" ht="16.5" thickBot="1" x14ac:dyDescent="0.3">
      <c r="A19" s="25" t="s">
        <v>22</v>
      </c>
      <c r="B19" s="20">
        <v>0</v>
      </c>
      <c r="C19" s="20">
        <v>0</v>
      </c>
      <c r="D19" s="21">
        <v>0</v>
      </c>
      <c r="E19" s="21">
        <v>0</v>
      </c>
      <c r="F19" s="21">
        <v>0</v>
      </c>
    </row>
    <row r="20" spans="1:6" ht="16.5" thickBot="1" x14ac:dyDescent="0.3">
      <c r="A20" s="13" t="s">
        <v>23</v>
      </c>
      <c r="B20" s="26">
        <v>1889489.6342551599</v>
      </c>
      <c r="C20" s="26">
        <v>1881614.5105115101</v>
      </c>
      <c r="D20" s="15">
        <v>7875.123743649805</v>
      </c>
      <c r="E20" s="15">
        <v>-3692.9409939900506</v>
      </c>
      <c r="F20" s="15">
        <v>92387.542211539811</v>
      </c>
    </row>
    <row r="21" spans="1:6" ht="15.75" x14ac:dyDescent="0.25">
      <c r="A21" s="23" t="s">
        <v>24</v>
      </c>
      <c r="B21" s="17">
        <v>331851.29785179003</v>
      </c>
      <c r="C21" s="17">
        <v>319638.40252840001</v>
      </c>
      <c r="D21" s="27">
        <v>12212.895323390025</v>
      </c>
      <c r="E21" s="27">
        <v>-319.83409183996264</v>
      </c>
      <c r="F21" s="27">
        <v>-34348.518189639959</v>
      </c>
    </row>
    <row r="22" spans="1:6" ht="15.75" x14ac:dyDescent="0.25">
      <c r="A22" s="23" t="s">
        <v>25</v>
      </c>
      <c r="B22" s="17">
        <v>768782.43584599998</v>
      </c>
      <c r="C22" s="17">
        <v>768967.73873899993</v>
      </c>
      <c r="D22" s="27">
        <v>-185.30289299995638</v>
      </c>
      <c r="E22" s="27">
        <v>-3082.7027549999766</v>
      </c>
      <c r="F22" s="27">
        <v>18670.013691499946</v>
      </c>
    </row>
    <row r="23" spans="1:6" ht="15.75" x14ac:dyDescent="0.25">
      <c r="A23" s="23" t="s">
        <v>26</v>
      </c>
      <c r="B23" s="17">
        <v>20293.789101960003</v>
      </c>
      <c r="C23" s="17">
        <v>20635.196007469996</v>
      </c>
      <c r="D23" s="27">
        <v>-341.40690550999352</v>
      </c>
      <c r="E23" s="27">
        <v>-2054.5469305899933</v>
      </c>
      <c r="F23" s="27">
        <v>-5430.2384414399967</v>
      </c>
    </row>
    <row r="24" spans="1:6" ht="16.5" thickBot="1" x14ac:dyDescent="0.3">
      <c r="A24" s="23" t="s">
        <v>27</v>
      </c>
      <c r="B24" s="17">
        <v>768562.11145541002</v>
      </c>
      <c r="C24" s="17">
        <v>772373.17323664005</v>
      </c>
      <c r="D24" s="28">
        <v>-3811.0617812300334</v>
      </c>
      <c r="E24" s="28">
        <v>1764.1427834401838</v>
      </c>
      <c r="F24" s="28">
        <v>113496.28515112016</v>
      </c>
    </row>
    <row r="25" spans="1:6" ht="16.5" thickBot="1" x14ac:dyDescent="0.3">
      <c r="A25" s="13" t="s">
        <v>28</v>
      </c>
      <c r="B25" s="26">
        <v>1120927.5227997499</v>
      </c>
      <c r="C25" s="26">
        <v>1109241.3372748699</v>
      </c>
      <c r="D25" s="15">
        <v>11686.185524879955</v>
      </c>
      <c r="E25" s="15">
        <v>-5457.0837774302345</v>
      </c>
      <c r="F25" s="15">
        <v>-21108.742939580232</v>
      </c>
    </row>
    <row r="26" spans="1:6" ht="16.5" thickBot="1" x14ac:dyDescent="0.3">
      <c r="A26" s="29" t="s">
        <v>29</v>
      </c>
      <c r="B26" s="30">
        <v>262555.48427030945</v>
      </c>
      <c r="C26" s="30">
        <v>262555.48427030945</v>
      </c>
      <c r="D26" s="31">
        <v>0</v>
      </c>
      <c r="E26" s="31">
        <v>0</v>
      </c>
      <c r="F26" s="31">
        <v>12445.651540777908</v>
      </c>
    </row>
    <row r="27" spans="1:6" ht="16.5" thickBot="1" x14ac:dyDescent="0.3">
      <c r="A27" s="29" t="s">
        <v>30</v>
      </c>
      <c r="B27" s="30">
        <v>69295.813581480586</v>
      </c>
      <c r="C27" s="30">
        <v>57082.918258090562</v>
      </c>
      <c r="D27" s="15">
        <v>12212.895323390025</v>
      </c>
      <c r="E27" s="15">
        <v>-319.83409183996264</v>
      </c>
      <c r="F27" s="15">
        <v>-46794.169730417867</v>
      </c>
    </row>
    <row r="28" spans="1:6" ht="16.5" thickBot="1" x14ac:dyDescent="0.3">
      <c r="A28" s="32" t="s">
        <v>31</v>
      </c>
      <c r="B28" s="30">
        <v>484149.69397576997</v>
      </c>
      <c r="C28" s="30">
        <v>489829.26535154996</v>
      </c>
      <c r="D28" s="15">
        <v>-5679.5713757799822</v>
      </c>
      <c r="E28" s="15">
        <v>5982.6905007000314</v>
      </c>
      <c r="F28" s="15">
        <v>84825.900163069949</v>
      </c>
    </row>
    <row r="29" spans="1:6" ht="40.5" customHeight="1" x14ac:dyDescent="0.25">
      <c r="A29" s="33" t="s">
        <v>32</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1303-C6AC-4E2A-9D25-67DDA343345D}">
  <dimension ref="A1:F33"/>
  <sheetViews>
    <sheetView workbookViewId="0">
      <selection activeCell="D16" sqref="D16"/>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33</v>
      </c>
    </row>
    <row r="2" spans="1:6" ht="15.75" x14ac:dyDescent="0.25">
      <c r="A2" s="16" t="s">
        <v>34</v>
      </c>
    </row>
    <row r="3" spans="1:6" ht="39.75" customHeight="1" x14ac:dyDescent="0.25">
      <c r="A3" s="38" t="str">
        <f>CBP_LP!A3</f>
        <v>Mangsir 09, 2082(November 25, 2025)</v>
      </c>
    </row>
    <row r="4" spans="1:6" ht="15.75" x14ac:dyDescent="0.25">
      <c r="A4" s="16" t="s">
        <v>35</v>
      </c>
    </row>
    <row r="5" spans="1:6" ht="49.5" customHeight="1" thickBot="1" x14ac:dyDescent="0.3">
      <c r="A5" s="39" t="s">
        <v>36</v>
      </c>
      <c r="B5" s="40" t="s">
        <v>4</v>
      </c>
      <c r="C5" s="40" t="s">
        <v>5</v>
      </c>
    </row>
    <row r="6" spans="1:6" ht="16.5" thickBot="1" x14ac:dyDescent="0.3">
      <c r="A6" s="16" t="s">
        <v>37</v>
      </c>
      <c r="B6" s="10">
        <v>45986</v>
      </c>
      <c r="C6" s="5">
        <v>45985</v>
      </c>
    </row>
    <row r="7" spans="1:6" ht="63.75" thickBot="1" x14ac:dyDescent="0.3">
      <c r="A7" s="39" t="s">
        <v>38</v>
      </c>
      <c r="B7" s="14">
        <v>1889489.6342546097</v>
      </c>
      <c r="C7" s="41">
        <v>1881614.5095103299</v>
      </c>
      <c r="D7" s="42">
        <f>B7-C7</f>
        <v>7875.1247442797758</v>
      </c>
      <c r="E7" s="42">
        <f>B7-[1]Sheet1!A2</f>
        <v>-3692.9409940503538</v>
      </c>
      <c r="F7" s="42">
        <f>B7-[1]Sheet1!B2</f>
        <v>92387.542211619671</v>
      </c>
    </row>
    <row r="8" spans="1:6" ht="15.75" x14ac:dyDescent="0.25">
      <c r="A8" s="16" t="s">
        <v>39</v>
      </c>
      <c r="B8" s="17">
        <v>2885824.8322061696</v>
      </c>
      <c r="C8" s="17">
        <v>2896159.7802851801</v>
      </c>
      <c r="D8" s="42">
        <f>B8-C8</f>
        <v>-10334.948079010472</v>
      </c>
      <c r="E8" s="42">
        <f>B8-[1]Sheet1!A3</f>
        <v>12006.449481629767</v>
      </c>
      <c r="F8" s="42">
        <f>B8-[1]Sheet1!A2</f>
        <v>992642.25695750955</v>
      </c>
    </row>
    <row r="9" spans="1:6" ht="15.75" x14ac:dyDescent="0.25">
      <c r="A9" s="39" t="s">
        <v>40</v>
      </c>
      <c r="B9" s="20">
        <v>42214.779770179994</v>
      </c>
      <c r="C9" s="20">
        <v>42334.944425779991</v>
      </c>
      <c r="D9" s="37">
        <f t="shared" ref="D9:D26" si="0">B9-C9</f>
        <v>-120.16465559999779</v>
      </c>
      <c r="E9" s="37">
        <f>B9-[1]Sheet1!A4</f>
        <v>39.307933599986427</v>
      </c>
      <c r="F9" s="37">
        <f>B9-[1]Sheet1!B4</f>
        <v>1110.119689629988</v>
      </c>
    </row>
    <row r="10" spans="1:6" ht="15.75" x14ac:dyDescent="0.25">
      <c r="A10" s="16" t="s">
        <v>41</v>
      </c>
      <c r="B10" s="17">
        <v>-171585.19795156</v>
      </c>
      <c r="C10" s="17">
        <v>-166245.27077485004</v>
      </c>
      <c r="D10" s="37">
        <f t="shared" si="0"/>
        <v>-5339.9271767099563</v>
      </c>
      <c r="E10" s="37">
        <f>B10-[1]Sheet1!A5</f>
        <v>-10899.390475680004</v>
      </c>
      <c r="F10" s="37">
        <f>B10-[1]Sheet1!B5</f>
        <v>-95840.484087309975</v>
      </c>
    </row>
    <row r="11" spans="1:6" ht="31.5" x14ac:dyDescent="0.25">
      <c r="A11" s="39" t="s">
        <v>42</v>
      </c>
      <c r="B11" s="20">
        <v>186650.40935917999</v>
      </c>
      <c r="C11" s="20">
        <v>181310.48218247003</v>
      </c>
      <c r="D11" s="37">
        <f t="shared" si="0"/>
        <v>5339.9271767099563</v>
      </c>
      <c r="E11" s="37">
        <f>B11-[1]Sheet1!A6</f>
        <v>10899.390475680004</v>
      </c>
      <c r="F11" s="37">
        <f>B11-[1]Sheet1!B6</f>
        <v>96177.910184689972</v>
      </c>
    </row>
    <row r="12" spans="1:6" ht="15.75" x14ac:dyDescent="0.25">
      <c r="A12" s="16" t="s">
        <v>43</v>
      </c>
      <c r="B12" s="24">
        <v>-824750</v>
      </c>
      <c r="C12" s="24">
        <v>-848300</v>
      </c>
      <c r="D12" s="37">
        <f t="shared" si="0"/>
        <v>23550</v>
      </c>
      <c r="E12" s="37">
        <f>B12-[1]Sheet1!A7</f>
        <v>-4800</v>
      </c>
      <c r="F12" s="37">
        <f>B12-[1]Sheet1!B7</f>
        <v>-170700</v>
      </c>
    </row>
    <row r="13" spans="1:6" ht="31.5" x14ac:dyDescent="0.25">
      <c r="A13" s="39" t="s">
        <v>44</v>
      </c>
      <c r="B13" s="20">
        <v>0</v>
      </c>
      <c r="C13" s="20">
        <v>0</v>
      </c>
      <c r="D13" s="37">
        <v>0</v>
      </c>
      <c r="E13" s="37">
        <v>0</v>
      </c>
      <c r="F13" s="37">
        <v>0</v>
      </c>
    </row>
    <row r="14" spans="1:6" ht="15.75" x14ac:dyDescent="0.25">
      <c r="A14" s="16" t="s">
        <v>45</v>
      </c>
      <c r="B14" s="20">
        <v>0</v>
      </c>
      <c r="C14" s="20">
        <v>0</v>
      </c>
      <c r="D14" s="37">
        <v>0</v>
      </c>
      <c r="E14" s="37">
        <v>0</v>
      </c>
      <c r="F14" s="37">
        <v>0</v>
      </c>
    </row>
    <row r="15" spans="1:6" ht="63" x14ac:dyDescent="0.25">
      <c r="A15" s="39" t="s">
        <v>46</v>
      </c>
      <c r="B15" s="20">
        <v>0</v>
      </c>
      <c r="C15" s="20">
        <v>0</v>
      </c>
      <c r="D15" s="37">
        <v>0</v>
      </c>
      <c r="E15" s="37">
        <v>0</v>
      </c>
      <c r="F15" s="37">
        <v>0</v>
      </c>
    </row>
    <row r="16" spans="1:6" ht="15.75" x14ac:dyDescent="0.25">
      <c r="A16" s="16" t="s">
        <v>47</v>
      </c>
      <c r="B16" s="20">
        <v>0</v>
      </c>
      <c r="C16" s="20">
        <v>0</v>
      </c>
      <c r="D16" s="37">
        <v>0</v>
      </c>
      <c r="E16" s="37">
        <v>0</v>
      </c>
      <c r="F16" s="37">
        <v>0</v>
      </c>
    </row>
    <row r="17" spans="1:6" ht="15.75" x14ac:dyDescent="0.25">
      <c r="A17" s="39" t="s">
        <v>48</v>
      </c>
      <c r="B17" s="20">
        <v>-389300</v>
      </c>
      <c r="C17" s="20">
        <v>-389300</v>
      </c>
      <c r="D17" s="37">
        <f t="shared" si="0"/>
        <v>0</v>
      </c>
      <c r="E17" s="37">
        <f>B17-[1]Sheet1!A12</f>
        <v>-82900</v>
      </c>
      <c r="F17" s="37">
        <f>B17-[1]Sheet1!B12</f>
        <v>-11850</v>
      </c>
    </row>
    <row r="18" spans="1:6" ht="15.75" x14ac:dyDescent="0.25">
      <c r="A18" s="16" t="s">
        <v>49</v>
      </c>
      <c r="B18" s="20">
        <v>-435450</v>
      </c>
      <c r="C18" s="20">
        <v>-459000</v>
      </c>
      <c r="D18" s="37">
        <f t="shared" si="0"/>
        <v>23550</v>
      </c>
      <c r="E18" s="37">
        <f>B18-[1]Sheet1!A13</f>
        <v>78100</v>
      </c>
      <c r="F18" s="37">
        <f>B18-[1]Sheet1!B13</f>
        <v>-158850</v>
      </c>
    </row>
    <row r="19" spans="1:6" ht="63.75" thickBot="1" x14ac:dyDescent="0.3">
      <c r="A19" s="39" t="s">
        <v>50</v>
      </c>
      <c r="B19" s="20">
        <v>0</v>
      </c>
      <c r="C19" s="20">
        <v>0</v>
      </c>
      <c r="D19" s="37">
        <v>0</v>
      </c>
      <c r="E19" s="37">
        <v>0</v>
      </c>
      <c r="F19" s="37">
        <v>0</v>
      </c>
    </row>
    <row r="20" spans="1:6" ht="16.5" thickBot="1" x14ac:dyDescent="0.3">
      <c r="A20" s="16" t="s">
        <v>30</v>
      </c>
      <c r="B20" s="26">
        <v>1889489.6342551599</v>
      </c>
      <c r="C20" s="43">
        <v>1881614.5105115101</v>
      </c>
      <c r="D20" s="42">
        <f>B20-C20</f>
        <v>7875.123743649805</v>
      </c>
      <c r="E20" s="37">
        <f>B20-[1]Sheet1!A15</f>
        <v>-3692.9409939900506</v>
      </c>
      <c r="F20" s="37">
        <f>B20-[1]Sheet1!B15</f>
        <v>92387.542211539811</v>
      </c>
    </row>
    <row r="21" spans="1:6" ht="31.5" x14ac:dyDescent="0.25">
      <c r="A21" s="39" t="s">
        <v>51</v>
      </c>
      <c r="B21" s="17">
        <v>331851.29785179003</v>
      </c>
      <c r="C21" s="17">
        <v>319638.40252840001</v>
      </c>
      <c r="D21" s="37">
        <f t="shared" si="0"/>
        <v>12212.895323390025</v>
      </c>
      <c r="E21" s="37">
        <f>B21-[1]Sheet1!A16</f>
        <v>-319.83409183996264</v>
      </c>
      <c r="F21" s="37">
        <f>B21-[1]Sheet1!B16</f>
        <v>-34348.518189639959</v>
      </c>
    </row>
    <row r="22" spans="1:6" ht="15.75" x14ac:dyDescent="0.25">
      <c r="A22" s="16" t="s">
        <v>31</v>
      </c>
      <c r="B22" s="17">
        <v>768782.43584599998</v>
      </c>
      <c r="C22" s="17">
        <v>768967.73873899993</v>
      </c>
      <c r="D22" s="37">
        <f t="shared" si="0"/>
        <v>-185.30289299995638</v>
      </c>
      <c r="E22" s="37">
        <f>B22-[1]Sheet1!A17</f>
        <v>-3082.7027549999766</v>
      </c>
      <c r="F22" s="37">
        <f>B22-[1]Sheet1!B17</f>
        <v>18670.013691499946</v>
      </c>
    </row>
    <row r="23" spans="1:6" ht="31.5" x14ac:dyDescent="0.25">
      <c r="A23" s="39" t="s">
        <v>52</v>
      </c>
      <c r="B23" s="17">
        <v>20293.789101960003</v>
      </c>
      <c r="C23" s="17">
        <v>20635.196007469996</v>
      </c>
      <c r="D23" s="37">
        <f t="shared" si="0"/>
        <v>-341.40690550999352</v>
      </c>
      <c r="E23" s="37">
        <f>B23-[1]Sheet1!A18</f>
        <v>-2054.5469305899933</v>
      </c>
      <c r="F23" s="37">
        <f>B23-[1]Sheet1!B18</f>
        <v>-5430.2384414399967</v>
      </c>
    </row>
    <row r="24" spans="1:6" ht="45" x14ac:dyDescent="0.25">
      <c r="A24" s="44" t="s">
        <v>53</v>
      </c>
      <c r="B24" s="17">
        <v>768562.11145541002</v>
      </c>
      <c r="C24" s="17">
        <v>772373.17323664005</v>
      </c>
      <c r="D24" s="37">
        <f t="shared" si="0"/>
        <v>-3811.0617812300334</v>
      </c>
      <c r="E24" s="37">
        <f>B24-[1]Sheet1!A19</f>
        <v>1764.1427834401838</v>
      </c>
      <c r="F24" s="37">
        <f>B24-[1]Sheet1!B19</f>
        <v>113496.28515112016</v>
      </c>
    </row>
    <row r="25" spans="1:6" ht="16.5" hidden="1" thickBot="1" x14ac:dyDescent="0.3">
      <c r="B25" s="26">
        <v>1120927.5227997499</v>
      </c>
      <c r="C25" s="43">
        <v>1109241.3372748699</v>
      </c>
      <c r="D25" s="37">
        <f t="shared" si="0"/>
        <v>11686.185524879955</v>
      </c>
      <c r="E25" s="37">
        <f>B25-[1]Sheet1!A20</f>
        <v>-5457.0837774302345</v>
      </c>
      <c r="F25" s="37">
        <f>B25-[1]Sheet1!B20</f>
        <v>-21108.742939580232</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69295.813581480586</v>
      </c>
      <c r="C27" s="45">
        <v>57082.918258090562</v>
      </c>
      <c r="D27" s="42">
        <f>B27-C27</f>
        <v>12212.895323390025</v>
      </c>
      <c r="E27" s="37">
        <f>B27-[1]Sheet1!A22</f>
        <v>-319.83409183996264</v>
      </c>
      <c r="F27" s="42">
        <f>B27-[1]Sheet1!B22</f>
        <v>-46794.169730417867</v>
      </c>
    </row>
    <row r="28" spans="1:6" ht="16.5" hidden="1" thickBot="1" x14ac:dyDescent="0.3">
      <c r="B28" s="30">
        <v>484149.69397576997</v>
      </c>
      <c r="C28" s="45">
        <v>489829.26535154996</v>
      </c>
      <c r="D28" s="42">
        <f>B28-C28</f>
        <v>-5679.5713757799822</v>
      </c>
      <c r="E28" s="42">
        <f>B28-[1]Sheet1!A23</f>
        <v>5982.6905007000314</v>
      </c>
      <c r="F28" s="37">
        <f>B28-[1]Sheet1!B23</f>
        <v>84825.900163069949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2025-11-26T04:26:24Z</dcterms:created>
  <dcterms:modified xsi:type="dcterms:W3CDTF">2025-11-26T04:28:42Z</dcterms:modified>
</cp:coreProperties>
</file>