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B25" i="2"/>
  <c r="B21" i="2" s="1"/>
  <c r="F24" i="2"/>
  <c r="E24" i="2"/>
  <c r="D24" i="2"/>
  <c r="F23" i="2"/>
  <c r="E23" i="2"/>
  <c r="D23" i="2"/>
  <c r="F22" i="2"/>
  <c r="E22" i="2"/>
  <c r="D22" i="2"/>
  <c r="F18" i="2"/>
  <c r="E18" i="2"/>
  <c r="D18" i="2"/>
  <c r="F17" i="2"/>
  <c r="E17" i="2"/>
  <c r="D17" i="2"/>
  <c r="F12" i="2"/>
  <c r="E12" i="2"/>
  <c r="D12" i="2"/>
  <c r="F11" i="2"/>
  <c r="E11" i="2"/>
  <c r="D11" i="2"/>
  <c r="F10" i="2"/>
  <c r="E10" i="2"/>
  <c r="D10" i="2"/>
  <c r="F9" i="2"/>
  <c r="E9" i="2"/>
  <c r="D9" i="2"/>
  <c r="F8" i="2"/>
  <c r="E8" i="2"/>
  <c r="D8" i="2"/>
  <c r="F7" i="2"/>
  <c r="E7" i="2"/>
  <c r="D7" i="2"/>
  <c r="A3" i="2"/>
  <c r="F21" i="2" l="1"/>
  <c r="E21" i="2"/>
  <c r="D21" i="2"/>
  <c r="D25" i="2"/>
  <c r="E25" i="2"/>
  <c r="F25" i="2"/>
</calcChain>
</file>

<file path=xl/sharedStrings.xml><?xml version="1.0" encoding="utf-8"?>
<sst xmlns="http://schemas.openxmlformats.org/spreadsheetml/2006/main" count="62" uniqueCount="50">
  <si>
    <t>NEPAL RASTRA BANK</t>
  </si>
  <si>
    <t>Central Bank Survey and Liquidity Position</t>
  </si>
  <si>
    <t>(In Rs. Million)</t>
  </si>
  <si>
    <t>Date (BS/AD)</t>
  </si>
  <si>
    <t>Chaitra 01, 2082</t>
  </si>
  <si>
    <t>Falgun 30,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</si>
  <si>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</si>
  <si>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</si>
  <si>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</si>
  <si>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</si>
  <si>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</si>
  <si>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</si>
  <si>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</si>
  <si>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</si>
  <si>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</si>
  <si>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</si>
  <si>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</si>
  <si>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</si>
  <si>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</si>
  <si>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</si>
  <si>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</si>
  <si>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</si>
  <si>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</si>
  <si>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</si>
  <si>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</si>
  <si>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</si>
  <si>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</si>
  <si>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</si>
  <si>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</si>
  <si>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</si>
  <si>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</si>
  <si>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</si>
  <si>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</si>
  <si>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</si>
  <si>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</si>
  <si>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</si>
  <si>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</si>
  <si>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</si>
  <si>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28,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</si>
  <si>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</si>
  <si>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</si>
  <si>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</si>
  <si>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</si>
  <si>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</si>
  <si>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</si>
  <si>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</si>
  <si>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</si>
  <si>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</si>
  <si>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</si>
  <si>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01, 2082(March 15,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</si>
</sst>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E14" sqref="E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4" t="s">
        <v>0</v>
      </c>
      <c r="B1" s="34"/>
      <c r="C1" s="34"/>
      <c r="D1" s="34"/>
      <c r="E1" s="34"/>
      <c r="F1" s="34"/>
    </row>
    <row r="2" spans="1:6" ht="15.75" x14ac:dyDescent="0.25">
      <c r="A2" s="34" t="s">
        <v>1</v>
      </c>
      <c r="B2" s="34"/>
      <c r="C2" s="34"/>
      <c r="D2" s="34"/>
      <c r="E2" s="34"/>
      <c r="F2" s="34"/>
    </row>
    <row r="3" spans="1:6" ht="15.75" x14ac:dyDescent="0.25">
      <c r="A3" s="35" t="s">
        <v>49</v>
      </c>
      <c r="B3" s="35"/>
      <c r="C3" s="35"/>
      <c r="D3" s="35"/>
      <c r="E3" s="35"/>
      <c r="F3" s="35"/>
    </row>
    <row r="4" spans="1:6" ht="15.75" thickBot="1" x14ac:dyDescent="0.3">
      <c r="A4" s="36" t="s">
        <v>2</v>
      </c>
      <c r="B4" s="36"/>
      <c r="C4" s="36"/>
      <c r="D4" s="36"/>
      <c r="E4" s="36"/>
      <c r="F4" s="36"/>
    </row>
    <row r="5" spans="1:6" ht="16.5" thickBot="1" x14ac:dyDescent="0.3">
      <c r="A5" s="37" t="s">
        <v>3</v>
      </c>
      <c r="B5" s="1" t="s">
        <v>4</v>
      </c>
      <c r="C5" s="1" t="s">
        <v>5</v>
      </c>
      <c r="D5" s="39" t="s">
        <v>6</v>
      </c>
      <c r="E5" s="40"/>
      <c r="F5" s="41"/>
    </row>
    <row r="6" spans="1:6" ht="16.5" thickBot="1" x14ac:dyDescent="0.3">
      <c r="A6" s="38"/>
      <c r="B6" s="2">
        <v>46096</v>
      </c>
      <c r="C6" s="2">
        <v>46095</v>
      </c>
      <c r="D6" s="3" t="s">
        <v>7</v>
      </c>
      <c r="E6" s="3" t="s">
        <v>8</v>
      </c>
      <c r="F6" s="3" t="s">
        <v>9</v>
      </c>
    </row>
    <row r="7" spans="1:6" ht="16.5" thickBot="1" x14ac:dyDescent="0.3">
      <c r="A7" s="4" t="s">
        <v>10</v>
      </c>
      <c r="B7" s="5">
        <v>2052926.1966846995</v>
      </c>
      <c r="C7" s="5">
        <v>2051725.8062376506</v>
      </c>
      <c r="D7" s="6">
        <v>1200.390447048936</v>
      </c>
      <c r="E7" s="6">
        <v>1200.390447048936</v>
      </c>
      <c r="F7" s="6">
        <v>255824.10464170948</v>
      </c>
    </row>
    <row r="8" spans="1:6" ht="15.75" x14ac:dyDescent="0.25">
      <c r="A8" s="7" t="s">
        <v>11</v>
      </c>
      <c r="B8" s="8">
        <v>3294947.8076853896</v>
      </c>
      <c r="C8" s="8">
        <v>3284790.1721647605</v>
      </c>
      <c r="D8" s="9">
        <v>10157.635520629119</v>
      </c>
      <c r="E8" s="9">
        <v>10157.635520629119</v>
      </c>
      <c r="F8" s="9">
        <v>768051.00177814951</v>
      </c>
    </row>
    <row r="9" spans="1:6" ht="15.75" x14ac:dyDescent="0.25">
      <c r="A9" s="10" t="s">
        <v>12</v>
      </c>
      <c r="B9" s="11">
        <v>44044.772930710002</v>
      </c>
      <c r="C9" s="11">
        <v>43970.489325430004</v>
      </c>
      <c r="D9" s="12">
        <v>74.283605279997573</v>
      </c>
      <c r="E9" s="12">
        <v>74.283605279997573</v>
      </c>
      <c r="F9" s="12">
        <v>2940.112850159996</v>
      </c>
    </row>
    <row r="10" spans="1:6" ht="15.75" x14ac:dyDescent="0.25">
      <c r="A10" s="7" t="s">
        <v>13</v>
      </c>
      <c r="B10" s="8">
        <v>-340421.61100069003</v>
      </c>
      <c r="C10" s="8">
        <v>-343114.36592710996</v>
      </c>
      <c r="D10" s="9">
        <v>2692.7549264199333</v>
      </c>
      <c r="E10" s="9">
        <v>2692.7549264199333</v>
      </c>
      <c r="F10" s="9">
        <v>-264676.89713644003</v>
      </c>
    </row>
    <row r="11" spans="1:6" ht="15.75" x14ac:dyDescent="0.25">
      <c r="A11" s="10" t="s">
        <v>14</v>
      </c>
      <c r="B11" s="11">
        <v>354379.55240831</v>
      </c>
      <c r="C11" s="11">
        <v>357072.30733472994</v>
      </c>
      <c r="D11" s="13">
        <v>-2692.7549264199333</v>
      </c>
      <c r="E11" s="13">
        <v>-2692.7549264199333</v>
      </c>
      <c r="F11" s="13">
        <v>263907.05323382001</v>
      </c>
    </row>
    <row r="12" spans="1:6" ht="15.75" x14ac:dyDescent="0.25">
      <c r="A12" s="14" t="s">
        <v>15</v>
      </c>
      <c r="B12" s="15">
        <v>-901600</v>
      </c>
      <c r="C12" s="15">
        <v>-889950</v>
      </c>
      <c r="D12" s="9">
        <v>-11650</v>
      </c>
      <c r="E12" s="9">
        <v>-11650</v>
      </c>
      <c r="F12" s="9">
        <v>-247550</v>
      </c>
    </row>
    <row r="13" spans="1:6" ht="15.75" x14ac:dyDescent="0.25">
      <c r="A13" s="16" t="s">
        <v>16</v>
      </c>
      <c r="B13" s="11">
        <v>0</v>
      </c>
      <c r="C13" s="11">
        <v>0</v>
      </c>
      <c r="D13" s="13">
        <v>0</v>
      </c>
      <c r="E13" s="13">
        <v>0</v>
      </c>
      <c r="F13" s="13">
        <v>0</v>
      </c>
    </row>
    <row r="14" spans="1:6" ht="15.75" x14ac:dyDescent="0.25">
      <c r="A14" s="16" t="s">
        <v>17</v>
      </c>
      <c r="B14" s="11">
        <v>0</v>
      </c>
      <c r="C14" s="11">
        <v>0</v>
      </c>
      <c r="D14" s="13">
        <v>0</v>
      </c>
      <c r="E14" s="13">
        <v>0</v>
      </c>
      <c r="F14" s="13">
        <v>0</v>
      </c>
    </row>
    <row r="15" spans="1:6" ht="15.75" x14ac:dyDescent="0.25">
      <c r="A15" s="16" t="s">
        <v>18</v>
      </c>
      <c r="B15" s="11">
        <v>0</v>
      </c>
      <c r="C15" s="11">
        <v>0</v>
      </c>
      <c r="D15" s="13">
        <v>0</v>
      </c>
      <c r="E15" s="13">
        <v>0</v>
      </c>
      <c r="F15" s="13">
        <v>0</v>
      </c>
    </row>
    <row r="16" spans="1:6" ht="15.75" x14ac:dyDescent="0.25">
      <c r="A16" s="16" t="s">
        <v>19</v>
      </c>
      <c r="B16" s="11">
        <v>0</v>
      </c>
      <c r="C16" s="11">
        <v>0</v>
      </c>
      <c r="D16" s="13">
        <v>0</v>
      </c>
      <c r="E16" s="13">
        <v>0</v>
      </c>
      <c r="F16" s="13">
        <v>0</v>
      </c>
    </row>
    <row r="17" spans="1:6" ht="15.75" x14ac:dyDescent="0.25">
      <c r="A17" s="16" t="s">
        <v>20</v>
      </c>
      <c r="B17" s="11">
        <v>-574700</v>
      </c>
      <c r="C17" s="11">
        <v>-569050</v>
      </c>
      <c r="D17" s="13">
        <v>-5650</v>
      </c>
      <c r="E17" s="13">
        <v>-5650</v>
      </c>
      <c r="F17" s="13">
        <v>-197250</v>
      </c>
    </row>
    <row r="18" spans="1:6" ht="15.75" x14ac:dyDescent="0.25">
      <c r="A18" s="16" t="s">
        <v>21</v>
      </c>
      <c r="B18" s="11">
        <v>-126900</v>
      </c>
      <c r="C18" s="11">
        <v>-120900</v>
      </c>
      <c r="D18" s="13">
        <v>-6000</v>
      </c>
      <c r="E18" s="13">
        <v>-6000</v>
      </c>
      <c r="F18" s="13">
        <v>149700</v>
      </c>
    </row>
    <row r="19" spans="1:6" ht="15.75" x14ac:dyDescent="0.25">
      <c r="A19" s="16" t="s">
        <v>22</v>
      </c>
      <c r="B19" s="11">
        <v>0</v>
      </c>
      <c r="C19" s="11">
        <v>0</v>
      </c>
      <c r="D19" s="12">
        <v>0</v>
      </c>
      <c r="E19" s="12">
        <v>0</v>
      </c>
      <c r="F19" s="12">
        <v>0</v>
      </c>
    </row>
    <row r="20" spans="1:6" ht="16.5" thickBot="1" x14ac:dyDescent="0.3">
      <c r="A20" s="16" t="s">
        <v>23</v>
      </c>
      <c r="B20" s="11">
        <v>-200000</v>
      </c>
      <c r="C20" s="11">
        <v>-200000</v>
      </c>
      <c r="D20" s="12">
        <v>0</v>
      </c>
      <c r="E20" s="12">
        <v>0</v>
      </c>
      <c r="F20" s="12">
        <v>-200000</v>
      </c>
    </row>
    <row r="21" spans="1:6" ht="16.5" thickBot="1" x14ac:dyDescent="0.3">
      <c r="A21" s="4" t="s">
        <v>24</v>
      </c>
      <c r="B21" s="17">
        <v>2052926.1966851598</v>
      </c>
      <c r="C21" s="17">
        <v>2051725.80727799</v>
      </c>
      <c r="D21" s="6">
        <v>1200.3894071697723</v>
      </c>
      <c r="E21" s="6">
        <v>1200.3894071697723</v>
      </c>
      <c r="F21" s="6">
        <v>255824.10464153974</v>
      </c>
    </row>
    <row r="22" spans="1:6" ht="15.75" x14ac:dyDescent="0.25">
      <c r="A22" s="14" t="s">
        <v>25</v>
      </c>
      <c r="B22" s="8">
        <v>318099.92384343001</v>
      </c>
      <c r="C22" s="8">
        <v>330787.67822618003</v>
      </c>
      <c r="D22" s="18">
        <v>-12687.754382750019</v>
      </c>
      <c r="E22" s="18">
        <v>-12687.754382750019</v>
      </c>
      <c r="F22" s="18">
        <v>-48099.892197999987</v>
      </c>
    </row>
    <row r="23" spans="1:6" ht="15.75" x14ac:dyDescent="0.25">
      <c r="A23" s="14" t="s">
        <v>26</v>
      </c>
      <c r="B23" s="8">
        <v>796020.162763</v>
      </c>
      <c r="C23" s="8">
        <v>796205.53558200004</v>
      </c>
      <c r="D23" s="18">
        <v>-185.37281900004018</v>
      </c>
      <c r="E23" s="18">
        <v>-185.37281900004018</v>
      </c>
      <c r="F23" s="18">
        <v>45907.740608499967</v>
      </c>
    </row>
    <row r="24" spans="1:6" ht="15.75" x14ac:dyDescent="0.25">
      <c r="A24" s="14" t="s">
        <v>27</v>
      </c>
      <c r="B24" s="8">
        <v>26901.290178760002</v>
      </c>
      <c r="C24" s="8">
        <v>26964.645345800003</v>
      </c>
      <c r="D24" s="18">
        <v>-63.355167040001106</v>
      </c>
      <c r="E24" s="18">
        <v>-63.355167040001106</v>
      </c>
      <c r="F24" s="18">
        <v>1177.2626353600026</v>
      </c>
    </row>
    <row r="25" spans="1:6" ht="16.5" thickBot="1" x14ac:dyDescent="0.3">
      <c r="A25" s="14" t="s">
        <v>28</v>
      </c>
      <c r="B25" s="8">
        <v>911904.81989996997</v>
      </c>
      <c r="C25" s="8">
        <v>897767.94812401</v>
      </c>
      <c r="D25" s="19">
        <v>14136.871775959968</v>
      </c>
      <c r="E25" s="19">
        <v>14136.871775959968</v>
      </c>
      <c r="F25" s="19">
        <v>256838.99359568011</v>
      </c>
    </row>
    <row r="26" spans="1:6" ht="16.5" thickBot="1" x14ac:dyDescent="0.3">
      <c r="A26" s="4" t="s">
        <v>29</v>
      </c>
      <c r="B26" s="17">
        <v>1141021.3767851898</v>
      </c>
      <c r="C26" s="17">
        <v>1153957.8591539802</v>
      </c>
      <c r="D26" s="6">
        <v>-12936.482368790312</v>
      </c>
      <c r="E26" s="6">
        <v>-12936.482368790312</v>
      </c>
      <c r="F26" s="6">
        <v>-1014.8889541402459</v>
      </c>
    </row>
    <row r="27" spans="1:6" ht="16.5" thickBot="1" x14ac:dyDescent="0.3">
      <c r="A27" s="20" t="s">
        <v>30</v>
      </c>
      <c r="B27" s="21">
        <v>270160</v>
      </c>
      <c r="C27" s="21">
        <v>270160</v>
      </c>
      <c r="D27" s="22">
        <v>0</v>
      </c>
      <c r="E27" s="22">
        <v>0</v>
      </c>
      <c r="F27" s="22">
        <v>20050.167270468461</v>
      </c>
    </row>
    <row r="28" spans="1:6" ht="16.5" thickBot="1" x14ac:dyDescent="0.3">
      <c r="A28" s="20" t="s">
        <v>31</v>
      </c>
      <c r="B28" s="21">
        <v>47939.923843430006</v>
      </c>
      <c r="C28" s="21">
        <v>60627.678226180025</v>
      </c>
      <c r="D28" s="6">
        <v>-12687.754382750019</v>
      </c>
      <c r="E28" s="6">
        <v>-12687.754382750019</v>
      </c>
      <c r="F28" s="6">
        <v>-68150.059468468447</v>
      </c>
    </row>
    <row r="29" spans="1:6" ht="16.5" thickBot="1" x14ac:dyDescent="0.3">
      <c r="A29" s="23" t="s">
        <v>32</v>
      </c>
      <c r="B29" s="21">
        <v>647904.57823529979</v>
      </c>
      <c r="C29" s="21">
        <v>646055.65379919996</v>
      </c>
      <c r="D29" s="6">
        <v>1848.9244360998273</v>
      </c>
      <c r="E29" s="6">
        <v>1848.9244360998273</v>
      </c>
      <c r="F29" s="6">
        <v>248580.78442259977</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11" sqref="A11"/>
    </sheetView>
  </sheetViews>
  <sheetFormatPr defaultColWidth="0" defaultRowHeight="15" customHeight="1" zeroHeight="1" x14ac:dyDescent="0.25"/>
  <cols>
    <col min="1" max="1" width="103.140625" style="25" bestFit="1" customWidth="1"/>
    <col min="2" max="16384" width="9.140625" style="25" hidden="1"/>
  </cols>
  <sheetData>
    <row r="1" spans="1:6" x14ac:dyDescent="0.25">
      <c r="A1" s="24" t="s">
        <v>34</v>
      </c>
    </row>
    <row r="2" spans="1:6" ht="15.75" x14ac:dyDescent="0.25">
      <c r="A2" s="7" t="s">
        <v>35</v>
      </c>
    </row>
    <row r="3" spans="1:6" ht="39.75" customHeight="1" x14ac:dyDescent="0.25">
      <c r="A3" s="26" t="str">
        <f>CBP_LP!A3</f>
        <v>Chaitra 01, 2082(March 15, 2026)</v>
      </c>
    </row>
    <row r="4" spans="1:6" ht="15.75" x14ac:dyDescent="0.25">
      <c r="A4" s="7" t="s">
        <v>36</v>
      </c>
    </row>
    <row r="5" spans="1:6" ht="49.5" customHeight="1" thickBot="1" x14ac:dyDescent="0.3">
      <c r="A5" s="27" t="s">
        <v>37</v>
      </c>
      <c r="B5" s="28" t="s">
        <v>5</v>
      </c>
      <c r="C5" s="28" t="s">
        <v>38</v>
      </c>
    </row>
    <row r="6" spans="1:6" ht="16.5" thickBot="1" x14ac:dyDescent="0.3">
      <c r="A6" s="7" t="s">
        <v>39</v>
      </c>
      <c r="B6" s="2">
        <v>46095</v>
      </c>
      <c r="C6" s="2">
        <v>46093</v>
      </c>
    </row>
    <row r="7" spans="1:6" ht="63.75" thickBot="1" x14ac:dyDescent="0.3">
      <c r="A7" s="27" t="s">
        <v>40</v>
      </c>
      <c r="B7" s="5">
        <v>2051725.8062376506</v>
      </c>
      <c r="C7" s="5">
        <v>2045765.3458776101</v>
      </c>
      <c r="D7" s="29">
        <f t="shared" ref="D7:D12" si="0">B7-C7</f>
        <v>5960.4603600404225</v>
      </c>
      <c r="E7" s="29">
        <f>B7-[2]Sheet1!A2</f>
        <v>0</v>
      </c>
      <c r="F7" s="29">
        <f>B7-[2]Sheet1!B2</f>
        <v>254623.71419466054</v>
      </c>
    </row>
    <row r="8" spans="1:6" ht="15.75" x14ac:dyDescent="0.25">
      <c r="A8" s="7" t="s">
        <v>41</v>
      </c>
      <c r="B8" s="8">
        <v>3284790.1721647605</v>
      </c>
      <c r="C8" s="8">
        <v>3279698.4433625601</v>
      </c>
      <c r="D8" s="29">
        <f t="shared" si="0"/>
        <v>5091.7288022004068</v>
      </c>
      <c r="E8" s="29">
        <f>B8-[2]Sheet1!A3</f>
        <v>0</v>
      </c>
      <c r="F8" s="29">
        <f>B8-[2]Sheet1!A2</f>
        <v>1233064.36592711</v>
      </c>
    </row>
    <row r="9" spans="1:6" ht="15.75" x14ac:dyDescent="0.25">
      <c r="A9" s="27" t="s">
        <v>42</v>
      </c>
      <c r="B9" s="11">
        <v>43970.489325430004</v>
      </c>
      <c r="C9" s="11">
        <v>43963.934889669996</v>
      </c>
      <c r="D9" s="25">
        <f t="shared" si="0"/>
        <v>6.5544357600083458</v>
      </c>
      <c r="E9" s="25">
        <f>B9-[2]Sheet1!A4</f>
        <v>0</v>
      </c>
      <c r="F9" s="25">
        <f>B9-[2]Sheet1!B4</f>
        <v>2865.8292448799984</v>
      </c>
    </row>
    <row r="10" spans="1:6" ht="15.75" x14ac:dyDescent="0.25">
      <c r="A10" s="7" t="s">
        <v>43</v>
      </c>
      <c r="B10" s="8">
        <v>-343114.36592710996</v>
      </c>
      <c r="C10" s="8">
        <v>-343983.09748494998</v>
      </c>
      <c r="D10" s="25">
        <f t="shared" si="0"/>
        <v>868.73155784001574</v>
      </c>
      <c r="E10" s="25">
        <f>B10-[2]Sheet1!A5</f>
        <v>0</v>
      </c>
      <c r="F10" s="25">
        <f>B10-[2]Sheet1!B5</f>
        <v>-267369.65206285997</v>
      </c>
    </row>
    <row r="11" spans="1:6" ht="31.5" x14ac:dyDescent="0.25">
      <c r="A11" s="27" t="s">
        <v>44</v>
      </c>
      <c r="B11" s="11">
        <v>357072.30733472994</v>
      </c>
      <c r="C11" s="11">
        <v>357941.03889256995</v>
      </c>
      <c r="D11" s="25">
        <f t="shared" si="0"/>
        <v>-868.73155784001574</v>
      </c>
      <c r="E11" s="25">
        <f>B11-[2]Sheet1!A6</f>
        <v>0</v>
      </c>
      <c r="F11" s="25">
        <f>B11-[2]Sheet1!B6</f>
        <v>266599.80816023995</v>
      </c>
    </row>
    <row r="12" spans="1:6" ht="15.75" x14ac:dyDescent="0.25">
      <c r="A12" s="7" t="s">
        <v>45</v>
      </c>
      <c r="B12" s="15">
        <v>-889950</v>
      </c>
      <c r="C12" s="15">
        <v>-889950</v>
      </c>
      <c r="D12" s="25">
        <f t="shared" si="0"/>
        <v>0</v>
      </c>
      <c r="E12" s="25">
        <f>B12-[2]Sheet1!A7</f>
        <v>0</v>
      </c>
      <c r="F12" s="25">
        <f>B12-[2]Sheet1!B7</f>
        <v>-235900</v>
      </c>
    </row>
    <row r="13" spans="1:6" ht="15.75" x14ac:dyDescent="0.25">
      <c r="A13" s="16" t="s">
        <v>16</v>
      </c>
      <c r="B13" s="11">
        <v>0</v>
      </c>
      <c r="C13" s="11">
        <v>0</v>
      </c>
      <c r="D13" s="25">
        <v>0</v>
      </c>
      <c r="E13" s="25">
        <v>0</v>
      </c>
      <c r="F13" s="25">
        <v>0</v>
      </c>
    </row>
    <row r="14" spans="1:6" ht="15.75" x14ac:dyDescent="0.25">
      <c r="A14" s="16" t="s">
        <v>17</v>
      </c>
      <c r="B14" s="11">
        <v>0</v>
      </c>
      <c r="C14" s="11">
        <v>0</v>
      </c>
      <c r="D14" s="25">
        <v>0</v>
      </c>
      <c r="E14" s="25">
        <v>0</v>
      </c>
      <c r="F14" s="25">
        <v>0</v>
      </c>
    </row>
    <row r="15" spans="1:6" ht="15.75" x14ac:dyDescent="0.25">
      <c r="A15" s="16" t="s">
        <v>18</v>
      </c>
      <c r="B15" s="11">
        <v>0</v>
      </c>
      <c r="C15" s="11">
        <v>0</v>
      </c>
      <c r="D15" s="25">
        <v>0</v>
      </c>
      <c r="E15" s="25">
        <v>0</v>
      </c>
      <c r="F15" s="25">
        <v>0</v>
      </c>
    </row>
    <row r="16" spans="1:6" ht="15.75" x14ac:dyDescent="0.25">
      <c r="A16" s="16" t="s">
        <v>19</v>
      </c>
      <c r="B16" s="11">
        <v>0</v>
      </c>
      <c r="C16" s="11">
        <v>0</v>
      </c>
      <c r="D16" s="25">
        <v>0</v>
      </c>
      <c r="E16" s="25">
        <v>0</v>
      </c>
      <c r="F16" s="25">
        <v>0</v>
      </c>
    </row>
    <row r="17" spans="1:6" ht="15.75" x14ac:dyDescent="0.25">
      <c r="A17" s="16" t="s">
        <v>20</v>
      </c>
      <c r="B17" s="11">
        <v>-569050</v>
      </c>
      <c r="C17" s="11">
        <v>-569050</v>
      </c>
      <c r="D17" s="25">
        <f>B17-C17</f>
        <v>0</v>
      </c>
      <c r="E17" s="25">
        <f>B17-[2]Sheet1!A12</f>
        <v>0</v>
      </c>
      <c r="F17" s="25">
        <f>B17-[2]Sheet1!B12</f>
        <v>-191600</v>
      </c>
    </row>
    <row r="18" spans="1:6" ht="15.75" x14ac:dyDescent="0.25">
      <c r="A18" s="16" t="s">
        <v>21</v>
      </c>
      <c r="B18" s="11">
        <v>-120900</v>
      </c>
      <c r="C18" s="11">
        <v>-120900</v>
      </c>
      <c r="D18" s="25">
        <f>B18-C18</f>
        <v>0</v>
      </c>
      <c r="E18" s="25">
        <f>B18-[2]Sheet1!A13</f>
        <v>0</v>
      </c>
      <c r="F18" s="25">
        <f>B18-[2]Sheet1!B13</f>
        <v>155700</v>
      </c>
    </row>
    <row r="19" spans="1:6" ht="15.75" x14ac:dyDescent="0.25">
      <c r="A19" s="16" t="s">
        <v>22</v>
      </c>
      <c r="B19" s="11">
        <v>0</v>
      </c>
      <c r="C19" s="11">
        <v>0</v>
      </c>
      <c r="D19" s="25">
        <v>0</v>
      </c>
      <c r="E19" s="25">
        <v>0</v>
      </c>
      <c r="F19" s="25">
        <v>0</v>
      </c>
    </row>
    <row r="20" spans="1:6" ht="16.5" thickBot="1" x14ac:dyDescent="0.3">
      <c r="A20" s="16" t="s">
        <v>23</v>
      </c>
      <c r="B20" s="11">
        <v>-200000</v>
      </c>
      <c r="C20" s="11">
        <v>-200000</v>
      </c>
    </row>
    <row r="21" spans="1:6" ht="16.5" thickBot="1" x14ac:dyDescent="0.3">
      <c r="A21" s="7" t="s">
        <v>31</v>
      </c>
      <c r="B21" s="17">
        <f>SUM(B22:B25)</f>
        <v>2051725.80727799</v>
      </c>
      <c r="C21" s="17">
        <v>2045765.3458780302</v>
      </c>
      <c r="D21" s="29">
        <f t="shared" ref="D21:D29" si="1">B21-C21</f>
        <v>5960.461399959866</v>
      </c>
      <c r="E21" s="25">
        <f>B21-[2]Sheet1!A16</f>
        <v>0</v>
      </c>
      <c r="F21" s="25">
        <f>B21-[2]Sheet1!B16</f>
        <v>254623.71523436997</v>
      </c>
    </row>
    <row r="22" spans="1:6" ht="31.5" x14ac:dyDescent="0.25">
      <c r="A22" s="27" t="s">
        <v>46</v>
      </c>
      <c r="B22" s="8">
        <v>330787.67822618003</v>
      </c>
      <c r="C22" s="8">
        <v>324172.52691205003</v>
      </c>
      <c r="D22" s="25">
        <f t="shared" si="1"/>
        <v>6615.1513141299947</v>
      </c>
      <c r="E22" s="25">
        <f>B22-[2]Sheet1!A17</f>
        <v>0</v>
      </c>
      <c r="F22" s="25">
        <f>B22-[2]Sheet1!B17</f>
        <v>-35412.137815249967</v>
      </c>
    </row>
    <row r="23" spans="1:6" ht="15.75" x14ac:dyDescent="0.25">
      <c r="A23" s="7" t="s">
        <v>32</v>
      </c>
      <c r="B23" s="8">
        <v>796205.53558200004</v>
      </c>
      <c r="C23" s="8">
        <v>796278.6339149999</v>
      </c>
      <c r="D23" s="25">
        <f t="shared" si="1"/>
        <v>-73.098332999856211</v>
      </c>
      <c r="E23" s="25">
        <f>B23-[2]Sheet1!A18</f>
        <v>0</v>
      </c>
      <c r="F23" s="25">
        <f>B23-[2]Sheet1!B18</f>
        <v>46093.113427500008</v>
      </c>
    </row>
    <row r="24" spans="1:6" ht="31.5" x14ac:dyDescent="0.25">
      <c r="A24" s="27" t="s">
        <v>47</v>
      </c>
      <c r="B24" s="8">
        <v>26964.645345800003</v>
      </c>
      <c r="C24" s="8">
        <v>27189.600816450002</v>
      </c>
      <c r="D24" s="25">
        <f t="shared" si="1"/>
        <v>-224.95547064999846</v>
      </c>
      <c r="E24" s="25">
        <f>B24-[2]Sheet1!A19</f>
        <v>0</v>
      </c>
      <c r="F24" s="25">
        <f>B24-[2]Sheet1!B19</f>
        <v>1240.6178024000037</v>
      </c>
    </row>
    <row r="25" spans="1:6" ht="45" x14ac:dyDescent="0.25">
      <c r="A25" s="30" t="s">
        <v>48</v>
      </c>
      <c r="B25" s="8">
        <f>905396.95812401-7629.01</f>
        <v>897767.94812401</v>
      </c>
      <c r="C25" s="8">
        <v>898124.58423452999</v>
      </c>
      <c r="D25" s="25">
        <f t="shared" si="1"/>
        <v>-356.63611051999032</v>
      </c>
      <c r="E25" s="25">
        <f>B25-[2]Sheet1!A20</f>
        <v>0</v>
      </c>
      <c r="F25" s="25">
        <f>B25-[2]Sheet1!B20</f>
        <v>242702.12181972014</v>
      </c>
    </row>
    <row r="26" spans="1:6" ht="16.5" hidden="1" thickBot="1" x14ac:dyDescent="0.3">
      <c r="B26" s="17">
        <v>1153957.8591539802</v>
      </c>
      <c r="C26" s="17">
        <v>1147640.7616435001</v>
      </c>
      <c r="D26" s="25">
        <f t="shared" si="1"/>
        <v>6317.0975104800891</v>
      </c>
      <c r="E26" s="25">
        <f>B26-[2]Sheet1!A21</f>
        <v>0</v>
      </c>
      <c r="F26" s="25">
        <f>B26-[2]Sheet1!B21</f>
        <v>11921.593414650066</v>
      </c>
    </row>
    <row r="27" spans="1:6" ht="16.5" hidden="1" thickBot="1" x14ac:dyDescent="0.3">
      <c r="B27" s="21">
        <v>270160</v>
      </c>
      <c r="C27" s="21">
        <v>270160</v>
      </c>
      <c r="D27" s="25">
        <f t="shared" si="1"/>
        <v>0</v>
      </c>
      <c r="E27" s="25">
        <f>B27-[2]Sheet1!A22</f>
        <v>0</v>
      </c>
      <c r="F27" s="25">
        <f>B27-[2]Sheet1!B22</f>
        <v>20050.167270468461</v>
      </c>
    </row>
    <row r="28" spans="1:6" ht="16.5" hidden="1" thickBot="1" x14ac:dyDescent="0.3">
      <c r="B28" s="21">
        <v>60627.678226180025</v>
      </c>
      <c r="C28" s="21">
        <v>54012.526912050031</v>
      </c>
      <c r="D28" s="29">
        <f t="shared" si="1"/>
        <v>6615.1513141299947</v>
      </c>
      <c r="E28" s="25">
        <f>B28-[2]Sheet1!A23</f>
        <v>0</v>
      </c>
      <c r="F28" s="29">
        <f>B28-[2]Sheet1!B23</f>
        <v>-55462.305085718428</v>
      </c>
    </row>
    <row r="29" spans="1:6" ht="16.5" hidden="1" thickBot="1" x14ac:dyDescent="0.3">
      <c r="B29" s="21">
        <v>646055.65379919996</v>
      </c>
      <c r="C29" s="21">
        <v>644048.55615031999</v>
      </c>
      <c r="D29" s="29">
        <f t="shared" si="1"/>
        <v>2007.0976488799788</v>
      </c>
      <c r="E29" s="29">
        <f>B29-[2]Sheet1!A24</f>
        <v>0</v>
      </c>
      <c r="F29" s="25">
        <f>B29-[2]Sheet1!B24</f>
        <v>246731.85998649994</v>
      </c>
    </row>
    <row r="30" spans="1:6" hidden="1" x14ac:dyDescent="0.25">
      <c r="A30" s="2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2026-03-16T04:33:47Z</dcterms:created>
  <dcterms:modified xsi:type="dcterms:W3CDTF">2026-03-16T04:41:10Z</dcterms:modified>
</cp:coreProperties>
</file>