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9. Balance Sheet Chaitra\"/>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C25" i="2"/>
  <c r="D25" i="2" s="1"/>
  <c r="F24" i="2"/>
  <c r="E24" i="2"/>
  <c r="D24" i="2"/>
  <c r="F23" i="2"/>
  <c r="E23" i="2"/>
  <c r="D23" i="2"/>
  <c r="F22" i="2"/>
  <c r="E22" i="2"/>
  <c r="D22" i="2"/>
  <c r="F21" i="2"/>
  <c r="E21" i="2"/>
  <c r="F18" i="2"/>
  <c r="E18" i="2"/>
  <c r="D18" i="2"/>
  <c r="F17" i="2"/>
  <c r="E17" i="2"/>
  <c r="D17" i="2"/>
  <c r="F12" i="2"/>
  <c r="E12" i="2"/>
  <c r="D12" i="2"/>
  <c r="F11" i="2"/>
  <c r="E11" i="2"/>
  <c r="D11" i="2"/>
  <c r="F10" i="2"/>
  <c r="E10" i="2"/>
  <c r="D10" i="2"/>
  <c r="F9" i="2"/>
  <c r="E9" i="2"/>
  <c r="D9" i="2"/>
  <c r="F8" i="2"/>
  <c r="E8" i="2"/>
  <c r="D8" i="2"/>
  <c r="F7" i="2"/>
  <c r="E7" i="2"/>
  <c r="D7" i="2"/>
  <c r="A3" i="2"/>
  <c r="C21" i="2" l="1"/>
  <c r="D21" i="2" s="1"/>
</calcChain>
</file>

<file path=xl/sharedStrings.xml><?xml version="1.0" encoding="utf-8"?>
<sst xmlns="http://schemas.openxmlformats.org/spreadsheetml/2006/main" count="62" uniqueCount="50">
  <si>
    <t>NEPAL RASTRA BANK</t>
  </si>
  <si>
    <t>Central Bank Survey and Liquidity Position</t>
  </si>
  <si>
    <t>(In Rs. Million)</t>
  </si>
  <si>
    <t>Date (BS/AD)</t>
  </si>
  <si>
    <t>Chaitra 04, 2082</t>
  </si>
  <si>
    <t>Chaitra 02,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</si>
  <si>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</si>
  <si>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</si>
  <si>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</si>
  <si>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</si>
  <si>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</si>
  <si>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</si>
  <si>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</si>
  <si>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</si>
  <si>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</si>
  <si>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</si>
  <si>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</si>
  <si>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</si>
  <si>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</si>
  <si>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</si>
  <si>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</si>
  <si>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</si>
  <si>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</si>
  <si>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</si>
  <si>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</si>
  <si>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</si>
  <si>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</si>
  <si>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</si>
  <si>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</si>
  <si>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</si>
  <si>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</si>
  <si>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</si>
  <si>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</si>
  <si>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</si>
  <si>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</si>
  <si>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</si>
  <si>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</si>
  <si>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</si>
  <si>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Falgun 30,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</si>
  <si>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</si>
  <si>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</si>
  <si>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</si>
  <si>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</si>
  <si>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</si>
  <si>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</si>
  <si>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</si>
  <si>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</si>
  <si>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</si>
  <si>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</si>
  <si>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04, 2082(March 18,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</si>
</sst>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2051725.8062376506</v>
          </cell>
          <cell r="B2">
            <v>1797102.09204299</v>
          </cell>
        </row>
        <row r="3">
          <cell r="A3">
            <v>3284790.1721647605</v>
          </cell>
        </row>
        <row r="4">
          <cell r="A4">
            <v>43970.489325430004</v>
          </cell>
          <cell r="B4">
            <v>41104.660080550006</v>
          </cell>
        </row>
        <row r="5">
          <cell r="A5">
            <v>-343114.36592710996</v>
          </cell>
          <cell r="B5">
            <v>-75744.713864250021</v>
          </cell>
        </row>
        <row r="6">
          <cell r="A6">
            <v>357072.30733472994</v>
          </cell>
          <cell r="B6">
            <v>90472.499174490018</v>
          </cell>
        </row>
        <row r="7">
          <cell r="A7">
            <v>-889950</v>
          </cell>
          <cell r="B7">
            <v>-654050</v>
          </cell>
        </row>
        <row r="12">
          <cell r="A12">
            <v>-569050</v>
          </cell>
          <cell r="B12">
            <v>-377450</v>
          </cell>
        </row>
        <row r="13">
          <cell r="A13">
            <v>-120900</v>
          </cell>
          <cell r="B13">
            <v>-276600</v>
          </cell>
        </row>
        <row r="16">
          <cell r="A16">
            <v>2051725.80727799</v>
          </cell>
          <cell r="B16">
            <v>1797102.0920436201</v>
          </cell>
        </row>
        <row r="17">
          <cell r="A17">
            <v>330787.67822618003</v>
          </cell>
          <cell r="B17">
            <v>366199.81604142999</v>
          </cell>
        </row>
        <row r="18">
          <cell r="A18">
            <v>796205.53558200004</v>
          </cell>
          <cell r="B18">
            <v>750112.42215450003</v>
          </cell>
        </row>
        <row r="19">
          <cell r="A19">
            <v>26964.645345800003</v>
          </cell>
          <cell r="B19">
            <v>25724.0275434</v>
          </cell>
        </row>
        <row r="20">
          <cell r="A20">
            <v>897767.94812401</v>
          </cell>
          <cell r="B20">
            <v>655065.82630428986</v>
          </cell>
        </row>
        <row r="21">
          <cell r="A21">
            <v>1153957.8591539802</v>
          </cell>
          <cell r="B21">
            <v>1142036.2657393301</v>
          </cell>
        </row>
        <row r="22">
          <cell r="A22">
            <v>270160</v>
          </cell>
          <cell r="B22">
            <v>250109.83272953154</v>
          </cell>
        </row>
        <row r="23">
          <cell r="A23">
            <v>60627.678226180025</v>
          </cell>
          <cell r="B23">
            <v>116089.98331189845</v>
          </cell>
        </row>
        <row r="24">
          <cell r="A24">
            <v>646055.65379919996</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D16" sqref="D1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46099</v>
      </c>
      <c r="C6" s="10">
        <v>46097</v>
      </c>
      <c r="D6" s="11" t="s">
        <v>7</v>
      </c>
      <c r="E6" s="11" t="s">
        <v>8</v>
      </c>
      <c r="F6" s="11" t="s">
        <v>9</v>
      </c>
    </row>
    <row r="7" spans="1:6" ht="16.5" thickBot="1" x14ac:dyDescent="0.3">
      <c r="A7" s="12" t="s">
        <v>10</v>
      </c>
      <c r="B7" s="13">
        <v>2036613.1170596303</v>
      </c>
      <c r="C7" s="13">
        <v>2053108.1732478803</v>
      </c>
      <c r="D7" s="14">
        <v>-16495.056188249961</v>
      </c>
      <c r="E7" s="14">
        <v>-15112.689178020228</v>
      </c>
      <c r="F7" s="14">
        <v>239511.02501664031</v>
      </c>
    </row>
    <row r="8" spans="1:6" ht="15.75" x14ac:dyDescent="0.25">
      <c r="A8" s="15" t="s">
        <v>11</v>
      </c>
      <c r="B8" s="16">
        <v>3283236.1067028902</v>
      </c>
      <c r="C8" s="16">
        <v>3295039.6163626504</v>
      </c>
      <c r="D8" s="17">
        <v>-11803.509659760166</v>
      </c>
      <c r="E8" s="17">
        <v>-1554.0654618702829</v>
      </c>
      <c r="F8" s="17">
        <v>756339.30079565011</v>
      </c>
    </row>
    <row r="9" spans="1:6" ht="15.75" x14ac:dyDescent="0.25">
      <c r="A9" s="18" t="s">
        <v>12</v>
      </c>
      <c r="B9" s="19">
        <v>43852.509481749999</v>
      </c>
      <c r="C9" s="19">
        <v>43872.172789030003</v>
      </c>
      <c r="D9" s="20">
        <v>-19.66330728000321</v>
      </c>
      <c r="E9" s="20">
        <v>-117.97984368000471</v>
      </c>
      <c r="F9" s="20">
        <v>2747.8494011999937</v>
      </c>
    </row>
    <row r="10" spans="1:6" ht="15.75" x14ac:dyDescent="0.25">
      <c r="A10" s="15" t="s">
        <v>13</v>
      </c>
      <c r="B10" s="16">
        <v>-344922.98964326002</v>
      </c>
      <c r="C10" s="16">
        <v>-340331.44311476999</v>
      </c>
      <c r="D10" s="17">
        <v>-4591.5465284900274</v>
      </c>
      <c r="E10" s="17">
        <v>-1808.6237161500612</v>
      </c>
      <c r="F10" s="17">
        <v>-269178.27577901003</v>
      </c>
    </row>
    <row r="11" spans="1:6" ht="15.75" x14ac:dyDescent="0.25">
      <c r="A11" s="18" t="s">
        <v>14</v>
      </c>
      <c r="B11" s="19">
        <v>358880.93105088</v>
      </c>
      <c r="C11" s="19">
        <v>354289.38452238997</v>
      </c>
      <c r="D11" s="21">
        <v>4591.5465284900274</v>
      </c>
      <c r="E11" s="21">
        <v>1808.6237161500612</v>
      </c>
      <c r="F11" s="21">
        <v>268408.43187639001</v>
      </c>
    </row>
    <row r="12" spans="1:6" ht="15.75" x14ac:dyDescent="0.25">
      <c r="A12" s="22" t="s">
        <v>15</v>
      </c>
      <c r="B12" s="23">
        <v>-901700</v>
      </c>
      <c r="C12" s="23">
        <v>-901600</v>
      </c>
      <c r="D12" s="17">
        <v>-100</v>
      </c>
      <c r="E12" s="17">
        <v>-11750</v>
      </c>
      <c r="F12" s="17">
        <v>-247650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-574700</v>
      </c>
      <c r="C17" s="19">
        <v>-574700</v>
      </c>
      <c r="D17" s="21">
        <v>0</v>
      </c>
      <c r="E17" s="21">
        <v>-5650</v>
      </c>
      <c r="F17" s="21">
        <v>-197250</v>
      </c>
    </row>
    <row r="18" spans="1:6" ht="15.75" x14ac:dyDescent="0.25">
      <c r="A18" s="24" t="s">
        <v>21</v>
      </c>
      <c r="B18" s="19">
        <v>-127000</v>
      </c>
      <c r="C18" s="19">
        <v>-126900</v>
      </c>
      <c r="D18" s="21">
        <v>-100</v>
      </c>
      <c r="E18" s="21">
        <v>-6100</v>
      </c>
      <c r="F18" s="21">
        <v>149600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2036613.1193716</v>
      </c>
      <c r="C21" s="25">
        <v>2053108.1732482801</v>
      </c>
      <c r="D21" s="14">
        <v>-16495.053876680089</v>
      </c>
      <c r="E21" s="14">
        <v>-15112.687906390056</v>
      </c>
      <c r="F21" s="14">
        <v>239511.02732797991</v>
      </c>
    </row>
    <row r="22" spans="1:6" ht="15.75" x14ac:dyDescent="0.25">
      <c r="A22" s="22" t="s">
        <v>25</v>
      </c>
      <c r="B22" s="16">
        <v>333688.05026547</v>
      </c>
      <c r="C22" s="16">
        <v>335917.52030305</v>
      </c>
      <c r="D22" s="26">
        <v>-2229.4700375800021</v>
      </c>
      <c r="E22" s="26">
        <v>2900.3720392899704</v>
      </c>
      <c r="F22" s="26">
        <v>-32511.765775959997</v>
      </c>
    </row>
    <row r="23" spans="1:6" ht="15.75" x14ac:dyDescent="0.25">
      <c r="A23" s="22" t="s">
        <v>26</v>
      </c>
      <c r="B23" s="16">
        <v>795028.39996999991</v>
      </c>
      <c r="C23" s="16">
        <v>795495.57977299998</v>
      </c>
      <c r="D23" s="26">
        <v>-467.17980300006457</v>
      </c>
      <c r="E23" s="26">
        <v>-1177.1356120001292</v>
      </c>
      <c r="F23" s="26">
        <v>44915.977815499878</v>
      </c>
    </row>
    <row r="24" spans="1:6" ht="15.75" x14ac:dyDescent="0.25">
      <c r="A24" s="22" t="s">
        <v>27</v>
      </c>
      <c r="B24" s="16">
        <v>27040.997844779995</v>
      </c>
      <c r="C24" s="16">
        <v>26650.202529940001</v>
      </c>
      <c r="D24" s="26">
        <v>390.79531483999381</v>
      </c>
      <c r="E24" s="26">
        <v>76.352498979991651</v>
      </c>
      <c r="F24" s="26">
        <v>1316.9703013799954</v>
      </c>
    </row>
    <row r="25" spans="1:6" ht="16.5" thickBot="1" x14ac:dyDescent="0.3">
      <c r="A25" s="22" t="s">
        <v>28</v>
      </c>
      <c r="B25" s="16">
        <v>880855.67129134992</v>
      </c>
      <c r="C25" s="16">
        <v>895044.87064228998</v>
      </c>
      <c r="D25" s="27">
        <v>-14189.199350940064</v>
      </c>
      <c r="E25" s="27">
        <v>-16912.276832660078</v>
      </c>
      <c r="F25" s="27">
        <v>225789.84498706006</v>
      </c>
    </row>
    <row r="26" spans="1:6" ht="16.5" thickBot="1" x14ac:dyDescent="0.3">
      <c r="A26" s="12" t="s">
        <v>29</v>
      </c>
      <c r="B26" s="25">
        <v>1155757.4480802501</v>
      </c>
      <c r="C26" s="25">
        <v>1158063.3026059901</v>
      </c>
      <c r="D26" s="14">
        <v>-2305.8545257400256</v>
      </c>
      <c r="E26" s="14">
        <v>1799.5889262699056</v>
      </c>
      <c r="F26" s="14">
        <v>13721.182340919971</v>
      </c>
    </row>
    <row r="27" spans="1:6" ht="16.5" thickBot="1" x14ac:dyDescent="0.3">
      <c r="A27" s="28" t="s">
        <v>30</v>
      </c>
      <c r="B27" s="29">
        <v>270160</v>
      </c>
      <c r="C27" s="29">
        <v>270160</v>
      </c>
      <c r="D27" s="30">
        <v>0</v>
      </c>
      <c r="E27" s="30">
        <v>0</v>
      </c>
      <c r="F27" s="30">
        <v>20050.167270468461</v>
      </c>
    </row>
    <row r="28" spans="1:6" ht="16.5" thickBot="1" x14ac:dyDescent="0.3">
      <c r="A28" s="28" t="s">
        <v>31</v>
      </c>
      <c r="B28" s="29">
        <v>63528.050265469996</v>
      </c>
      <c r="C28" s="29">
        <v>65757.520303049998</v>
      </c>
      <c r="D28" s="14">
        <v>-2229.4700375800021</v>
      </c>
      <c r="E28" s="14">
        <v>2900.3720392899704</v>
      </c>
      <c r="F28" s="14">
        <v>-52561.933046428458</v>
      </c>
    </row>
    <row r="29" spans="1:6" ht="16.5" thickBot="1" x14ac:dyDescent="0.3">
      <c r="A29" s="31" t="s">
        <v>32</v>
      </c>
      <c r="B29" s="29">
        <v>639757.62456000003</v>
      </c>
      <c r="C29" s="29">
        <v>642791.13089863991</v>
      </c>
      <c r="D29" s="14">
        <v>-3033.5063386398833</v>
      </c>
      <c r="E29" s="14">
        <v>-6298.0292391999392</v>
      </c>
      <c r="F29" s="14">
        <v>240433.8307473</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B5" sqref="B5:F29"/>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Chaitra 04, 2082(March 18, 2026)</v>
      </c>
    </row>
    <row r="4" spans="1:6" ht="15.75" x14ac:dyDescent="0.25">
      <c r="A4" s="15" t="s">
        <v>36</v>
      </c>
    </row>
    <row r="5" spans="1:6" ht="49.5" customHeight="1" thickBot="1" x14ac:dyDescent="0.3">
      <c r="A5" s="38" t="s">
        <v>37</v>
      </c>
      <c r="B5" s="39" t="s">
        <v>5</v>
      </c>
      <c r="C5" s="39" t="s">
        <v>38</v>
      </c>
    </row>
    <row r="6" spans="1:6" ht="16.5" thickBot="1" x14ac:dyDescent="0.3">
      <c r="A6" s="15" t="s">
        <v>39</v>
      </c>
      <c r="B6" s="10">
        <v>46097</v>
      </c>
      <c r="C6" s="10">
        <v>46095</v>
      </c>
    </row>
    <row r="7" spans="1:6" ht="63.75" thickBot="1" x14ac:dyDescent="0.3">
      <c r="A7" s="38" t="s">
        <v>40</v>
      </c>
      <c r="B7" s="13">
        <v>2053108.1732478803</v>
      </c>
      <c r="C7" s="13">
        <v>2051725.8062376506</v>
      </c>
      <c r="D7" s="40">
        <f t="shared" ref="D7:D12" si="0">B7-C7</f>
        <v>1382.3670102297328</v>
      </c>
      <c r="E7" s="40">
        <f>B7-[1]Sheet1!A2</f>
        <v>1382.3670102297328</v>
      </c>
      <c r="F7" s="40">
        <f>B7-[1]Sheet1!B2</f>
        <v>256006.08120489027</v>
      </c>
    </row>
    <row r="8" spans="1:6" ht="15.75" x14ac:dyDescent="0.25">
      <c r="A8" s="15" t="s">
        <v>41</v>
      </c>
      <c r="B8" s="16">
        <v>3295039.6163626504</v>
      </c>
      <c r="C8" s="16">
        <v>3284790.1721647605</v>
      </c>
      <c r="D8" s="40">
        <f t="shared" si="0"/>
        <v>10249.444197889883</v>
      </c>
      <c r="E8" s="40">
        <f>B8-[1]Sheet1!A3</f>
        <v>10249.444197889883</v>
      </c>
      <c r="F8" s="40">
        <f>B8-[1]Sheet1!A2</f>
        <v>1243313.8101249998</v>
      </c>
    </row>
    <row r="9" spans="1:6" ht="15.75" x14ac:dyDescent="0.25">
      <c r="A9" s="38" t="s">
        <v>42</v>
      </c>
      <c r="B9" s="19">
        <v>43872.172789030003</v>
      </c>
      <c r="C9" s="19">
        <v>43970.489325430004</v>
      </c>
      <c r="D9" s="36">
        <f t="shared" si="0"/>
        <v>-98.316536400001496</v>
      </c>
      <c r="E9" s="36">
        <f>B9-[1]Sheet1!A4</f>
        <v>-98.316536400001496</v>
      </c>
      <c r="F9" s="36">
        <f>B9-[1]Sheet1!B4</f>
        <v>2767.5127084799969</v>
      </c>
    </row>
    <row r="10" spans="1:6" ht="15.75" x14ac:dyDescent="0.25">
      <c r="A10" s="15" t="s">
        <v>43</v>
      </c>
      <c r="B10" s="16">
        <v>-340331.44311476999</v>
      </c>
      <c r="C10" s="16">
        <v>-343114.36592710996</v>
      </c>
      <c r="D10" s="36">
        <f t="shared" si="0"/>
        <v>2782.9228123399662</v>
      </c>
      <c r="E10" s="36">
        <f>B10-[1]Sheet1!A5</f>
        <v>2782.9228123399662</v>
      </c>
      <c r="F10" s="36">
        <f>B10-[1]Sheet1!B5</f>
        <v>-264586.72925052</v>
      </c>
    </row>
    <row r="11" spans="1:6" ht="31.5" x14ac:dyDescent="0.25">
      <c r="A11" s="38" t="s">
        <v>44</v>
      </c>
      <c r="B11" s="19">
        <v>354289.38452238997</v>
      </c>
      <c r="C11" s="19">
        <v>357072.30733472994</v>
      </c>
      <c r="D11" s="36">
        <f t="shared" si="0"/>
        <v>-2782.9228123399662</v>
      </c>
      <c r="E11" s="36">
        <f>B11-[1]Sheet1!A6</f>
        <v>-2782.9228123399662</v>
      </c>
      <c r="F11" s="36">
        <f>B11-[1]Sheet1!B6</f>
        <v>263816.88534789998</v>
      </c>
    </row>
    <row r="12" spans="1:6" ht="15.75" x14ac:dyDescent="0.25">
      <c r="A12" s="15" t="s">
        <v>45</v>
      </c>
      <c r="B12" s="23">
        <v>-901600</v>
      </c>
      <c r="C12" s="23">
        <v>-889950</v>
      </c>
      <c r="D12" s="36">
        <f t="shared" si="0"/>
        <v>-11650</v>
      </c>
      <c r="E12" s="36">
        <f>B12-[1]Sheet1!A7</f>
        <v>-11650</v>
      </c>
      <c r="F12" s="36">
        <f>B12-[1]Sheet1!B7</f>
        <v>-247550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-574700</v>
      </c>
      <c r="C17" s="19">
        <v>-569050</v>
      </c>
      <c r="D17" s="36">
        <f>B17-C17</f>
        <v>-5650</v>
      </c>
      <c r="E17" s="36">
        <f>B17-[1]Sheet1!A12</f>
        <v>-5650</v>
      </c>
      <c r="F17" s="36">
        <f>B17-[1]Sheet1!B12</f>
        <v>-197250</v>
      </c>
    </row>
    <row r="18" spans="1:6" ht="15.75" x14ac:dyDescent="0.25">
      <c r="A18" s="24" t="s">
        <v>21</v>
      </c>
      <c r="B18" s="19">
        <v>-126900</v>
      </c>
      <c r="C18" s="19">
        <v>-120900</v>
      </c>
      <c r="D18" s="36">
        <f>B18-C18</f>
        <v>-6000</v>
      </c>
      <c r="E18" s="36">
        <f>B18-[1]Sheet1!A13</f>
        <v>-6000</v>
      </c>
      <c r="F18" s="36">
        <f>B18-[1]Sheet1!B13</f>
        <v>149700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2053108.1732482801</v>
      </c>
      <c r="C21" s="25">
        <f>SUM(C22:C25)</f>
        <v>2051725.80727799</v>
      </c>
      <c r="D21" s="40">
        <f t="shared" ref="D21:D29" si="1">B21-C21</f>
        <v>1382.3659702900331</v>
      </c>
      <c r="E21" s="36">
        <f>B21-[1]Sheet1!A16</f>
        <v>1382.3659702900331</v>
      </c>
      <c r="F21" s="36">
        <f>B21-[1]Sheet1!B16</f>
        <v>256006.08120466</v>
      </c>
    </row>
    <row r="22" spans="1:6" ht="31.5" x14ac:dyDescent="0.25">
      <c r="A22" s="38" t="s">
        <v>46</v>
      </c>
      <c r="B22" s="16">
        <v>335917.52030305</v>
      </c>
      <c r="C22" s="16">
        <v>330787.67822618003</v>
      </c>
      <c r="D22" s="36">
        <f t="shared" si="1"/>
        <v>5129.8420768699725</v>
      </c>
      <c r="E22" s="36">
        <f>B22-[1]Sheet1!A17</f>
        <v>5129.8420768699725</v>
      </c>
      <c r="F22" s="36">
        <f>B22-[1]Sheet1!B17</f>
        <v>-30282.295738379995</v>
      </c>
    </row>
    <row r="23" spans="1:6" ht="15.75" x14ac:dyDescent="0.25">
      <c r="A23" s="15" t="s">
        <v>32</v>
      </c>
      <c r="B23" s="16">
        <v>795495.57977299998</v>
      </c>
      <c r="C23" s="16">
        <v>796205.53558200004</v>
      </c>
      <c r="D23" s="36">
        <f t="shared" si="1"/>
        <v>-709.95580900006462</v>
      </c>
      <c r="E23" s="36">
        <f>B23-[1]Sheet1!A18</f>
        <v>-709.95580900006462</v>
      </c>
      <c r="F23" s="36">
        <f>B23-[1]Sheet1!B18</f>
        <v>45383.157618499943</v>
      </c>
    </row>
    <row r="24" spans="1:6" ht="31.5" x14ac:dyDescent="0.25">
      <c r="A24" s="38" t="s">
        <v>47</v>
      </c>
      <c r="B24" s="16">
        <v>26650.202529940001</v>
      </c>
      <c r="C24" s="16">
        <v>26964.645345800003</v>
      </c>
      <c r="D24" s="36">
        <f t="shared" si="1"/>
        <v>-314.44281586000216</v>
      </c>
      <c r="E24" s="36">
        <f>B24-[1]Sheet1!A19</f>
        <v>-314.44281586000216</v>
      </c>
      <c r="F24" s="36">
        <f>B24-[1]Sheet1!B19</f>
        <v>926.17498654000156</v>
      </c>
    </row>
    <row r="25" spans="1:6" ht="45" x14ac:dyDescent="0.25">
      <c r="A25" s="41" t="s">
        <v>48</v>
      </c>
      <c r="B25" s="16">
        <v>895044.87064228998</v>
      </c>
      <c r="C25" s="16">
        <f>905396.95812401-7629.01</f>
        <v>897767.94812401</v>
      </c>
      <c r="D25" s="36">
        <f t="shared" si="1"/>
        <v>-2723.0774817200145</v>
      </c>
      <c r="E25" s="36">
        <f>B25-[1]Sheet1!A20</f>
        <v>-2723.0774817200145</v>
      </c>
      <c r="F25" s="36">
        <f>B25-[1]Sheet1!B20</f>
        <v>239979.04433800012</v>
      </c>
    </row>
    <row r="26" spans="1:6" ht="16.5" hidden="1" thickBot="1" x14ac:dyDescent="0.3">
      <c r="B26" s="25">
        <v>1158063.3026059901</v>
      </c>
      <c r="C26" s="25">
        <v>1153957.8591539802</v>
      </c>
      <c r="D26" s="36">
        <f t="shared" si="1"/>
        <v>4105.4434520099312</v>
      </c>
      <c r="E26" s="36">
        <f>B26-[1]Sheet1!A21</f>
        <v>4105.4434520099312</v>
      </c>
      <c r="F26" s="36">
        <f>B26-[1]Sheet1!B21</f>
        <v>16027.036866659997</v>
      </c>
    </row>
    <row r="27" spans="1:6" ht="16.5" hidden="1" thickBot="1" x14ac:dyDescent="0.3">
      <c r="B27" s="29">
        <v>270160</v>
      </c>
      <c r="C27" s="29">
        <v>270160</v>
      </c>
      <c r="D27" s="36">
        <f t="shared" si="1"/>
        <v>0</v>
      </c>
      <c r="E27" s="36">
        <f>B27-[1]Sheet1!A22</f>
        <v>0</v>
      </c>
      <c r="F27" s="36">
        <f>B27-[1]Sheet1!B22</f>
        <v>20050.167270468461</v>
      </c>
    </row>
    <row r="28" spans="1:6" ht="16.5" hidden="1" thickBot="1" x14ac:dyDescent="0.3">
      <c r="B28" s="29">
        <v>65757.520303049998</v>
      </c>
      <c r="C28" s="29">
        <v>60627.678226180025</v>
      </c>
      <c r="D28" s="40">
        <f t="shared" si="1"/>
        <v>5129.8420768699725</v>
      </c>
      <c r="E28" s="36">
        <f>B28-[1]Sheet1!A23</f>
        <v>5129.8420768699725</v>
      </c>
      <c r="F28" s="40">
        <f>B28-[1]Sheet1!B23</f>
        <v>-50332.463008848456</v>
      </c>
    </row>
    <row r="29" spans="1:6" ht="16.5" hidden="1" thickBot="1" x14ac:dyDescent="0.3">
      <c r="B29" s="29">
        <v>642791.13089863991</v>
      </c>
      <c r="C29" s="29">
        <v>646055.65379919996</v>
      </c>
      <c r="D29" s="40">
        <f t="shared" si="1"/>
        <v>-3264.5229005600559</v>
      </c>
      <c r="E29" s="40">
        <f>B29-[1]Sheet1!A24</f>
        <v>-3264.5229005600559</v>
      </c>
      <c r="F29" s="36">
        <f>B29-[1]Sheet1!B24</f>
        <v>243467.33708593989</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2026-03-19T04:37:59Z</dcterms:created>
  <dcterms:modified xsi:type="dcterms:W3CDTF">2026-03-19T04:38:52Z</dcterms:modified>
</cp:coreProperties>
</file>