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9. Balance Sheet Chaitra\"/>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C25" i="2"/>
  <c r="C21" i="2" s="1"/>
  <c r="B25" i="2"/>
  <c r="B21" i="2" s="1"/>
  <c r="F24" i="2"/>
  <c r="E24" i="2"/>
  <c r="D24" i="2"/>
  <c r="F23" i="2"/>
  <c r="E23" i="2"/>
  <c r="D23" i="2"/>
  <c r="F22" i="2"/>
  <c r="E22" i="2"/>
  <c r="D22" i="2"/>
  <c r="F18" i="2"/>
  <c r="E18" i="2"/>
  <c r="D18" i="2"/>
  <c r="F17" i="2"/>
  <c r="E17" i="2"/>
  <c r="D17" i="2"/>
  <c r="F12" i="2"/>
  <c r="E12" i="2"/>
  <c r="D12" i="2"/>
  <c r="F11" i="2"/>
  <c r="E11" i="2"/>
  <c r="D11" i="2"/>
  <c r="F10" i="2"/>
  <c r="E10" i="2"/>
  <c r="D10" i="2"/>
  <c r="F9" i="2"/>
  <c r="E9" i="2"/>
  <c r="D9" i="2"/>
  <c r="F8" i="2"/>
  <c r="E8" i="2"/>
  <c r="D8" i="2"/>
  <c r="F7" i="2"/>
  <c r="E7" i="2"/>
  <c r="D7" i="2"/>
  <c r="A3" i="2"/>
  <c r="F21" i="2" l="1"/>
  <c r="E21" i="2"/>
  <c r="D21" i="2"/>
  <c r="D25" i="2"/>
  <c r="E25" i="2"/>
  <c r="F25" i="2"/>
</calcChain>
</file>

<file path=xl/sharedStrings.xml><?xml version="1.0" encoding="utf-8"?>
<sst xmlns="http://schemas.openxmlformats.org/spreadsheetml/2006/main" count="62" uniqueCount="49">
  <si>
    <t>NEPAL RASTRA BANK</t>
  </si>
  <si>
    <t>Central Bank Survey and Liquidity Position</t>
  </si>
  <si>
    <t>(In Rs. Million)</t>
  </si>
  <si>
    <t>Date (BS/AD)</t>
  </si>
  <si>
    <t>Chaitra 15, 2082</t>
  </si>
  <si>
    <t>Chaitra 14,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</si>
  <si>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</si>
  <si>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</si>
  <si>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</si>
  <si>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</si>
  <si>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</si>
  <si>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</si>
  <si>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</si>
  <si>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</si>
  <si>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</si>
  <si>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</si>
  <si>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</si>
  <si>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</si>
  <si>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</si>
  <si>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</si>
  <si>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</si>
  <si>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</si>
  <si>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</si>
  <si>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</si>
  <si>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</si>
  <si>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</si>
  <si>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</si>
  <si>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</si>
  <si>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</si>
  <si>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</si>
  <si>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</si>
  <si>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</si>
  <si>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</si>
  <si>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</si>
  <si>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</si>
  <si>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</si>
  <si>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</si>
  <si>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</si>
  <si>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</si>
  <si>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</si>
  <si>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</si>
  <si>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</si>
  <si>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</si>
  <si>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</si>
  <si>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</si>
  <si>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</si>
  <si>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</si>
  <si>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</si>
  <si>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Chaitra 15, 2082(March 29,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</si>
</sst>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2051725.8062376506</v>
          </cell>
          <cell r="B2">
            <v>1797102.09204299</v>
          </cell>
        </row>
        <row r="3">
          <cell r="A3">
            <v>3284790.1721647605</v>
          </cell>
        </row>
        <row r="4">
          <cell r="A4">
            <v>43970.489325430004</v>
          </cell>
          <cell r="B4">
            <v>41104.660080550006</v>
          </cell>
        </row>
        <row r="5">
          <cell r="A5">
            <v>-343114.36592710996</v>
          </cell>
          <cell r="B5">
            <v>-75744.713864250021</v>
          </cell>
        </row>
        <row r="6">
          <cell r="A6">
            <v>357072.30733472994</v>
          </cell>
          <cell r="B6">
            <v>90472.499174490018</v>
          </cell>
        </row>
        <row r="7">
          <cell r="A7">
            <v>-889950</v>
          </cell>
          <cell r="B7">
            <v>-654050</v>
          </cell>
        </row>
        <row r="12">
          <cell r="A12">
            <v>-569050</v>
          </cell>
          <cell r="B12">
            <v>-377450</v>
          </cell>
        </row>
        <row r="13">
          <cell r="A13">
            <v>-120900</v>
          </cell>
          <cell r="B13">
            <v>-276600</v>
          </cell>
        </row>
        <row r="16">
          <cell r="A16">
            <v>2051725.80727799</v>
          </cell>
          <cell r="B16">
            <v>1797102.0920436201</v>
          </cell>
        </row>
        <row r="17">
          <cell r="A17">
            <v>330787.67822618003</v>
          </cell>
          <cell r="B17">
            <v>366199.81604142999</v>
          </cell>
        </row>
        <row r="18">
          <cell r="A18">
            <v>796205.53558200004</v>
          </cell>
          <cell r="B18">
            <v>750112.42215450003</v>
          </cell>
        </row>
        <row r="19">
          <cell r="A19">
            <v>26964.645345800003</v>
          </cell>
          <cell r="B19">
            <v>25724.0275434</v>
          </cell>
        </row>
        <row r="20">
          <cell r="A20">
            <v>897767.94812401</v>
          </cell>
          <cell r="B20">
            <v>655065.82630428986</v>
          </cell>
        </row>
        <row r="21">
          <cell r="A21">
            <v>1153957.8591539802</v>
          </cell>
          <cell r="B21">
            <v>1142036.2657393301</v>
          </cell>
        </row>
        <row r="22">
          <cell r="A22">
            <v>270160</v>
          </cell>
          <cell r="B22">
            <v>250109.83272953154</v>
          </cell>
        </row>
        <row r="23">
          <cell r="A23">
            <v>60627.678226180025</v>
          </cell>
          <cell r="B23">
            <v>116089.98331189845</v>
          </cell>
        </row>
        <row r="24">
          <cell r="A24">
            <v>646055.65379919996</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A2" sqref="A2:F2"/>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48</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46110</v>
      </c>
      <c r="C6" s="10">
        <v>46109</v>
      </c>
      <c r="D6" s="11" t="s">
        <v>7</v>
      </c>
      <c r="E6" s="11" t="s">
        <v>8</v>
      </c>
      <c r="F6" s="11" t="s">
        <v>9</v>
      </c>
    </row>
    <row r="7" spans="1:6" ht="16.5" thickBot="1" x14ac:dyDescent="0.3">
      <c r="A7" s="12" t="s">
        <v>10</v>
      </c>
      <c r="B7" s="13">
        <v>2078485.4166434598</v>
      </c>
      <c r="C7" s="13">
        <v>2045708.0474273404</v>
      </c>
      <c r="D7" s="14">
        <v>32777.369216119405</v>
      </c>
      <c r="E7" s="14">
        <v>26759.610405809246</v>
      </c>
      <c r="F7" s="14">
        <v>281383.32460046979</v>
      </c>
    </row>
    <row r="8" spans="1:6" ht="15.75" x14ac:dyDescent="0.25">
      <c r="A8" s="15" t="s">
        <v>11</v>
      </c>
      <c r="B8" s="16">
        <v>3341481.7907255599</v>
      </c>
      <c r="C8" s="16">
        <v>3316857.5023025204</v>
      </c>
      <c r="D8" s="17">
        <v>24624.288423039485</v>
      </c>
      <c r="E8" s="17">
        <v>56691.618560799398</v>
      </c>
      <c r="F8" s="17">
        <v>814584.98481831979</v>
      </c>
    </row>
    <row r="9" spans="1:6" ht="15.75" x14ac:dyDescent="0.25">
      <c r="A9" s="18" t="s">
        <v>12</v>
      </c>
      <c r="B9" s="19">
        <v>45051.788487189995</v>
      </c>
      <c r="C9" s="19">
        <v>44785.424171589999</v>
      </c>
      <c r="D9" s="20">
        <v>266.36431559999619</v>
      </c>
      <c r="E9" s="20">
        <v>1081.299161759991</v>
      </c>
      <c r="F9" s="20">
        <v>3947.1284066399894</v>
      </c>
    </row>
    <row r="10" spans="1:6" ht="15.75" x14ac:dyDescent="0.25">
      <c r="A10" s="15" t="s">
        <v>13</v>
      </c>
      <c r="B10" s="16">
        <v>-358296.3740821</v>
      </c>
      <c r="C10" s="16">
        <v>-363449.45487517997</v>
      </c>
      <c r="D10" s="17">
        <v>5153.0807930799783</v>
      </c>
      <c r="E10" s="17">
        <v>-15182.008154990035</v>
      </c>
      <c r="F10" s="17">
        <v>-282551.66021785</v>
      </c>
    </row>
    <row r="11" spans="1:6" ht="15.75" x14ac:dyDescent="0.25">
      <c r="A11" s="18" t="s">
        <v>14</v>
      </c>
      <c r="B11" s="19">
        <v>372254.31548971997</v>
      </c>
      <c r="C11" s="19">
        <v>377407.39628280001</v>
      </c>
      <c r="D11" s="21">
        <v>-5153.0807930800365</v>
      </c>
      <c r="E11" s="21">
        <v>15182.008154990035</v>
      </c>
      <c r="F11" s="21">
        <v>281781.81631522998</v>
      </c>
    </row>
    <row r="12" spans="1:6" ht="15.75" x14ac:dyDescent="0.25">
      <c r="A12" s="22" t="s">
        <v>15</v>
      </c>
      <c r="B12" s="23">
        <v>-904700</v>
      </c>
      <c r="C12" s="23">
        <v>-907700</v>
      </c>
      <c r="D12" s="17">
        <v>3000</v>
      </c>
      <c r="E12" s="17">
        <v>-14750</v>
      </c>
      <c r="F12" s="17">
        <v>-250650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-545200</v>
      </c>
      <c r="C17" s="19">
        <v>-553900</v>
      </c>
      <c r="D17" s="21">
        <v>8700</v>
      </c>
      <c r="E17" s="21">
        <v>23850</v>
      </c>
      <c r="F17" s="21">
        <v>-167750</v>
      </c>
    </row>
    <row r="18" spans="1:6" ht="15.75" x14ac:dyDescent="0.25">
      <c r="A18" s="24" t="s">
        <v>21</v>
      </c>
      <c r="B18" s="19">
        <v>-159500</v>
      </c>
      <c r="C18" s="19">
        <v>-153800</v>
      </c>
      <c r="D18" s="21">
        <v>-5700</v>
      </c>
      <c r="E18" s="21">
        <v>-38600</v>
      </c>
      <c r="F18" s="21">
        <v>117100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0</v>
      </c>
      <c r="F20" s="20">
        <v>-200000</v>
      </c>
    </row>
    <row r="21" spans="1:6" ht="16.5" thickBot="1" x14ac:dyDescent="0.3">
      <c r="A21" s="12" t="s">
        <v>24</v>
      </c>
      <c r="B21" s="25">
        <v>2078485.4129228299</v>
      </c>
      <c r="C21" s="25">
        <v>2045708.0468247801</v>
      </c>
      <c r="D21" s="14">
        <v>32777.366098049795</v>
      </c>
      <c r="E21" s="14">
        <v>26759.605644839816</v>
      </c>
      <c r="F21" s="14">
        <v>281383.32087920979</v>
      </c>
    </row>
    <row r="22" spans="1:6" ht="15.75" x14ac:dyDescent="0.25">
      <c r="A22" s="22" t="s">
        <v>25</v>
      </c>
      <c r="B22" s="16">
        <v>340662.28748841997</v>
      </c>
      <c r="C22" s="16">
        <v>336820.23712030001</v>
      </c>
      <c r="D22" s="26">
        <v>3842.0503681199625</v>
      </c>
      <c r="E22" s="26">
        <v>9874.6092622399447</v>
      </c>
      <c r="F22" s="26">
        <v>-25537.528553010023</v>
      </c>
    </row>
    <row r="23" spans="1:6" ht="15.75" x14ac:dyDescent="0.25">
      <c r="A23" s="22" t="s">
        <v>26</v>
      </c>
      <c r="B23" s="16">
        <v>784771.94303299999</v>
      </c>
      <c r="C23" s="16">
        <v>786368.006605</v>
      </c>
      <c r="D23" s="26">
        <v>-1596.0635720000137</v>
      </c>
      <c r="E23" s="26">
        <v>-11433.592549000052</v>
      </c>
      <c r="F23" s="26">
        <v>34659.520878499956</v>
      </c>
    </row>
    <row r="24" spans="1:6" ht="15.75" x14ac:dyDescent="0.25">
      <c r="A24" s="22" t="s">
        <v>27</v>
      </c>
      <c r="B24" s="16">
        <v>27896.157371010002</v>
      </c>
      <c r="C24" s="16">
        <v>27729.649659660001</v>
      </c>
      <c r="D24" s="26">
        <v>166.50771135000105</v>
      </c>
      <c r="E24" s="26">
        <v>931.51202520999868</v>
      </c>
      <c r="F24" s="26">
        <v>2172.1298276100024</v>
      </c>
    </row>
    <row r="25" spans="1:6" ht="16.5" thickBot="1" x14ac:dyDescent="0.3">
      <c r="A25" s="22" t="s">
        <v>28</v>
      </c>
      <c r="B25" s="16">
        <v>925155.02503040002</v>
      </c>
      <c r="C25" s="16">
        <v>894790.15343982005</v>
      </c>
      <c r="D25" s="27">
        <v>30364.871590579976</v>
      </c>
      <c r="E25" s="27">
        <v>27387.076906390022</v>
      </c>
      <c r="F25" s="27">
        <v>270089.19872611016</v>
      </c>
    </row>
    <row r="26" spans="1:6" ht="16.5" thickBot="1" x14ac:dyDescent="0.3">
      <c r="A26" s="12" t="s">
        <v>29</v>
      </c>
      <c r="B26" s="25">
        <v>1153330.3878924299</v>
      </c>
      <c r="C26" s="25">
        <v>1150917.89338496</v>
      </c>
      <c r="D26" s="14">
        <v>2412.4945074699353</v>
      </c>
      <c r="E26" s="14">
        <v>-627.47126155020669</v>
      </c>
      <c r="F26" s="14">
        <v>11294.122153099859</v>
      </c>
    </row>
    <row r="27" spans="1:6" ht="16.5" thickBot="1" x14ac:dyDescent="0.3">
      <c r="A27" s="28" t="s">
        <v>30</v>
      </c>
      <c r="B27" s="29">
        <v>270918</v>
      </c>
      <c r="C27" s="29">
        <v>270918</v>
      </c>
      <c r="D27" s="30">
        <v>0</v>
      </c>
      <c r="E27" s="30">
        <v>758</v>
      </c>
      <c r="F27" s="30">
        <v>20808.167270468461</v>
      </c>
    </row>
    <row r="28" spans="1:6" ht="16.5" thickBot="1" x14ac:dyDescent="0.3">
      <c r="A28" s="28" t="s">
        <v>31</v>
      </c>
      <c r="B28" s="29">
        <v>69744.28748841997</v>
      </c>
      <c r="C28" s="29">
        <v>65902.237120300008</v>
      </c>
      <c r="D28" s="14">
        <v>3842.0503681199625</v>
      </c>
      <c r="E28" s="14">
        <v>9116.6092622399447</v>
      </c>
      <c r="F28" s="14">
        <v>-46345.695823478483</v>
      </c>
    </row>
    <row r="29" spans="1:6" ht="16.5" thickBot="1" x14ac:dyDescent="0.3">
      <c r="A29" s="31" t="s">
        <v>32</v>
      </c>
      <c r="B29" s="29">
        <v>675037.81155824999</v>
      </c>
      <c r="C29" s="29">
        <v>652187.96904096997</v>
      </c>
      <c r="D29" s="14">
        <v>22849.84251728002</v>
      </c>
      <c r="E29" s="14">
        <v>28982.157759050024</v>
      </c>
      <c r="F29" s="14">
        <v>275714.01774554997</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A3" sqref="A3"/>
    </sheetView>
  </sheetViews>
  <sheetFormatPr defaultColWidth="0" defaultRowHeight="15" customHeight="1" zeroHeight="1" x14ac:dyDescent="0.25"/>
  <cols>
    <col min="1" max="1" width="103.140625" style="36" bestFit="1" customWidth="1"/>
    <col min="2" max="16384" width="9.140625" style="36" hidden="1"/>
  </cols>
  <sheetData>
    <row r="1" spans="1:6" x14ac:dyDescent="0.25">
      <c r="A1" s="35" t="s">
        <v>34</v>
      </c>
    </row>
    <row r="2" spans="1:6" ht="15.75" x14ac:dyDescent="0.25">
      <c r="A2" s="15" t="s">
        <v>35</v>
      </c>
    </row>
    <row r="3" spans="1:6" ht="39.75" customHeight="1" x14ac:dyDescent="0.25">
      <c r="A3" s="37" t="str">
        <f>CBP_LP!A3</f>
        <v>Chaitra 15, 2082(March 29, 2026)</v>
      </c>
    </row>
    <row r="4" spans="1:6" ht="15.75" x14ac:dyDescent="0.25">
      <c r="A4" s="15" t="s">
        <v>36</v>
      </c>
    </row>
    <row r="5" spans="1:6" ht="49.5" customHeight="1" thickBot="1" x14ac:dyDescent="0.3">
      <c r="A5" s="38" t="s">
        <v>37</v>
      </c>
      <c r="B5" s="39" t="s">
        <v>4</v>
      </c>
      <c r="C5" s="39" t="s">
        <v>5</v>
      </c>
    </row>
    <row r="6" spans="1:6" ht="16.5" thickBot="1" x14ac:dyDescent="0.3">
      <c r="A6" s="15" t="s">
        <v>38</v>
      </c>
      <c r="B6" s="10">
        <v>46110</v>
      </c>
      <c r="C6" s="10">
        <v>46109</v>
      </c>
    </row>
    <row r="7" spans="1:6" ht="63.75" thickBot="1" x14ac:dyDescent="0.3">
      <c r="A7" s="38" t="s">
        <v>39</v>
      </c>
      <c r="B7" s="13">
        <v>2078485.4166434598</v>
      </c>
      <c r="C7" s="13">
        <v>2045708.0474273404</v>
      </c>
      <c r="D7" s="40">
        <f t="shared" ref="D7:D12" si="0">B7-C7</f>
        <v>32777.369216119405</v>
      </c>
      <c r="E7" s="40">
        <f>B7-[1]Sheet1!A2</f>
        <v>26759.610405809246</v>
      </c>
      <c r="F7" s="40">
        <f>B7-[1]Sheet1!B2</f>
        <v>281383.32460046979</v>
      </c>
    </row>
    <row r="8" spans="1:6" ht="15.75" x14ac:dyDescent="0.25">
      <c r="A8" s="15" t="s">
        <v>40</v>
      </c>
      <c r="B8" s="16">
        <v>3341481.7907255599</v>
      </c>
      <c r="C8" s="16">
        <v>3316857.5023025204</v>
      </c>
      <c r="D8" s="40">
        <f t="shared" si="0"/>
        <v>24624.288423039485</v>
      </c>
      <c r="E8" s="40">
        <f>B8-[1]Sheet1!A3</f>
        <v>56691.618560799398</v>
      </c>
      <c r="F8" s="40">
        <f>B8-[1]Sheet1!A2</f>
        <v>1289755.9844879094</v>
      </c>
    </row>
    <row r="9" spans="1:6" ht="15.75" x14ac:dyDescent="0.25">
      <c r="A9" s="38" t="s">
        <v>41</v>
      </c>
      <c r="B9" s="19">
        <v>45051.788487189995</v>
      </c>
      <c r="C9" s="19">
        <v>44785.424171589999</v>
      </c>
      <c r="D9" s="36">
        <f t="shared" si="0"/>
        <v>266.36431559999619</v>
      </c>
      <c r="E9" s="36">
        <f>B9-[1]Sheet1!A4</f>
        <v>1081.299161759991</v>
      </c>
      <c r="F9" s="36">
        <f>B9-[1]Sheet1!B4</f>
        <v>3947.1284066399894</v>
      </c>
    </row>
    <row r="10" spans="1:6" ht="15.75" x14ac:dyDescent="0.25">
      <c r="A10" s="15" t="s">
        <v>42</v>
      </c>
      <c r="B10" s="16">
        <v>-358296.3740821</v>
      </c>
      <c r="C10" s="16">
        <v>-363449.45487517997</v>
      </c>
      <c r="D10" s="36">
        <f t="shared" si="0"/>
        <v>5153.0807930799783</v>
      </c>
      <c r="E10" s="36">
        <f>B10-[1]Sheet1!A5</f>
        <v>-15182.008154990035</v>
      </c>
      <c r="F10" s="36">
        <f>B10-[1]Sheet1!B5</f>
        <v>-282551.66021785</v>
      </c>
    </row>
    <row r="11" spans="1:6" ht="31.5" x14ac:dyDescent="0.25">
      <c r="A11" s="38" t="s">
        <v>43</v>
      </c>
      <c r="B11" s="19">
        <v>372254.31548971997</v>
      </c>
      <c r="C11" s="19">
        <v>377407.39628280001</v>
      </c>
      <c r="D11" s="36">
        <f t="shared" si="0"/>
        <v>-5153.0807930800365</v>
      </c>
      <c r="E11" s="36">
        <f>B11-[1]Sheet1!A6</f>
        <v>15182.008154990035</v>
      </c>
      <c r="F11" s="36">
        <f>B11-[1]Sheet1!B6</f>
        <v>281781.81631522998</v>
      </c>
    </row>
    <row r="12" spans="1:6" ht="15.75" x14ac:dyDescent="0.25">
      <c r="A12" s="15" t="s">
        <v>44</v>
      </c>
      <c r="B12" s="23">
        <v>-904700</v>
      </c>
      <c r="C12" s="23">
        <v>-907700</v>
      </c>
      <c r="D12" s="36">
        <f t="shared" si="0"/>
        <v>3000</v>
      </c>
      <c r="E12" s="36">
        <f>B12-[1]Sheet1!A7</f>
        <v>-14750</v>
      </c>
      <c r="F12" s="36">
        <f>B12-[1]Sheet1!B7</f>
        <v>-250650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-545200</v>
      </c>
      <c r="C17" s="19">
        <v>-553900</v>
      </c>
      <c r="D17" s="36">
        <f>B17-C17</f>
        <v>8700</v>
      </c>
      <c r="E17" s="36">
        <f>B17-[1]Sheet1!A12</f>
        <v>23850</v>
      </c>
      <c r="F17" s="36">
        <f>B17-[1]Sheet1!B12</f>
        <v>-167750</v>
      </c>
    </row>
    <row r="18" spans="1:6" ht="15.75" x14ac:dyDescent="0.25">
      <c r="A18" s="24" t="s">
        <v>21</v>
      </c>
      <c r="B18" s="19">
        <v>-159500</v>
      </c>
      <c r="C18" s="19">
        <v>-153800</v>
      </c>
      <c r="D18" s="36">
        <f>B18-C18</f>
        <v>-5700</v>
      </c>
      <c r="E18" s="36">
        <f>B18-[1]Sheet1!A13</f>
        <v>-38600</v>
      </c>
      <c r="F18" s="36">
        <f>B18-[1]Sheet1!B13</f>
        <v>117100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f>SUM(B22:B25)</f>
        <v>2078485.4129228299</v>
      </c>
      <c r="C21" s="25">
        <f>SUM(C22:C25)</f>
        <v>2045708.0468247801</v>
      </c>
      <c r="D21" s="40">
        <f t="shared" ref="D21:D29" si="1">B21-C21</f>
        <v>32777.366098049795</v>
      </c>
      <c r="E21" s="36">
        <f>B21-[1]Sheet1!A16</f>
        <v>26759.605644839816</v>
      </c>
      <c r="F21" s="36">
        <f>B21-[1]Sheet1!B16</f>
        <v>281383.32087920979</v>
      </c>
    </row>
    <row r="22" spans="1:6" ht="31.5" x14ac:dyDescent="0.25">
      <c r="A22" s="38" t="s">
        <v>45</v>
      </c>
      <c r="B22" s="16">
        <v>340662.28748841997</v>
      </c>
      <c r="C22" s="16">
        <v>336820.23712030001</v>
      </c>
      <c r="D22" s="36">
        <f t="shared" si="1"/>
        <v>3842.0503681199625</v>
      </c>
      <c r="E22" s="36">
        <f>B22-[1]Sheet1!A17</f>
        <v>9874.6092622399447</v>
      </c>
      <c r="F22" s="36">
        <f>B22-[1]Sheet1!B17</f>
        <v>-25537.528553010023</v>
      </c>
    </row>
    <row r="23" spans="1:6" ht="15.75" x14ac:dyDescent="0.25">
      <c r="A23" s="15" t="s">
        <v>32</v>
      </c>
      <c r="B23" s="16">
        <v>784771.94303299999</v>
      </c>
      <c r="C23" s="16">
        <v>786368.006605</v>
      </c>
      <c r="D23" s="36">
        <f t="shared" si="1"/>
        <v>-1596.0635720000137</v>
      </c>
      <c r="E23" s="36">
        <f>B23-[1]Sheet1!A18</f>
        <v>-11433.592549000052</v>
      </c>
      <c r="F23" s="36">
        <f>B23-[1]Sheet1!B18</f>
        <v>34659.520878499956</v>
      </c>
    </row>
    <row r="24" spans="1:6" ht="31.5" x14ac:dyDescent="0.25">
      <c r="A24" s="38" t="s">
        <v>46</v>
      </c>
      <c r="B24" s="16">
        <v>27896.157371010002</v>
      </c>
      <c r="C24" s="16">
        <v>27729.649659660001</v>
      </c>
      <c r="D24" s="36">
        <f t="shared" si="1"/>
        <v>166.50771135000105</v>
      </c>
      <c r="E24" s="36">
        <f>B24-[1]Sheet1!A19</f>
        <v>931.51202520999868</v>
      </c>
      <c r="F24" s="36">
        <f>B24-[1]Sheet1!B19</f>
        <v>2172.1298276100024</v>
      </c>
    </row>
    <row r="25" spans="1:6" ht="45" x14ac:dyDescent="0.25">
      <c r="A25" s="41" t="s">
        <v>47</v>
      </c>
      <c r="B25" s="16">
        <f>933049.4650304-7894.44</f>
        <v>925155.02503040002</v>
      </c>
      <c r="C25" s="16">
        <f>902614.72343982-7824.57</f>
        <v>894790.15343982005</v>
      </c>
      <c r="D25" s="36">
        <f t="shared" si="1"/>
        <v>30364.871590579976</v>
      </c>
      <c r="E25" s="36">
        <f>B25-[1]Sheet1!A20</f>
        <v>27387.076906390022</v>
      </c>
      <c r="F25" s="36">
        <f>B25-[1]Sheet1!B20</f>
        <v>270089.19872611016</v>
      </c>
    </row>
    <row r="26" spans="1:6" ht="16.5" hidden="1" thickBot="1" x14ac:dyDescent="0.3">
      <c r="B26" s="25">
        <v>1153330.3878924299</v>
      </c>
      <c r="C26" s="25">
        <v>1150917.89338496</v>
      </c>
      <c r="D26" s="36">
        <f t="shared" si="1"/>
        <v>2412.4945074699353</v>
      </c>
      <c r="E26" s="36">
        <f>B26-[1]Sheet1!A21</f>
        <v>-627.47126155020669</v>
      </c>
      <c r="F26" s="36">
        <f>B26-[1]Sheet1!B21</f>
        <v>11294.122153099859</v>
      </c>
    </row>
    <row r="27" spans="1:6" ht="16.5" hidden="1" thickBot="1" x14ac:dyDescent="0.3">
      <c r="B27" s="29">
        <v>270918</v>
      </c>
      <c r="C27" s="29">
        <v>270918</v>
      </c>
      <c r="D27" s="36">
        <f t="shared" si="1"/>
        <v>0</v>
      </c>
      <c r="E27" s="36">
        <f>B27-[1]Sheet1!A22</f>
        <v>758</v>
      </c>
      <c r="F27" s="36">
        <f>B27-[1]Sheet1!B22</f>
        <v>20808.167270468461</v>
      </c>
    </row>
    <row r="28" spans="1:6" ht="16.5" hidden="1" thickBot="1" x14ac:dyDescent="0.3">
      <c r="B28" s="29">
        <v>69744.28748841997</v>
      </c>
      <c r="C28" s="29">
        <v>65902.237120300008</v>
      </c>
      <c r="D28" s="40">
        <f t="shared" si="1"/>
        <v>3842.0503681199625</v>
      </c>
      <c r="E28" s="36">
        <f>B28-[1]Sheet1!A23</f>
        <v>9116.6092622399447</v>
      </c>
      <c r="F28" s="40">
        <f>B28-[1]Sheet1!B23</f>
        <v>-46345.695823478483</v>
      </c>
    </row>
    <row r="29" spans="1:6" ht="16.5" hidden="1" thickBot="1" x14ac:dyDescent="0.3">
      <c r="B29" s="29">
        <v>675037.81155824999</v>
      </c>
      <c r="C29" s="29">
        <v>652187.96904096997</v>
      </c>
      <c r="D29" s="40">
        <f t="shared" si="1"/>
        <v>22849.84251728002</v>
      </c>
      <c r="E29" s="40">
        <f>B29-[1]Sheet1!A24</f>
        <v>28982.157759050024</v>
      </c>
      <c r="F29" s="36">
        <f>B29-[1]Sheet1!B24</f>
        <v>275714.01774554997</v>
      </c>
    </row>
    <row r="30" spans="1:6" hidden="1" x14ac:dyDescent="0.25">
      <c r="A30" s="36"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2026-03-31T05:15:21Z</dcterms:created>
  <dcterms:modified xsi:type="dcterms:W3CDTF">2026-03-31T05:16:35Z</dcterms:modified>
</cp:coreProperties>
</file>