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 name="Sheet1" sheetId="3" r:id="rId3"/>
  </sheets>
  <externalReferences>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<sst xmlns="http://schemas.openxmlformats.org/spreadsheetml/2006/main" count="64" uniqueCount="53">
  <si>
    <t>NEPAL RASTRA BANK</t>
  </si>
  <si>
    <t>Central Bank Survey and Liquidity Position</t>
  </si>
  <si>
    <t>(In Rs. Million)</t>
  </si>
  <si>
    <t>Date (BS/AD)</t>
  </si>
  <si>
    <t>Baishakh 31 2083</t>
  </si>
  <si>
    <t>Baishakh 30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</si>
  <si>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</si>
  <si>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</si>
  <si>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</si>
  <si>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</si>
  <si>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</si>
  <si>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</si>
  <si>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</si>
  <si>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</si>
  <si>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</si>
  <si>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</si>
  <si>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</si>
  <si>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</si>
  <si>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</si>
  <si>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</si>
  <si>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</si>
  <si>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</si>
  <si>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</si>
  <si>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</si>
  <si>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</si>
  <si>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</si>
  <si>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</si>
  <si>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</si>
  <si>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</si>
  <si>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</si>
  <si>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</si>
  <si>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</si>
  <si>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</si>
  <si>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</si>
  <si>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</si>
  <si>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</si>
  <si>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</si>
  <si>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</si>
  <si>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20 2083</t>
  </si>
  <si>
    <t>Baishakh 15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</si>
  <si>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</si>
  <si>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</si>
  <si>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</si>
  <si>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</si>
  <si>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</si>
  <si>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</si>
  <si>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</si>
  <si>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</si>
  <si>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</si>
  <si>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</si>
  <si>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PREV MONTH</t>
  </si>
  <si>
    <t>PREV YEAR</t>
  </si>
  <si>
    <t>Baishakh 31 2083(May 14,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</si>
</sst>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cellStyleXfs>
  <cellXfs count="48">
    <xf numFmtId="0" fontId="0" fillId="0" borderId="0" xfId="0"/>
    <xf numFmtId="0" fontId="3" fillId="0" borderId="0" xfId="0" applyFont="1" applyAlignment="1" applyProtection="1">
      <alignment horizontal="center" vertical="top" wrapText="1"/>
    </xf>
    <xf numFmtId="164" fontId="3" fillId="0" borderId="0" xfId="0" applyNumberFormat="1" applyFont="1" applyAlignment="1" applyProtection="1">
      <alignment horizontal="center" vertical="top" wrapText="1"/>
    </xf>
    <xf numFmtId="0" fontId="5" fillId="0" borderId="1" xfId="2" applyFont="1" applyBorder="1" applyAlignment="1">
      <alignment horizontal="right"/>
    </xf>
    <xf numFmtId="0" fontId="6" fillId="2" borderId="2" xfId="3" applyFont="1" applyFill="1" applyBorder="1" applyAlignment="1">
      <alignment horizontal="center"/>
    </xf>
    <xf numFmtId="165" fontId="7" fillId="2" borderId="2" xfId="4" applyNumberFormat="1" applyFont="1" applyFill="1" applyBorder="1" applyAlignment="1">
      <alignment horizontal="center"/>
    </xf>
    <xf numFmtId="166" fontId="7" fillId="2" borderId="3" xfId="3" applyNumberFormat="1" applyFont="1" applyFill="1" applyBorder="1" applyAlignment="1">
      <alignment horizontal="center"/>
    </xf>
    <xf numFmtId="166" fontId="7" fillId="2" borderId="4" xfId="3" applyNumberFormat="1" applyFont="1" applyFill="1" applyBorder="1" applyAlignment="1">
      <alignment horizontal="center"/>
    </xf>
    <xf numFmtId="166" fontId="7" fillId="2" borderId="5" xfId="3" applyNumberFormat="1" applyFont="1" applyFill="1" applyBorder="1" applyAlignment="1">
      <alignment horizontal="center"/>
    </xf>
    <xf numFmtId="0" fontId="6" fillId="2" borderId="6" xfId="3" applyFont="1" applyFill="1" applyBorder="1" applyAlignment="1">
      <alignment horizontal="center"/>
    </xf>
    <xf numFmtId="165" fontId="7" fillId="3" borderId="2" xfId="4" applyNumberFormat="1" applyFont="1" applyFill="1" applyBorder="1"/>
    <xf numFmtId="166" fontId="7" fillId="2" borderId="2" xfId="3" applyNumberFormat="1" applyFont="1" applyFill="1" applyBorder="1" applyAlignment="1">
      <alignment horizontal="center"/>
    </xf>
    <xf numFmtId="0" fontId="7" fillId="2" borderId="7" xfId="3" applyFont="1" applyFill="1" applyBorder="1" applyAlignment="1">
      <alignment horizontal="left"/>
    </xf>
    <xf numFmtId="43" fontId="7" fillId="3" borderId="7" xfId="4" applyNumberFormat="1" applyFont="1" applyFill="1" applyBorder="1"/>
    <xf numFmtId="167" fontId="7" fillId="2" borderId="7" xfId="1" applyNumberFormat="1" applyFont="1" applyFill="1" applyBorder="1" applyAlignment="1">
      <alignment horizontal="right"/>
    </xf>
    <xf numFmtId="166" fontId="7" fillId="0" borderId="8" xfId="3" applyNumberFormat="1" applyFont="1" applyBorder="1" applyAlignment="1">
      <alignment horizontal="left" indent="2"/>
    </xf>
    <xf numFmtId="43" fontId="8"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6" fontId="9" fillId="0" borderId="8" xfId="3" applyNumberFormat="1" applyFont="1" applyBorder="1" applyAlignment="1">
      <alignment horizontal="left" indent="4"/>
    </xf>
    <xf numFmtId="43" fontId="9" fillId="0" borderId="8" xfId="5" applyNumberFormat="1" applyFont="1" applyFill="1" applyBorder="1" applyAlignment="1">
      <alignment horizontal="center"/>
    </xf>
    <xf numFmtId="167" fontId="9" fillId="0" borderId="8" xfId="1" applyNumberFormat="1" applyFont="1" applyBorder="1" applyAlignment="1">
      <alignment horizontal="right"/>
    </xf>
    <xf numFmtId="167" fontId="9"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43" fontId="7" fillId="0" borderId="7" xfId="5" applyNumberFormat="1" applyFont="1" applyFill="1" applyBorder="1" applyAlignment="1">
      <alignment horizontal="center"/>
    </xf>
    <xf numFmtId="167" fontId="8" fillId="0" borderId="8" xfId="1" applyNumberFormat="1" applyFont="1" applyFill="1" applyBorder="1" applyAlignment="1">
      <alignment horizontal="right"/>
    </xf>
    <xf numFmtId="167" fontId="8" fillId="0" borderId="8" xfId="1" applyNumberFormat="1" applyFont="1" applyBorder="1" applyAlignment="1">
      <alignment horizontal="right"/>
    </xf>
    <xf numFmtId="166" fontId="7" fillId="2" borderId="7" xfId="3" applyNumberFormat="1" applyFont="1" applyFill="1" applyBorder="1"/>
    <xf numFmtId="167" fontId="8" fillId="2" borderId="7" xfId="1" applyNumberFormat="1" applyFont="1" applyFill="1" applyBorder="1" applyAlignment="1">
      <alignment horizontal="right"/>
    </xf>
    <xf numFmtId="43" fontId="7" fillId="0" borderId="7" xfId="5" applyNumberFormat="1" applyFont="1" applyFill="1" applyBorder="1"/>
    <xf numFmtId="166" fontId="7" fillId="2" borderId="3" xfId="3" applyNumberFormat="1" applyFont="1" applyFill="1" applyBorder="1"/>
    <xf numFmtId="0" fontId="10" fillId="0" borderId="9" xfId="0" applyFont="1" applyBorder="1" applyAlignment="1">
      <alignment horizontal="left" vertical="top" wrapText="1"/>
    </xf>
    <xf numFmtId="0" fontId="11" fillId="0" borderId="0" xfId="0" applyFont="1" applyBorder="1" applyAlignment="1">
      <alignment horizontal="left" vertical="top" wrapText="1"/>
    </xf>
    <xf numFmtId="0" fontId="11" fillId="0" borderId="9" xfId="0" applyFont="1" applyBorder="1" applyAlignment="1">
      <alignment horizontal="left" vertical="top" wrapText="1"/>
    </xf>
    <xf numFmtId="0" fontId="12" fillId="0" borderId="0" xfId="0" applyFont="1"/>
    <xf numFmtId="0" fontId="13" fillId="0" borderId="0" xfId="0" applyFont="1"/>
    <xf numFmtId="166" fontId="3" fillId="0" borderId="8" xfId="3" applyNumberFormat="1" applyFont="1" applyBorder="1" applyAlignment="1">
      <alignment horizontal="left" wrapText="1" indent="4"/>
    </xf>
    <xf numFmtId="166" fontId="9" fillId="0" borderId="8" xfId="3" applyNumberFormat="1" applyFont="1" applyBorder="1" applyAlignment="1">
      <alignment horizontal="left" wrapText="1" indent="4"/>
    </xf>
    <xf numFmtId="15" fontId="13" fillId="0" borderId="0" xfId="0" applyNumberFormat="1" applyFont="1"/>
    <xf numFmtId="43" fontId="13" fillId="0" borderId="0" xfId="0" applyNumberFormat="1" applyFont="1"/>
    <xf numFmtId="43" fontId="8" fillId="0" borderId="8" xfId="5" applyNumberFormat="1" applyFont="1" applyBorder="1" applyAlignment="1">
      <alignment horizontal="center"/>
    </xf>
    <xf numFmtId="43" fontId="9" fillId="0" borderId="8" xfId="5" applyNumberFormat="1" applyFont="1" applyBorder="1" applyAlignment="1">
      <alignment horizontal="center"/>
    </xf>
    <xf numFmtId="43" fontId="7" fillId="3" borderId="7" xfId="5" applyNumberFormat="1" applyFont="1" applyFill="1" applyBorder="1" applyAlignment="1">
      <alignment horizontal="center"/>
    </xf>
    <xf numFmtId="0" fontId="13" fillId="0" borderId="0" xfId="0" applyFont="1" applyAlignment="1">
      <alignment wrapText="1"/>
    </xf>
    <xf numFmtId="43" fontId="7" fillId="3" borderId="7" xfId="5" applyNumberFormat="1" applyFont="1" applyFill="1" applyBorder="1"/>
    <xf numFmtId="0" fontId="2" fillId="0" borderId="0" xfId="0" applyFont="1"/>
    <xf numFmtId="0" fontId="0" fillId="0" borderId="0" xfId="0" applyFill="1" applyBorder="1"/>
    <xf numFmtId="43" fontId="0" fillId="0" borderId="0" xfId="0" applyNumberFormat="1" applyFill="1" applyBorder="1"/>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40"/>
  <sheetViews>
    <sheetView tabSelected="1" zoomScale="90" zoomScaleNormal="90" workbookViewId="0">
      <selection activeCell="E8" sqref="E8"/>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52</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46156</v>
      </c>
      <c r="C6" s="10">
        <v>46155</v>
      </c>
      <c r="D6" s="11" t="s">
        <v>7</v>
      </c>
      <c r="E6" s="11" t="s">
        <v>8</v>
      </c>
      <c r="F6" s="11" t="s">
        <v>9</v>
      </c>
    </row>
    <row r="7" spans="1:6" ht="16.5" thickBot="1">
      <c r="A7" s="12" t="s">
        <v>10</v>
      </c>
      <c r="B7" s="13">
        <v>2141893.0196487196</v>
      </c>
      <c r="C7" s="13">
        <v>2184554.82674006</v>
      </c>
      <c r="D7" s="14">
        <v>-42661.807091340423</v>
      </c>
      <c r="E7" s="14">
        <v>41599.847979269922</v>
      </c>
      <c r="F7" s="14">
        <v>344790.92760572955</v>
      </c>
    </row>
    <row r="8" spans="1:6" ht="15.75">
      <c r="A8" s="15" t="s">
        <v>11</v>
      </c>
      <c r="B8" s="16">
        <v>3543239.1789608994</v>
      </c>
      <c r="C8" s="16">
        <v>3539777.17069512</v>
      </c>
      <c r="D8" s="17">
        <v>3462.0082657793537</v>
      </c>
      <c r="E8" s="17">
        <v>249516.55717338948</v>
      </c>
      <c r="F8" s="17">
        <v>1016342.3730536592</v>
      </c>
    </row>
    <row r="9" spans="1:6" ht="15.75">
      <c r="A9" s="18" t="s">
        <v>12</v>
      </c>
      <c r="B9" s="19">
        <v>45968.39107464</v>
      </c>
      <c r="C9" s="19">
        <v>45985.869570000003</v>
      </c>
      <c r="D9" s="20">
        <v>-17.478495360002853</v>
      </c>
      <c r="E9" s="20">
        <v>1590.360339119994</v>
      </c>
      <c r="F9" s="20">
        <v>4863.7309940899941</v>
      </c>
    </row>
    <row r="10" spans="1:6" ht="15.75">
      <c r="A10" s="15" t="s">
        <v>13</v>
      </c>
      <c r="B10" s="16">
        <v>-372746.15931218001</v>
      </c>
      <c r="C10" s="16">
        <v>-375072.34395506</v>
      </c>
      <c r="D10" s="17">
        <v>2326.1846428799909</v>
      </c>
      <c r="E10" s="17">
        <v>-7416.7091941200197</v>
      </c>
      <c r="F10" s="17">
        <v>-297001.44544793002</v>
      </c>
    </row>
    <row r="11" spans="1:6" ht="15.75">
      <c r="A11" s="18" t="s">
        <v>14</v>
      </c>
      <c r="B11" s="19">
        <v>384454.25011979998</v>
      </c>
      <c r="C11" s="19">
        <v>386780.43476268003</v>
      </c>
      <c r="D11" s="21">
        <v>-2326.1846428800491</v>
      </c>
      <c r="E11" s="21">
        <v>5166.8585941200145</v>
      </c>
      <c r="F11" s="21">
        <v>293981.75094530999</v>
      </c>
    </row>
    <row r="12" spans="1:6" ht="15.75">
      <c r="A12" s="22" t="s">
        <v>15</v>
      </c>
      <c r="B12" s="16">
        <v>-1028600</v>
      </c>
      <c r="C12" s="16">
        <v>-980150</v>
      </c>
      <c r="D12" s="17">
        <v>-48450</v>
      </c>
      <c r="E12" s="17">
        <v>-200500</v>
      </c>
      <c r="F12" s="17">
        <v>-374550</v>
      </c>
    </row>
    <row r="13" spans="1:6" ht="15.75">
      <c r="A13" s="23" t="s">
        <v>16</v>
      </c>
      <c r="B13" s="19">
        <v>0</v>
      </c>
      <c r="C13" s="19">
        <v>0</v>
      </c>
      <c r="D13" s="21">
        <v>0</v>
      </c>
      <c r="E13" s="21">
        <v>0</v>
      </c>
      <c r="F13" s="21">
        <v>0</v>
      </c>
    </row>
    <row r="14" spans="1:6" ht="15.75">
      <c r="A14" s="23" t="s">
        <v>17</v>
      </c>
      <c r="B14" s="19">
        <v>0</v>
      </c>
      <c r="C14" s="19">
        <v>0</v>
      </c>
      <c r="D14" s="21">
        <v>0</v>
      </c>
      <c r="E14" s="21">
        <v>0</v>
      </c>
      <c r="F14" s="21">
        <v>0</v>
      </c>
    </row>
    <row r="15" spans="1:6" ht="15.75">
      <c r="A15" s="23" t="s">
        <v>18</v>
      </c>
      <c r="B15" s="19">
        <v>0</v>
      </c>
      <c r="C15" s="19">
        <v>0</v>
      </c>
      <c r="D15" s="21">
        <v>0</v>
      </c>
      <c r="E15" s="21">
        <v>0</v>
      </c>
      <c r="F15" s="21">
        <v>0</v>
      </c>
    </row>
    <row r="16" spans="1:6" ht="15.75">
      <c r="A16" s="23" t="s">
        <v>19</v>
      </c>
      <c r="B16" s="19">
        <v>0</v>
      </c>
      <c r="C16" s="19">
        <v>0</v>
      </c>
      <c r="D16" s="21">
        <v>0</v>
      </c>
      <c r="E16" s="21">
        <v>0</v>
      </c>
      <c r="F16" s="21">
        <v>0</v>
      </c>
    </row>
    <row r="17" spans="1:6" ht="15.75">
      <c r="A17" s="23" t="s">
        <v>20</v>
      </c>
      <c r="B17" s="19">
        <v>-716700</v>
      </c>
      <c r="C17" s="19">
        <v>-716700</v>
      </c>
      <c r="D17" s="21">
        <v>0</v>
      </c>
      <c r="E17" s="21">
        <v>-88600</v>
      </c>
      <c r="F17" s="21">
        <v>-339250</v>
      </c>
    </row>
    <row r="18" spans="1:6" ht="15.75">
      <c r="A18" s="23" t="s">
        <v>21</v>
      </c>
      <c r="B18" s="19">
        <v>-111900</v>
      </c>
      <c r="C18" s="19">
        <v>-63450</v>
      </c>
      <c r="D18" s="21">
        <v>-48450</v>
      </c>
      <c r="E18" s="21">
        <v>-111900</v>
      </c>
      <c r="F18" s="21">
        <v>164700</v>
      </c>
    </row>
    <row r="19" spans="1:6" ht="15.75">
      <c r="A19" s="23" t="s">
        <v>22</v>
      </c>
      <c r="B19" s="19">
        <v>0</v>
      </c>
      <c r="C19" s="19">
        <v>0</v>
      </c>
      <c r="D19" s="20">
        <v>0</v>
      </c>
      <c r="E19" s="20">
        <v>0</v>
      </c>
      <c r="F19" s="20">
        <v>0</v>
      </c>
    </row>
    <row r="20" spans="1:6" ht="16.5" thickBot="1">
      <c r="A20" s="23" t="s">
        <v>23</v>
      </c>
      <c r="B20" s="19">
        <v>-200000</v>
      </c>
      <c r="C20" s="19">
        <v>-200000</v>
      </c>
      <c r="D20" s="20">
        <v>0</v>
      </c>
      <c r="E20" s="20">
        <v>0</v>
      </c>
      <c r="F20" s="20">
        <v>-200000</v>
      </c>
    </row>
    <row r="21" spans="1:6" ht="16.5" thickBot="1">
      <c r="A21" s="12" t="s">
        <v>24</v>
      </c>
      <c r="B21" s="24">
        <v>2141893.0196487196</v>
      </c>
      <c r="C21" s="24">
        <v>2184554.82674025</v>
      </c>
      <c r="D21" s="14">
        <v>-42661.807091530412</v>
      </c>
      <c r="E21" s="14">
        <v>41599.847978940234</v>
      </c>
      <c r="F21" s="14">
        <v>344790.92760509951</v>
      </c>
    </row>
    <row r="22" spans="1:6" ht="15.75">
      <c r="A22" s="22" t="s">
        <v>25</v>
      </c>
      <c r="B22" s="16">
        <v>324781.92877018003</v>
      </c>
      <c r="C22" s="16">
        <v>364585.99656890001</v>
      </c>
      <c r="D22" s="25">
        <v>-39804.067798719974</v>
      </c>
      <c r="E22" s="25">
        <v>-68972.196532259986</v>
      </c>
      <c r="F22" s="25">
        <v>-41417.887271249958</v>
      </c>
    </row>
    <row r="23" spans="1:6" ht="15.75">
      <c r="A23" s="22" t="s">
        <v>26</v>
      </c>
      <c r="B23" s="16">
        <v>791221.67344799999</v>
      </c>
      <c r="C23" s="16">
        <v>791449.19797199999</v>
      </c>
      <c r="D23" s="25">
        <v>-227.52452400000766</v>
      </c>
      <c r="E23" s="25">
        <v>22574.871527999989</v>
      </c>
      <c r="F23" s="25">
        <v>41109.251293499954</v>
      </c>
    </row>
    <row r="24" spans="1:6" ht="15.75">
      <c r="A24" s="22" t="s">
        <v>27</v>
      </c>
      <c r="B24" s="16">
        <v>24466.799615659998</v>
      </c>
      <c r="C24" s="16">
        <v>24328.42663373</v>
      </c>
      <c r="D24" s="25">
        <v>138.37298192999879</v>
      </c>
      <c r="E24" s="25">
        <v>273.96113867000167</v>
      </c>
      <c r="F24" s="25">
        <v>-1257.2279277400012</v>
      </c>
    </row>
    <row r="25" spans="1:6" ht="16.5" thickBot="1">
      <c r="A25" s="22" t="s">
        <v>28</v>
      </c>
      <c r="B25" s="16">
        <v>1001422.62050193</v>
      </c>
      <c r="C25" s="16">
        <v>1004191.20556562</v>
      </c>
      <c r="D25" s="26">
        <v>-2768.5850636899704</v>
      </c>
      <c r="E25" s="26">
        <v>87723.214531580335</v>
      </c>
      <c r="F25" s="26">
        <v>346356.79419764015</v>
      </c>
    </row>
    <row r="26" spans="1:6" ht="16.5" thickBot="1">
      <c r="A26" s="12" t="s">
        <v>29</v>
      </c>
      <c r="B26" s="24">
        <v>1140470.4018338399</v>
      </c>
      <c r="C26" s="24">
        <v>1180363.62117463</v>
      </c>
      <c r="D26" s="14">
        <v>-39893.219340790063</v>
      </c>
      <c r="E26" s="14">
        <v>-46123.363865589956</v>
      </c>
      <c r="F26" s="14">
        <v>-1565.8639054901432</v>
      </c>
    </row>
    <row r="27" spans="1:6" ht="16.5" thickBot="1">
      <c r="A27" s="27" t="s">
        <v>30</v>
      </c>
      <c r="B27" s="24">
        <v>275251.54541769641</v>
      </c>
      <c r="C27" s="24">
        <v>275251.54541769641</v>
      </c>
      <c r="D27" s="28">
        <v>0</v>
      </c>
      <c r="E27" s="28">
        <v>3361.5454176964122</v>
      </c>
      <c r="F27" s="28">
        <v>25141.712688164873</v>
      </c>
    </row>
    <row r="28" spans="1:6" ht="16.5" thickBot="1">
      <c r="A28" s="27" t="s">
        <v>31</v>
      </c>
      <c r="B28" s="29">
        <v>49530.383352483623</v>
      </c>
      <c r="C28" s="29">
        <v>89334.451151203597</v>
      </c>
      <c r="D28" s="14">
        <v>-39804.067798719974</v>
      </c>
      <c r="E28" s="14">
        <v>-72333.741949956398</v>
      </c>
      <c r="F28" s="14">
        <v>-66559.599959414831</v>
      </c>
    </row>
    <row r="29" spans="1:6" ht="16.5" thickBot="1">
      <c r="A29" s="30" t="s">
        <v>32</v>
      </c>
      <c r="B29" s="29">
        <v>723400.35531518993</v>
      </c>
      <c r="C29" s="29">
        <v>725465.22979900986</v>
      </c>
      <c r="D29" s="14">
        <v>-2064.8744838199345</v>
      </c>
      <c r="E29" s="14">
        <v>84291.173060169909</v>
      </c>
      <c r="F29" s="14">
        <v>324076.5615024899</v>
      </c>
    </row>
    <row r="30" spans="1:6" ht="40.5" customHeight="1">
      <c r="A30" s="31" t="s">
        <v>33</v>
      </c>
      <c r="B30" s="32"/>
      <c r="C30" s="33"/>
      <c r="D30" s="33"/>
      <c r="E30" s="33"/>
      <c r="F30" s="33"/>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zoomScale="90" zoomScaleNormal="90" workbookViewId="0">
      <selection activeCell="D13" sqref="D13"/>
    </sheetView>
  </sheetViews>
  <sheetFormatPr defaultColWidth="0" defaultRowHeight="15" customHeight="1" zeroHeight="1"/>
  <cols>
    <col min="1" max="1" width="103.140625" style="35" bestFit="1" customWidth="1"/>
    <col min="2" max="16384" width="9.140625" style="35" hidden="1"/>
  </cols>
  <sheetData>
    <row r="1" spans="1:6">
      <c r="A1" s="34" t="s">
        <v>34</v>
      </c>
    </row>
    <row r="2" spans="1:6" ht="15.75">
      <c r="A2" s="15" t="s">
        <v>35</v>
      </c>
    </row>
    <row r="3" spans="1:6" ht="39.75" customHeight="1">
      <c r="A3" s="36" t="str">
        <f>CBP_LP!A3</f>
        <v>Baishakh 31 2083(May 14, 2026)</v>
      </c>
    </row>
    <row r="4" spans="1:6" ht="15.75">
      <c r="A4" s="15" t="s">
        <v>36</v>
      </c>
    </row>
    <row r="5" spans="1:6" ht="49.5" customHeight="1" thickBot="1">
      <c r="A5" s="37" t="s">
        <v>37</v>
      </c>
      <c r="B5" s="38" t="s">
        <v>38</v>
      </c>
      <c r="C5" s="38" t="s">
        <v>39</v>
      </c>
    </row>
    <row r="6" spans="1:6" ht="16.5" thickBot="1">
      <c r="A6" s="15" t="s">
        <v>40</v>
      </c>
      <c r="B6" s="10">
        <v>46145</v>
      </c>
      <c r="C6" s="10">
        <v>46140</v>
      </c>
    </row>
    <row r="7" spans="1:6" ht="63.75" thickBot="1">
      <c r="A7" s="37" t="s">
        <v>41</v>
      </c>
      <c r="B7" s="13">
        <v>2145092.8971617604</v>
      </c>
      <c r="C7" s="13">
        <v>2095659.7086118702</v>
      </c>
      <c r="D7" s="39">
        <f t="shared" ref="D7:D12" si="0">B7-C7</f>
        <v>49433.188549890183</v>
      </c>
      <c r="E7" s="39">
        <f>B7-Sheet1!A2</f>
        <v>44799.72549231071</v>
      </c>
      <c r="F7" s="39">
        <f>B7-Sheet1!B2</f>
        <v>347990.80511877034</v>
      </c>
    </row>
    <row r="8" spans="1:6" ht="15.75">
      <c r="A8" s="15" t="s">
        <v>42</v>
      </c>
      <c r="B8" s="40">
        <v>3460050.9598065903</v>
      </c>
      <c r="C8" s="40">
        <v>3420192.3230610201</v>
      </c>
      <c r="D8" s="39">
        <f t="shared" si="0"/>
        <v>39858.636745570228</v>
      </c>
      <c r="E8" s="39">
        <f>B8-Sheet1!A3</f>
        <v>166328.33801908046</v>
      </c>
      <c r="F8" s="39">
        <f>B8-Sheet1!A2</f>
        <v>1359757.7881371407</v>
      </c>
    </row>
    <row r="9" spans="1:6" ht="15.75">
      <c r="A9" s="37" t="s">
        <v>43</v>
      </c>
      <c r="B9" s="41">
        <v>45411.264035040003</v>
      </c>
      <c r="C9" s="41">
        <v>45111.944801999998</v>
      </c>
      <c r="D9" s="35">
        <f t="shared" si="0"/>
        <v>299.3192330400052</v>
      </c>
      <c r="E9" s="35">
        <f>B9-Sheet1!A4</f>
        <v>1033.2332995199977</v>
      </c>
      <c r="F9" s="35">
        <f>B9-Sheet1!B4</f>
        <v>4306.6039544899977</v>
      </c>
    </row>
    <row r="10" spans="1:6" ht="15.75">
      <c r="A10" s="15" t="s">
        <v>44</v>
      </c>
      <c r="B10" s="40">
        <v>-360958.06264482997</v>
      </c>
      <c r="C10" s="40">
        <v>-366032.61444914999</v>
      </c>
      <c r="D10" s="35">
        <f t="shared" si="0"/>
        <v>5074.5518043200136</v>
      </c>
      <c r="E10" s="35">
        <f>B10-Sheet1!A5</f>
        <v>4371.3874732300173</v>
      </c>
      <c r="F10" s="35">
        <f>B10-Sheet1!B5</f>
        <v>-285213.34878057998</v>
      </c>
    </row>
    <row r="11" spans="1:6" ht="31.5">
      <c r="A11" s="37" t="s">
        <v>45</v>
      </c>
      <c r="B11" s="41">
        <v>374916.00405244995</v>
      </c>
      <c r="C11" s="41">
        <v>379990.55585677002</v>
      </c>
      <c r="D11" s="35">
        <f t="shared" si="0"/>
        <v>-5074.5518043200718</v>
      </c>
      <c r="E11" s="35">
        <f>B11-Sheet1!A6</f>
        <v>-4371.3874732300173</v>
      </c>
      <c r="F11" s="35">
        <f>B11-Sheet1!B6</f>
        <v>284443.50487795996</v>
      </c>
    </row>
    <row r="12" spans="1:6" ht="15.75">
      <c r="A12" s="15" t="s">
        <v>46</v>
      </c>
      <c r="B12" s="16">
        <v>-954000</v>
      </c>
      <c r="C12" s="16">
        <v>-958500</v>
      </c>
      <c r="D12" s="35">
        <f t="shared" si="0"/>
        <v>4500</v>
      </c>
      <c r="E12" s="35">
        <f>B12-Sheet1!A7</f>
        <v>-125900</v>
      </c>
      <c r="F12" s="35">
        <f>B12-Sheet1!B7</f>
        <v>-299950</v>
      </c>
    </row>
    <row r="13" spans="1:6" ht="15.75">
      <c r="A13" s="23" t="s">
        <v>16</v>
      </c>
      <c r="B13" s="41">
        <v>0</v>
      </c>
      <c r="C13" s="41">
        <v>0</v>
      </c>
      <c r="D13" s="35">
        <v>0</v>
      </c>
      <c r="E13" s="35">
        <v>0</v>
      </c>
      <c r="F13" s="35">
        <v>0</v>
      </c>
    </row>
    <row r="14" spans="1:6" ht="15.75">
      <c r="A14" s="23" t="s">
        <v>17</v>
      </c>
      <c r="B14" s="41">
        <v>0</v>
      </c>
      <c r="C14" s="41">
        <v>0</v>
      </c>
      <c r="D14" s="35">
        <v>0</v>
      </c>
      <c r="E14" s="35">
        <v>0</v>
      </c>
      <c r="F14" s="35">
        <v>0</v>
      </c>
    </row>
    <row r="15" spans="1:6" ht="15.75">
      <c r="A15" s="23" t="s">
        <v>18</v>
      </c>
      <c r="B15" s="41">
        <v>0</v>
      </c>
      <c r="C15" s="41">
        <v>0</v>
      </c>
      <c r="D15" s="35">
        <v>0</v>
      </c>
      <c r="E15" s="35">
        <v>0</v>
      </c>
      <c r="F15" s="35">
        <v>0</v>
      </c>
    </row>
    <row r="16" spans="1:6" ht="15.75">
      <c r="A16" s="23" t="s">
        <v>19</v>
      </c>
      <c r="B16" s="41">
        <v>0</v>
      </c>
      <c r="C16" s="41">
        <v>0</v>
      </c>
      <c r="D16" s="35">
        <v>0</v>
      </c>
      <c r="E16" s="35">
        <v>0</v>
      </c>
      <c r="F16" s="35">
        <v>0</v>
      </c>
    </row>
    <row r="17" spans="1:6" ht="15.75">
      <c r="A17" s="23" t="s">
        <v>20</v>
      </c>
      <c r="B17" s="41">
        <v>-754000</v>
      </c>
      <c r="C17" s="41">
        <v>-636750</v>
      </c>
      <c r="D17" s="35">
        <f>B17-C17</f>
        <v>-117250</v>
      </c>
      <c r="E17" s="35">
        <f>B17-Sheet1!A12</f>
        <v>-125900</v>
      </c>
      <c r="F17" s="35">
        <f>B17-Sheet1!B12</f>
        <v>-376550</v>
      </c>
    </row>
    <row r="18" spans="1:6" ht="15.75">
      <c r="A18" s="23" t="s">
        <v>21</v>
      </c>
      <c r="B18" s="41">
        <v>0</v>
      </c>
      <c r="C18" s="41">
        <v>-121750</v>
      </c>
      <c r="D18" s="35">
        <f>B18-C18</f>
        <v>121750</v>
      </c>
      <c r="E18" s="35">
        <f>B18-Sheet1!A13</f>
        <v>0</v>
      </c>
      <c r="F18" s="35">
        <f>B18-Sheet1!B13</f>
        <v>276600</v>
      </c>
    </row>
    <row r="19" spans="1:6" ht="15.75">
      <c r="A19" s="23" t="s">
        <v>22</v>
      </c>
      <c r="B19" s="41">
        <v>0</v>
      </c>
      <c r="C19" s="41">
        <v>0</v>
      </c>
      <c r="D19" s="35">
        <v>0</v>
      </c>
      <c r="E19" s="35">
        <v>0</v>
      </c>
      <c r="F19" s="35">
        <v>0</v>
      </c>
    </row>
    <row r="20" spans="1:6" ht="16.5" thickBot="1">
      <c r="A20" s="23" t="s">
        <v>23</v>
      </c>
      <c r="B20" s="41">
        <v>-200000</v>
      </c>
      <c r="C20" s="41">
        <v>-200000</v>
      </c>
    </row>
    <row r="21" spans="1:6" ht="16.5" thickBot="1">
      <c r="A21" s="15" t="s">
        <v>31</v>
      </c>
      <c r="B21" s="42">
        <v>2145092.8971620305</v>
      </c>
      <c r="C21" s="42">
        <v>2095659.7086121798</v>
      </c>
      <c r="D21" s="39">
        <f t="shared" ref="D21:D29" si="1">B21-C21</f>
        <v>49433.188549850602</v>
      </c>
      <c r="E21" s="35">
        <f>B21-Sheet1!A16</f>
        <v>44799.725492251106</v>
      </c>
      <c r="F21" s="35">
        <f>B21-Sheet1!B16</f>
        <v>347990.80511841038</v>
      </c>
    </row>
    <row r="22" spans="1:6" ht="31.5">
      <c r="A22" s="37" t="s">
        <v>47</v>
      </c>
      <c r="B22" s="40">
        <v>372549.79843160999</v>
      </c>
      <c r="C22" s="40">
        <v>330644.08357694006</v>
      </c>
      <c r="D22" s="35">
        <f t="shared" si="1"/>
        <v>41905.714854669932</v>
      </c>
      <c r="E22" s="35">
        <f>B22-Sheet1!A17</f>
        <v>-21204.326870830031</v>
      </c>
      <c r="F22" s="35">
        <f>B22-Sheet1!B17</f>
        <v>6349.9823901799973</v>
      </c>
    </row>
    <row r="23" spans="1:6" ht="15.75">
      <c r="A23" s="15" t="s">
        <v>32</v>
      </c>
      <c r="B23" s="40">
        <v>784505.85520700004</v>
      </c>
      <c r="C23" s="40">
        <v>783154.60715699999</v>
      </c>
      <c r="D23" s="35">
        <f t="shared" si="1"/>
        <v>1351.2480500000529</v>
      </c>
      <c r="E23" s="35">
        <f>B23-Sheet1!A18</f>
        <v>15859.053287000046</v>
      </c>
      <c r="F23" s="35">
        <f>B23-Sheet1!B18</f>
        <v>34393.433052500011</v>
      </c>
    </row>
    <row r="24" spans="1:6" ht="31.5">
      <c r="A24" s="37" t="s">
        <v>48</v>
      </c>
      <c r="B24" s="40">
        <v>24829.255656099998</v>
      </c>
      <c r="C24" s="40">
        <v>24959.270483529999</v>
      </c>
      <c r="D24" s="35">
        <f t="shared" si="1"/>
        <v>-130.01482743000088</v>
      </c>
      <c r="E24" s="35">
        <f>B24-Sheet1!A19</f>
        <v>636.4171791100016</v>
      </c>
      <c r="F24" s="35">
        <f>B24-Sheet1!B19</f>
        <v>-894.77188730000125</v>
      </c>
    </row>
    <row r="25" spans="1:6" ht="45">
      <c r="A25" s="43" t="s">
        <v>49</v>
      </c>
      <c r="B25" s="40">
        <v>963207.98786732007</v>
      </c>
      <c r="C25" s="40">
        <v>956901.74739470996</v>
      </c>
      <c r="D25" s="35">
        <f t="shared" si="1"/>
        <v>6306.2404726101086</v>
      </c>
      <c r="E25" s="35">
        <f>B25-Sheet1!A20</f>
        <v>49508.581896970398</v>
      </c>
      <c r="F25" s="35">
        <f>B25-Sheet1!B20</f>
        <v>308142.16156303021</v>
      </c>
    </row>
    <row r="26" spans="1:6" ht="16.5" hidden="1" thickBot="1">
      <c r="B26" s="42">
        <v>1181884.9092947103</v>
      </c>
      <c r="C26" s="42">
        <v>1138757.96121747</v>
      </c>
      <c r="D26" s="35">
        <f t="shared" si="1"/>
        <v>43126.94807724026</v>
      </c>
      <c r="E26" s="35">
        <f>B26-Sheet1!A21</f>
        <v>-4708.8564047196414</v>
      </c>
      <c r="F26" s="35">
        <f>B26-Sheet1!B21</f>
        <v>39848.643555380171</v>
      </c>
    </row>
    <row r="27" spans="1:6" ht="16.5" hidden="1" thickBot="1">
      <c r="B27" s="44">
        <v>273637.27</v>
      </c>
      <c r="C27" s="44">
        <v>273637.27</v>
      </c>
      <c r="D27" s="35">
        <f t="shared" si="1"/>
        <v>0</v>
      </c>
      <c r="E27" s="35">
        <f>B27-Sheet1!A22</f>
        <v>1747.2700000000186</v>
      </c>
      <c r="F27" s="35">
        <f>B27-Sheet1!B22</f>
        <v>23527.437270468479</v>
      </c>
    </row>
    <row r="28" spans="1:6" ht="16.5" hidden="1" thickBot="1">
      <c r="B28" s="44">
        <v>98912.528431609971</v>
      </c>
      <c r="C28" s="44">
        <v>57006.81357694004</v>
      </c>
      <c r="D28" s="39">
        <f t="shared" si="1"/>
        <v>41905.714854669932</v>
      </c>
      <c r="E28" s="35">
        <f>B28-Sheet1!A23</f>
        <v>-22951.59687083005</v>
      </c>
      <c r="F28" s="39">
        <f>B28-Sheet1!B23</f>
        <v>-17177.454880288482</v>
      </c>
    </row>
    <row r="29" spans="1:6" ht="16.5" hidden="1" thickBot="1">
      <c r="B29" s="44">
        <v>692285.73819938977</v>
      </c>
      <c r="C29" s="44">
        <v>682993.19590054988</v>
      </c>
      <c r="D29" s="39">
        <f t="shared" si="1"/>
        <v>9292.5422988398932</v>
      </c>
      <c r="E29" s="39">
        <f>B29-Sheet1!A24</f>
        <v>53176.555944369757</v>
      </c>
      <c r="F29" s="35">
        <f>B29-Sheet1!B24</f>
        <v>292961.94438668975</v>
      </c>
    </row>
    <row r="30" spans="1:6" hidden="1">
      <c r="A30" s="35" t="s">
        <v>33</v>
      </c>
    </row>
    <row r="31" spans="1:6" hidden="1"/>
    <row r="32" spans="1:6" hidden="1"/>
    <row r="33" hidden="1"/>
    <row r="34" hidden="1"/>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F25"/>
  <sheetViews>
    <sheetView workbookViewId="0">
      <selection activeCell="D13" sqref="D13"/>
    </sheetView>
  </sheetViews>
  <sheetFormatPr defaultRowHeight="15"/>
  <cols>
    <col min="1" max="2" width="12.7109375" bestFit="1" customWidth="1"/>
    <col min="5" max="6" width="12.28515625" bestFit="1" customWidth="1"/>
  </cols>
  <sheetData>
    <row r="1" spans="1:6">
      <c r="A1" s="45" t="s">
        <v>50</v>
      </c>
      <c r="B1" s="45" t="s">
        <v>51</v>
      </c>
      <c r="E1" s="46"/>
      <c r="F1" s="46"/>
    </row>
    <row r="2" spans="1:6">
      <c r="A2">
        <v>2100293.1716694497</v>
      </c>
      <c r="B2">
        <v>1797102.09204299</v>
      </c>
      <c r="E2" s="47"/>
      <c r="F2" s="47"/>
    </row>
    <row r="3" spans="1:6">
      <c r="A3">
        <v>3293722.6217875099</v>
      </c>
      <c r="B3">
        <v>2526896.8059072401</v>
      </c>
      <c r="E3" s="47"/>
      <c r="F3" s="47"/>
    </row>
    <row r="4" spans="1:6">
      <c r="A4">
        <v>44378.030735520006</v>
      </c>
      <c r="B4">
        <v>41104.660080550006</v>
      </c>
      <c r="E4" s="47"/>
      <c r="F4" s="47"/>
    </row>
    <row r="5" spans="1:6">
      <c r="A5">
        <v>-365329.45011805999</v>
      </c>
      <c r="B5">
        <v>-75744.713864250021</v>
      </c>
      <c r="E5" s="47"/>
      <c r="F5" s="47"/>
    </row>
    <row r="6" spans="1:6">
      <c r="A6">
        <v>379287.39152567997</v>
      </c>
      <c r="B6">
        <v>90472.499174490018</v>
      </c>
      <c r="E6" s="47"/>
      <c r="F6" s="47"/>
    </row>
    <row r="7" spans="1:6">
      <c r="A7">
        <v>-828100</v>
      </c>
      <c r="B7">
        <v>-654050</v>
      </c>
      <c r="E7" s="47"/>
      <c r="F7" s="47"/>
    </row>
    <row r="8" spans="1:6">
      <c r="A8">
        <v>0</v>
      </c>
      <c r="B8">
        <v>0</v>
      </c>
      <c r="E8" s="47"/>
      <c r="F8" s="47"/>
    </row>
    <row r="9" spans="1:6">
      <c r="A9">
        <v>0</v>
      </c>
      <c r="B9">
        <v>0</v>
      </c>
      <c r="E9" s="47"/>
      <c r="F9" s="47"/>
    </row>
    <row r="10" spans="1:6">
      <c r="A10">
        <v>0</v>
      </c>
      <c r="B10">
        <v>0</v>
      </c>
      <c r="E10" s="47"/>
      <c r="F10" s="47"/>
    </row>
    <row r="11" spans="1:6">
      <c r="A11">
        <v>0</v>
      </c>
      <c r="B11">
        <v>0</v>
      </c>
      <c r="E11" s="47"/>
      <c r="F11" s="47"/>
    </row>
    <row r="12" spans="1:6">
      <c r="A12">
        <v>-628100</v>
      </c>
      <c r="B12">
        <v>-377450</v>
      </c>
      <c r="E12" s="47"/>
      <c r="F12" s="47"/>
    </row>
    <row r="13" spans="1:6">
      <c r="A13">
        <v>0</v>
      </c>
      <c r="B13">
        <v>-276600</v>
      </c>
      <c r="E13" s="47"/>
      <c r="F13" s="47"/>
    </row>
    <row r="14" spans="1:6">
      <c r="A14">
        <v>0</v>
      </c>
      <c r="B14">
        <v>0</v>
      </c>
      <c r="E14" s="47"/>
      <c r="F14" s="47"/>
    </row>
    <row r="15" spans="1:6">
      <c r="A15">
        <v>-200000</v>
      </c>
      <c r="B15">
        <v>0</v>
      </c>
      <c r="E15" s="47"/>
      <c r="F15" s="47"/>
    </row>
    <row r="16" spans="1:6">
      <c r="A16">
        <v>2100293.1716697793</v>
      </c>
      <c r="B16">
        <v>1797102.0920436201</v>
      </c>
      <c r="E16" s="47"/>
      <c r="F16" s="47"/>
    </row>
    <row r="17" spans="1:6">
      <c r="A17">
        <v>393754.12530244002</v>
      </c>
      <c r="B17">
        <v>366199.81604142999</v>
      </c>
      <c r="E17" s="47"/>
      <c r="F17" s="47"/>
    </row>
    <row r="18" spans="1:6">
      <c r="A18">
        <v>768646.80192</v>
      </c>
      <c r="B18">
        <v>750112.42215450003</v>
      </c>
      <c r="E18" s="47"/>
      <c r="F18" s="47"/>
    </row>
    <row r="19" spans="1:6">
      <c r="A19">
        <v>24192.838476989997</v>
      </c>
      <c r="B19">
        <v>25724.0275434</v>
      </c>
      <c r="E19" s="47"/>
      <c r="F19" s="47"/>
    </row>
    <row r="20" spans="1:6">
      <c r="A20">
        <v>913699.40597034968</v>
      </c>
      <c r="B20">
        <v>655065.82630428986</v>
      </c>
      <c r="E20" s="47"/>
      <c r="F20" s="47"/>
    </row>
    <row r="21" spans="1:6">
      <c r="A21">
        <v>1186593.7656994299</v>
      </c>
      <c r="B21">
        <v>1142036.2657393301</v>
      </c>
      <c r="E21" s="47"/>
      <c r="F21" s="47"/>
    </row>
    <row r="22" spans="1:6">
      <c r="A22">
        <v>271890</v>
      </c>
      <c r="B22">
        <v>250109.83272953154</v>
      </c>
      <c r="E22" s="47"/>
      <c r="F22" s="47"/>
    </row>
    <row r="23" spans="1:6">
      <c r="A23">
        <v>121864.12530244002</v>
      </c>
      <c r="B23">
        <v>116089.98331189845</v>
      </c>
      <c r="E23" s="47"/>
      <c r="F23" s="47"/>
    </row>
    <row r="24" spans="1:6">
      <c r="A24">
        <v>639109.18225502002</v>
      </c>
      <c r="B24">
        <v>399323.79381270002</v>
      </c>
      <c r="E24" s="47"/>
      <c r="F24" s="47"/>
    </row>
    <row r="25" spans="1:6">
      <c r="E25" s="46"/>
      <c r="F25" s="4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CBP_LP</vt:lpstr>
      <vt:lpstr>Read Me</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2026-05-15T10:00:57Z</dcterms:created>
  <dcterms:modified xsi:type="dcterms:W3CDTF">2026-05-15T10:02:35Z</dcterms:modified>
</cp:coreProperties>
</file>