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<sst xmlns="http://schemas.openxmlformats.org/spreadsheetml/2006/main" count="62" uniqueCount="51">
  <si>
    <t>NEPAL RASTRA BANK</t>
  </si>
  <si>
    <t>Central Bank Survey and Liquidity Position</t>
  </si>
  <si>
    <t>(In Rs. Million)</t>
  </si>
  <si>
    <t>Date (BS/AD)</t>
  </si>
  <si>
    <t>Jestha 5 2083</t>
  </si>
  <si>
    <t>Jestha 4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</si>
  <si>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</si>
  <si>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</si>
  <si>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</si>
  <si>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</si>
  <si>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</si>
  <si>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</si>
  <si>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</si>
  <si>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</si>
  <si>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</si>
  <si>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</si>
  <si>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</si>
  <si>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</si>
  <si>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</si>
  <si>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</si>
  <si>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</si>
  <si>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</si>
  <si>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</si>
  <si>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</si>
  <si>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</si>
  <si>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</si>
  <si>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</si>
  <si>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</si>
  <si>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</si>
  <si>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</si>
  <si>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</si>
  <si>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</si>
  <si>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</si>
  <si>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</si>
  <si>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</si>
  <si>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</si>
  <si>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</si>
  <si>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</si>
  <si>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</si>
  <si>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Baishakh 15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</si>
  <si>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</si>
  <si>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</si>
  <si>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</si>
  <si>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</si>
  <si>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</si>
  <si>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</si>
  <si>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</si>
  <si>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</si>
  <si>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</si>
  <si>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</si>
  <si>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5 2083(May 19,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</si>
</sst>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1" fillId="0" borderId="0" xfId="0" applyNumberFormat="1" applyFont="1"/>
    <xf numFmtId="43" fontId="11"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1" fillId="0" borderId="0" xfId="0" applyFont="1" applyAlignment="1">
      <alignment wrapText="1"/>
    </xf>
    <xf numFmtId="43" fontId="6" fillId="3"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Read Me"/>
      <sheetName val="Sheet1"/>
    </sheetNames>
    <sheetDataSet>
      <sheetData sheetId="0"/>
      <sheetData sheetId="1"/>
      <sheetData sheetId="2">
        <row r="2">
          <cell r="A2">
            <v>2141893.0196487196</v>
          </cell>
          <cell r="B2">
            <v>1797102.09204299</v>
          </cell>
        </row>
        <row r="3">
          <cell r="A3">
            <v>3543239.1789608994</v>
          </cell>
        </row>
        <row r="4">
          <cell r="A4">
            <v>45968.39107464</v>
          </cell>
          <cell r="B4">
            <v>41104.660080550006</v>
          </cell>
        </row>
        <row r="5">
          <cell r="A5">
            <v>-372746.15931218001</v>
          </cell>
          <cell r="B5">
            <v>-75744.713864250021</v>
          </cell>
        </row>
        <row r="6">
          <cell r="A6">
            <v>384454.25011979998</v>
          </cell>
          <cell r="B6">
            <v>90472.499174490018</v>
          </cell>
        </row>
        <row r="7">
          <cell r="A7">
            <v>-1028600</v>
          </cell>
          <cell r="B7">
            <v>-654050</v>
          </cell>
        </row>
        <row r="12">
          <cell r="A12">
            <v>-716700</v>
          </cell>
          <cell r="B12">
            <v>-377450</v>
          </cell>
        </row>
        <row r="13">
          <cell r="A13">
            <v>-111900</v>
          </cell>
          <cell r="B13">
            <v>-276600</v>
          </cell>
        </row>
        <row r="16">
          <cell r="A16">
            <v>2141893.0196487196</v>
          </cell>
          <cell r="B16">
            <v>1797102.0920436201</v>
          </cell>
        </row>
        <row r="17">
          <cell r="A17">
            <v>324781.92877018003</v>
          </cell>
          <cell r="B17">
            <v>366199.81604142999</v>
          </cell>
        </row>
        <row r="18">
          <cell r="A18">
            <v>791221.67344799999</v>
          </cell>
          <cell r="B18">
            <v>750112.42215450003</v>
          </cell>
        </row>
        <row r="19">
          <cell r="A19">
            <v>24466.799615659998</v>
          </cell>
          <cell r="B19">
            <v>25724.0275434</v>
          </cell>
        </row>
        <row r="20">
          <cell r="A20">
            <v>1001422.62050193</v>
          </cell>
          <cell r="B20">
            <v>655065.82630428986</v>
          </cell>
        </row>
        <row r="21">
          <cell r="A21">
            <v>1140470.4018338399</v>
          </cell>
          <cell r="B21">
            <v>1142036.2657393301</v>
          </cell>
        </row>
        <row r="22">
          <cell r="A22">
            <v>275251.54541769641</v>
          </cell>
          <cell r="B22">
            <v>250109.83272953154</v>
          </cell>
        </row>
        <row r="23">
          <cell r="A23">
            <v>49530.383352483623</v>
          </cell>
          <cell r="B23">
            <v>116089.98331189845</v>
          </cell>
        </row>
        <row r="24">
          <cell r="A24">
            <v>723400.35531518993</v>
          </cell>
          <cell r="B24">
            <v>399323.79381270002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90" zoomScaleNormal="90" workbookViewId="0">
      <selection activeCell="B12" sqref="B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46161</v>
      </c>
      <c r="C6" s="10">
        <v>46160</v>
      </c>
      <c r="D6" s="11" t="s">
        <v>7</v>
      </c>
      <c r="E6" s="11" t="s">
        <v>8</v>
      </c>
      <c r="F6" s="11" t="s">
        <v>9</v>
      </c>
    </row>
    <row r="7" spans="1:6" ht="16.5" thickBot="1" x14ac:dyDescent="0.3">
      <c r="A7" s="12" t="s">
        <v>10</v>
      </c>
      <c r="B7" s="13">
        <v>2151556.8724302994</v>
      </c>
      <c r="C7" s="13">
        <v>2135710.8542064996</v>
      </c>
      <c r="D7" s="14">
        <v>15846.018223799765</v>
      </c>
      <c r="E7" s="14">
        <v>9663.8527815798298</v>
      </c>
      <c r="F7" s="14">
        <v>354454.78038730938</v>
      </c>
    </row>
    <row r="8" spans="1:6" ht="15.75" x14ac:dyDescent="0.25">
      <c r="A8" s="15" t="s">
        <v>11</v>
      </c>
      <c r="B8" s="16">
        <v>3559633.9180046595</v>
      </c>
      <c r="C8" s="16">
        <v>3552399.4489149796</v>
      </c>
      <c r="D8" s="17">
        <v>7234.4690896798857</v>
      </c>
      <c r="E8" s="17">
        <v>16394.739043760113</v>
      </c>
      <c r="F8" s="17">
        <v>1032737.1120974193</v>
      </c>
    </row>
    <row r="9" spans="1:6" ht="15.75" x14ac:dyDescent="0.25">
      <c r="A9" s="18" t="s">
        <v>12</v>
      </c>
      <c r="B9" s="19">
        <v>46095.110165999999</v>
      </c>
      <c r="C9" s="19">
        <v>45911.585964720005</v>
      </c>
      <c r="D9" s="20">
        <v>183.52420127999358</v>
      </c>
      <c r="E9" s="20">
        <v>126.71909135999886</v>
      </c>
      <c r="F9" s="20">
        <v>4990.4500854499929</v>
      </c>
    </row>
    <row r="10" spans="1:6" ht="15.75" x14ac:dyDescent="0.25">
      <c r="A10" s="15" t="s">
        <v>13</v>
      </c>
      <c r="B10" s="16">
        <v>-367577.04557436</v>
      </c>
      <c r="C10" s="16">
        <v>-365638.59470847994</v>
      </c>
      <c r="D10" s="17">
        <v>-1938.4508658800623</v>
      </c>
      <c r="E10" s="17">
        <v>5169.1137378200074</v>
      </c>
      <c r="F10" s="17">
        <v>-291832.33171010995</v>
      </c>
    </row>
    <row r="11" spans="1:6" ht="15.75" x14ac:dyDescent="0.25">
      <c r="A11" s="18" t="s">
        <v>14</v>
      </c>
      <c r="B11" s="19">
        <v>379285.13638198003</v>
      </c>
      <c r="C11" s="19">
        <v>377346.68551609997</v>
      </c>
      <c r="D11" s="21">
        <v>1938.4508658800623</v>
      </c>
      <c r="E11" s="21">
        <v>-5169.1137378199492</v>
      </c>
      <c r="F11" s="21">
        <v>288812.63720749004</v>
      </c>
    </row>
    <row r="12" spans="1:6" ht="15.75" x14ac:dyDescent="0.25">
      <c r="A12" s="22" t="s">
        <v>15</v>
      </c>
      <c r="B12" s="16">
        <v>-1040500</v>
      </c>
      <c r="C12" s="16">
        <v>-1051050</v>
      </c>
      <c r="D12" s="17">
        <v>10550</v>
      </c>
      <c r="E12" s="17">
        <v>-11900</v>
      </c>
      <c r="F12" s="17">
        <v>-386450</v>
      </c>
    </row>
    <row r="13" spans="1:6" ht="15.75" x14ac:dyDescent="0.25">
      <c r="A13" s="23" t="s">
        <v>16</v>
      </c>
      <c r="B13" s="19">
        <v>0</v>
      </c>
      <c r="C13" s="19">
        <v>0</v>
      </c>
      <c r="D13" s="21">
        <v>0</v>
      </c>
      <c r="E13" s="21">
        <v>0</v>
      </c>
      <c r="F13" s="21">
        <v>0</v>
      </c>
    </row>
    <row r="14" spans="1:6" ht="15.75" x14ac:dyDescent="0.25">
      <c r="A14" s="23" t="s">
        <v>17</v>
      </c>
      <c r="B14" s="19">
        <v>0</v>
      </c>
      <c r="C14" s="19">
        <v>0</v>
      </c>
      <c r="D14" s="21">
        <v>0</v>
      </c>
      <c r="E14" s="21">
        <v>0</v>
      </c>
      <c r="F14" s="21">
        <v>0</v>
      </c>
    </row>
    <row r="15" spans="1:6" ht="15.75" x14ac:dyDescent="0.25">
      <c r="A15" s="23" t="s">
        <v>18</v>
      </c>
      <c r="B15" s="19">
        <v>0</v>
      </c>
      <c r="C15" s="19">
        <v>0</v>
      </c>
      <c r="D15" s="21">
        <v>0</v>
      </c>
      <c r="E15" s="21">
        <v>0</v>
      </c>
      <c r="F15" s="21">
        <v>0</v>
      </c>
    </row>
    <row r="16" spans="1:6" ht="15.75" x14ac:dyDescent="0.25">
      <c r="A16" s="23" t="s">
        <v>19</v>
      </c>
      <c r="B16" s="19">
        <v>0</v>
      </c>
      <c r="C16" s="19">
        <v>0</v>
      </c>
      <c r="D16" s="21">
        <v>0</v>
      </c>
      <c r="E16" s="21">
        <v>0</v>
      </c>
      <c r="F16" s="21">
        <v>0</v>
      </c>
    </row>
    <row r="17" spans="1:6" ht="15.75" x14ac:dyDescent="0.25">
      <c r="A17" s="23" t="s">
        <v>20</v>
      </c>
      <c r="B17" s="19">
        <v>-721700</v>
      </c>
      <c r="C17" s="19">
        <v>-721700</v>
      </c>
      <c r="D17" s="21">
        <v>0</v>
      </c>
      <c r="E17" s="21">
        <v>-5000</v>
      </c>
      <c r="F17" s="21">
        <v>-344250</v>
      </c>
    </row>
    <row r="18" spans="1:6" ht="15.75" x14ac:dyDescent="0.25">
      <c r="A18" s="23" t="s">
        <v>21</v>
      </c>
      <c r="B18" s="19">
        <v>-118800</v>
      </c>
      <c r="C18" s="19">
        <v>-129350</v>
      </c>
      <c r="D18" s="21">
        <v>10550</v>
      </c>
      <c r="E18" s="21">
        <v>-6900</v>
      </c>
      <c r="F18" s="21">
        <v>157800</v>
      </c>
    </row>
    <row r="19" spans="1:6" ht="15.75" x14ac:dyDescent="0.25">
      <c r="A19" s="23" t="s">
        <v>22</v>
      </c>
      <c r="B19" s="19">
        <v>0</v>
      </c>
      <c r="C19" s="19">
        <v>0</v>
      </c>
      <c r="D19" s="20">
        <v>0</v>
      </c>
      <c r="E19" s="20">
        <v>0</v>
      </c>
      <c r="F19" s="20">
        <v>0</v>
      </c>
    </row>
    <row r="20" spans="1:6" ht="16.5" thickBot="1" x14ac:dyDescent="0.3">
      <c r="A20" s="23" t="s">
        <v>23</v>
      </c>
      <c r="B20" s="19">
        <v>-200000</v>
      </c>
      <c r="C20" s="19">
        <v>-200000</v>
      </c>
      <c r="D20" s="20">
        <v>0</v>
      </c>
      <c r="E20" s="20">
        <v>0</v>
      </c>
      <c r="F20" s="20">
        <v>-200000</v>
      </c>
    </row>
    <row r="21" spans="1:6" ht="16.5" thickBot="1" x14ac:dyDescent="0.3">
      <c r="A21" s="12" t="s">
        <v>24</v>
      </c>
      <c r="B21" s="24">
        <v>2151556.8724303497</v>
      </c>
      <c r="C21" s="24">
        <v>2137941.61499759</v>
      </c>
      <c r="D21" s="14">
        <v>13615.257432759739</v>
      </c>
      <c r="E21" s="14">
        <v>9663.8527816301212</v>
      </c>
      <c r="F21" s="14">
        <v>354454.78038672963</v>
      </c>
    </row>
    <row r="22" spans="1:6" ht="15.75" x14ac:dyDescent="0.25">
      <c r="A22" s="22" t="s">
        <v>25</v>
      </c>
      <c r="B22" s="16">
        <v>332866.30050292</v>
      </c>
      <c r="C22" s="16">
        <v>328514.61338927993</v>
      </c>
      <c r="D22" s="25">
        <v>4351.6871136400732</v>
      </c>
      <c r="E22" s="25">
        <v>8084.3717327399645</v>
      </c>
      <c r="F22" s="25">
        <v>-33333.515538509993</v>
      </c>
    </row>
    <row r="23" spans="1:6" ht="15.75" x14ac:dyDescent="0.25">
      <c r="A23" s="22" t="s">
        <v>26</v>
      </c>
      <c r="B23" s="16">
        <v>790405.82741600007</v>
      </c>
      <c r="C23" s="16">
        <v>790599.81351399992</v>
      </c>
      <c r="D23" s="25">
        <v>-193.98609799984843</v>
      </c>
      <c r="E23" s="25">
        <v>-815.84603199991398</v>
      </c>
      <c r="F23" s="25">
        <v>40293.40526150004</v>
      </c>
    </row>
    <row r="24" spans="1:6" ht="15.75" x14ac:dyDescent="0.25">
      <c r="A24" s="22" t="s">
        <v>27</v>
      </c>
      <c r="B24" s="16">
        <v>22171.567623819999</v>
      </c>
      <c r="C24" s="16">
        <v>24115.783911660001</v>
      </c>
      <c r="D24" s="25">
        <v>-1944.2162878400013</v>
      </c>
      <c r="E24" s="25">
        <v>-2295.231991839999</v>
      </c>
      <c r="F24" s="25">
        <v>-3552.4599195800001</v>
      </c>
    </row>
    <row r="25" spans="1:6" ht="16.5" thickBot="1" x14ac:dyDescent="0.3">
      <c r="A25" s="22" t="s">
        <v>28</v>
      </c>
      <c r="B25" s="16">
        <v>1006113.17688761</v>
      </c>
      <c r="C25" s="16">
        <v>994711.40418265003</v>
      </c>
      <c r="D25" s="26">
        <v>11401.772704959963</v>
      </c>
      <c r="E25" s="26">
        <v>4690.5563856799854</v>
      </c>
      <c r="F25" s="26">
        <v>351047.35058332013</v>
      </c>
    </row>
    <row r="26" spans="1:6" ht="16.5" thickBot="1" x14ac:dyDescent="0.3">
      <c r="A26" s="12" t="s">
        <v>29</v>
      </c>
      <c r="B26" s="24">
        <v>1145443.6955427399</v>
      </c>
      <c r="C26" s="24">
        <v>1143230.21081494</v>
      </c>
      <c r="D26" s="14">
        <v>2213.4847277998924</v>
      </c>
      <c r="E26" s="14">
        <v>4973.2937088999897</v>
      </c>
      <c r="F26" s="14">
        <v>3407.4298034098465</v>
      </c>
    </row>
    <row r="27" spans="1:6" ht="16.5" thickBot="1" x14ac:dyDescent="0.3">
      <c r="A27" s="27" t="s">
        <v>30</v>
      </c>
      <c r="B27" s="24">
        <v>277380.46829873399</v>
      </c>
      <c r="C27" s="24">
        <v>277380.46829873399</v>
      </c>
      <c r="D27" s="28">
        <v>0</v>
      </c>
      <c r="E27" s="28">
        <v>2128.9228810375789</v>
      </c>
      <c r="F27" s="28">
        <v>27270.635569202452</v>
      </c>
    </row>
    <row r="28" spans="1:6" ht="16.5" thickBot="1" x14ac:dyDescent="0.3">
      <c r="A28" s="27" t="s">
        <v>31</v>
      </c>
      <c r="B28" s="29">
        <v>55485.832204186008</v>
      </c>
      <c r="C28" s="29">
        <v>53263.067971583514</v>
      </c>
      <c r="D28" s="14">
        <v>2222.7642326024943</v>
      </c>
      <c r="E28" s="14">
        <v>5955.4488517023856</v>
      </c>
      <c r="F28" s="14">
        <v>-60604.151107712445</v>
      </c>
    </row>
    <row r="29" spans="1:6" ht="16.5" thickBot="1" x14ac:dyDescent="0.3">
      <c r="A29" s="30" t="s">
        <v>32</v>
      </c>
      <c r="B29" s="29">
        <v>730775.19961306977</v>
      </c>
      <c r="C29" s="29">
        <v>719344.03678853007</v>
      </c>
      <c r="D29" s="14">
        <v>11431.162824539701</v>
      </c>
      <c r="E29" s="14">
        <v>7374.8442978798412</v>
      </c>
      <c r="F29" s="14">
        <v>331451.40580036974</v>
      </c>
    </row>
    <row r="30" spans="1:6" ht="40.5" customHeight="1" x14ac:dyDescent="0.25">
      <c r="A30" s="31" t="s">
        <v>33</v>
      </c>
      <c r="B30" s="31"/>
      <c r="C30" s="31"/>
      <c r="D30" s="31"/>
      <c r="E30" s="31"/>
      <c r="F30" s="31"/>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90" zoomScaleNormal="90" workbookViewId="0">
      <selection sqref="A1:F1"/>
    </sheetView>
  </sheetViews>
  <sheetFormatPr defaultColWidth="0" defaultRowHeight="15" customHeight="1" zeroHeight="1" x14ac:dyDescent="0.25"/>
  <cols>
    <col min="1" max="1" width="103.140625" style="33" bestFit="1" customWidth="1"/>
    <col min="2" max="16384" width="9.140625" style="33" hidden="1"/>
  </cols>
  <sheetData>
    <row r="1" spans="1:6" x14ac:dyDescent="0.25">
      <c r="A1" s="32" t="s">
        <v>34</v>
      </c>
    </row>
    <row r="2" spans="1:6" ht="15.75" x14ac:dyDescent="0.25">
      <c r="A2" s="15" t="s">
        <v>35</v>
      </c>
    </row>
    <row r="3" spans="1:6" ht="39.75" customHeight="1" x14ac:dyDescent="0.25">
      <c r="A3" s="34" t="str">
        <f>CBP_LP!A3</f>
        <v>Jestha 5 2083(May 19, 2026)</v>
      </c>
    </row>
    <row r="4" spans="1:6" ht="15.75" x14ac:dyDescent="0.25">
      <c r="A4" s="15" t="s">
        <v>36</v>
      </c>
    </row>
    <row r="5" spans="1:6" ht="49.5" customHeight="1" thickBot="1" x14ac:dyDescent="0.3">
      <c r="A5" s="35" t="s">
        <v>37</v>
      </c>
      <c r="B5" s="36" t="s">
        <v>38</v>
      </c>
      <c r="C5" s="36" t="s">
        <v>39</v>
      </c>
    </row>
    <row r="6" spans="1:6" ht="16.5" thickBot="1" x14ac:dyDescent="0.3">
      <c r="A6" s="15" t="s">
        <v>40</v>
      </c>
      <c r="B6" s="10">
        <v>46145</v>
      </c>
      <c r="C6" s="10">
        <v>46140</v>
      </c>
    </row>
    <row r="7" spans="1:6" ht="63.75" thickBot="1" x14ac:dyDescent="0.3">
      <c r="A7" s="35" t="s">
        <v>41</v>
      </c>
      <c r="B7" s="13">
        <v>2145092.8971617604</v>
      </c>
      <c r="C7" s="13">
        <v>2095659.7086118702</v>
      </c>
      <c r="D7" s="37">
        <f t="shared" ref="D7:D12" si="0">B7-C7</f>
        <v>49433.188549890183</v>
      </c>
      <c r="E7" s="37">
        <f>B7-[1]Sheet1!A2</f>
        <v>3199.8775130407885</v>
      </c>
      <c r="F7" s="37">
        <f>B7-[1]Sheet1!B2</f>
        <v>347990.80511877034</v>
      </c>
    </row>
    <row r="8" spans="1:6" ht="15.75" x14ac:dyDescent="0.25">
      <c r="A8" s="15" t="s">
        <v>42</v>
      </c>
      <c r="B8" s="38">
        <v>3460050.9598065903</v>
      </c>
      <c r="C8" s="38">
        <v>3420192.3230610201</v>
      </c>
      <c r="D8" s="37">
        <f t="shared" si="0"/>
        <v>39858.636745570228</v>
      </c>
      <c r="E8" s="37">
        <f>B8-[1]Sheet1!A3</f>
        <v>-83188.219154309016</v>
      </c>
      <c r="F8" s="37">
        <f>B8-[1]Sheet1!A2</f>
        <v>1318157.9401578708</v>
      </c>
    </row>
    <row r="9" spans="1:6" ht="15.75" x14ac:dyDescent="0.25">
      <c r="A9" s="35" t="s">
        <v>43</v>
      </c>
      <c r="B9" s="39">
        <v>45411.264035040003</v>
      </c>
      <c r="C9" s="39">
        <v>45111.944801999998</v>
      </c>
      <c r="D9" s="33">
        <f t="shared" si="0"/>
        <v>299.3192330400052</v>
      </c>
      <c r="E9" s="33">
        <f>B9-[1]Sheet1!A4</f>
        <v>-557.12703959999635</v>
      </c>
      <c r="F9" s="33">
        <f>B9-[1]Sheet1!B4</f>
        <v>4306.6039544899977</v>
      </c>
    </row>
    <row r="10" spans="1:6" ht="15.75" x14ac:dyDescent="0.25">
      <c r="A10" s="15" t="s">
        <v>44</v>
      </c>
      <c r="B10" s="38">
        <v>-360958.06264482997</v>
      </c>
      <c r="C10" s="38">
        <v>-366032.61444914999</v>
      </c>
      <c r="D10" s="33">
        <f t="shared" si="0"/>
        <v>5074.5518043200136</v>
      </c>
      <c r="E10" s="33">
        <f>B10-[1]Sheet1!A5</f>
        <v>11788.096667350037</v>
      </c>
      <c r="F10" s="33">
        <f>B10-[1]Sheet1!B5</f>
        <v>-285213.34878057998</v>
      </c>
    </row>
    <row r="11" spans="1:6" ht="31.5" x14ac:dyDescent="0.25">
      <c r="A11" s="35" t="s">
        <v>45</v>
      </c>
      <c r="B11" s="39">
        <v>374916.00405244995</v>
      </c>
      <c r="C11" s="39">
        <v>379990.55585677002</v>
      </c>
      <c r="D11" s="33">
        <f t="shared" si="0"/>
        <v>-5074.5518043200718</v>
      </c>
      <c r="E11" s="33">
        <f>B11-[1]Sheet1!A6</f>
        <v>-9538.2460673500318</v>
      </c>
      <c r="F11" s="33">
        <f>B11-[1]Sheet1!B6</f>
        <v>284443.50487795996</v>
      </c>
    </row>
    <row r="12" spans="1:6" ht="15.75" x14ac:dyDescent="0.25">
      <c r="A12" s="15" t="s">
        <v>46</v>
      </c>
      <c r="B12" s="16">
        <v>-954000</v>
      </c>
      <c r="C12" s="16">
        <v>-958500</v>
      </c>
      <c r="D12" s="33">
        <f t="shared" si="0"/>
        <v>4500</v>
      </c>
      <c r="E12" s="33">
        <f>B12-[1]Sheet1!A7</f>
        <v>74600</v>
      </c>
      <c r="F12" s="33">
        <f>B12-[1]Sheet1!B7</f>
        <v>-299950</v>
      </c>
    </row>
    <row r="13" spans="1:6" ht="15.75" x14ac:dyDescent="0.25">
      <c r="A13" s="23" t="s">
        <v>16</v>
      </c>
      <c r="B13" s="39">
        <v>0</v>
      </c>
      <c r="C13" s="39">
        <v>0</v>
      </c>
      <c r="D13" s="33">
        <v>0</v>
      </c>
      <c r="E13" s="33">
        <v>0</v>
      </c>
      <c r="F13" s="33">
        <v>0</v>
      </c>
    </row>
    <row r="14" spans="1:6" ht="15.75" x14ac:dyDescent="0.25">
      <c r="A14" s="23" t="s">
        <v>17</v>
      </c>
      <c r="B14" s="39">
        <v>0</v>
      </c>
      <c r="C14" s="39">
        <v>0</v>
      </c>
      <c r="D14" s="33">
        <v>0</v>
      </c>
      <c r="E14" s="33">
        <v>0</v>
      </c>
      <c r="F14" s="33">
        <v>0</v>
      </c>
    </row>
    <row r="15" spans="1:6" ht="15.75" x14ac:dyDescent="0.25">
      <c r="A15" s="23" t="s">
        <v>18</v>
      </c>
      <c r="B15" s="39">
        <v>0</v>
      </c>
      <c r="C15" s="39">
        <v>0</v>
      </c>
      <c r="D15" s="33">
        <v>0</v>
      </c>
      <c r="E15" s="33">
        <v>0</v>
      </c>
      <c r="F15" s="33">
        <v>0</v>
      </c>
    </row>
    <row r="16" spans="1:6" ht="15.75" x14ac:dyDescent="0.25">
      <c r="A16" s="23" t="s">
        <v>19</v>
      </c>
      <c r="B16" s="39">
        <v>0</v>
      </c>
      <c r="C16" s="39">
        <v>0</v>
      </c>
      <c r="D16" s="33">
        <v>0</v>
      </c>
      <c r="E16" s="33">
        <v>0</v>
      </c>
      <c r="F16" s="33">
        <v>0</v>
      </c>
    </row>
    <row r="17" spans="1:6" ht="15.75" x14ac:dyDescent="0.25">
      <c r="A17" s="23" t="s">
        <v>20</v>
      </c>
      <c r="B17" s="39">
        <v>-754000</v>
      </c>
      <c r="C17" s="39">
        <v>-636750</v>
      </c>
      <c r="D17" s="33">
        <f>B17-C17</f>
        <v>-117250</v>
      </c>
      <c r="E17" s="33">
        <f>B17-[1]Sheet1!A12</f>
        <v>-37300</v>
      </c>
      <c r="F17" s="33">
        <f>B17-[1]Sheet1!B12</f>
        <v>-376550</v>
      </c>
    </row>
    <row r="18" spans="1:6" ht="15.75" x14ac:dyDescent="0.25">
      <c r="A18" s="23" t="s">
        <v>21</v>
      </c>
      <c r="B18" s="39">
        <v>0</v>
      </c>
      <c r="C18" s="39">
        <v>-121750</v>
      </c>
      <c r="D18" s="33">
        <f>B18-C18</f>
        <v>121750</v>
      </c>
      <c r="E18" s="33">
        <f>B18-[1]Sheet1!A13</f>
        <v>111900</v>
      </c>
      <c r="F18" s="33">
        <f>B18-[1]Sheet1!B13</f>
        <v>276600</v>
      </c>
    </row>
    <row r="19" spans="1:6" ht="15.75" x14ac:dyDescent="0.25">
      <c r="A19" s="23" t="s">
        <v>22</v>
      </c>
      <c r="B19" s="39">
        <v>0</v>
      </c>
      <c r="C19" s="39">
        <v>0</v>
      </c>
      <c r="D19" s="33">
        <v>0</v>
      </c>
      <c r="E19" s="33">
        <v>0</v>
      </c>
      <c r="F19" s="33">
        <v>0</v>
      </c>
    </row>
    <row r="20" spans="1:6" ht="16.5" thickBot="1" x14ac:dyDescent="0.3">
      <c r="A20" s="23" t="s">
        <v>23</v>
      </c>
      <c r="B20" s="39">
        <v>-200000</v>
      </c>
      <c r="C20" s="39">
        <v>-200000</v>
      </c>
    </row>
    <row r="21" spans="1:6" ht="16.5" thickBot="1" x14ac:dyDescent="0.3">
      <c r="A21" s="15" t="s">
        <v>31</v>
      </c>
      <c r="B21" s="40">
        <v>2145092.8971620305</v>
      </c>
      <c r="C21" s="40">
        <v>2095659.7086121798</v>
      </c>
      <c r="D21" s="37">
        <f t="shared" ref="D21:D29" si="1">B21-C21</f>
        <v>49433.188549850602</v>
      </c>
      <c r="E21" s="33">
        <f>B21-[1]Sheet1!A16</f>
        <v>3199.877513310872</v>
      </c>
      <c r="F21" s="33">
        <f>B21-[1]Sheet1!B16</f>
        <v>347990.80511841038</v>
      </c>
    </row>
    <row r="22" spans="1:6" ht="31.5" x14ac:dyDescent="0.25">
      <c r="A22" s="35" t="s">
        <v>47</v>
      </c>
      <c r="B22" s="38">
        <v>372549.79843160999</v>
      </c>
      <c r="C22" s="38">
        <v>330644.08357694006</v>
      </c>
      <c r="D22" s="33">
        <f t="shared" si="1"/>
        <v>41905.714854669932</v>
      </c>
      <c r="E22" s="33">
        <f>B22-[1]Sheet1!A17</f>
        <v>47767.869661429955</v>
      </c>
      <c r="F22" s="33">
        <f>B22-[1]Sheet1!B17</f>
        <v>6349.9823901799973</v>
      </c>
    </row>
    <row r="23" spans="1:6" ht="15.75" x14ac:dyDescent="0.25">
      <c r="A23" s="15" t="s">
        <v>32</v>
      </c>
      <c r="B23" s="38">
        <v>784505.85520700004</v>
      </c>
      <c r="C23" s="38">
        <v>783154.60715699999</v>
      </c>
      <c r="D23" s="33">
        <f t="shared" si="1"/>
        <v>1351.2480500000529</v>
      </c>
      <c r="E23" s="33">
        <f>B23-[1]Sheet1!A18</f>
        <v>-6715.8182409999426</v>
      </c>
      <c r="F23" s="33">
        <f>B23-[1]Sheet1!B18</f>
        <v>34393.433052500011</v>
      </c>
    </row>
    <row r="24" spans="1:6" ht="31.5" x14ac:dyDescent="0.25">
      <c r="A24" s="35" t="s">
        <v>48</v>
      </c>
      <c r="B24" s="38">
        <v>24829.255656099998</v>
      </c>
      <c r="C24" s="38">
        <v>24959.270483529999</v>
      </c>
      <c r="D24" s="33">
        <f t="shared" si="1"/>
        <v>-130.01482743000088</v>
      </c>
      <c r="E24" s="33">
        <f>B24-[1]Sheet1!A19</f>
        <v>362.45604043999992</v>
      </c>
      <c r="F24" s="33">
        <f>B24-[1]Sheet1!B19</f>
        <v>-894.77188730000125</v>
      </c>
    </row>
    <row r="25" spans="1:6" ht="45" x14ac:dyDescent="0.25">
      <c r="A25" s="41" t="s">
        <v>49</v>
      </c>
      <c r="B25" s="38">
        <v>963207.98786732007</v>
      </c>
      <c r="C25" s="38">
        <v>956901.74739470996</v>
      </c>
      <c r="D25" s="33">
        <f t="shared" si="1"/>
        <v>6306.2404726101086</v>
      </c>
      <c r="E25" s="33">
        <f>B25-[1]Sheet1!A20</f>
        <v>-38214.632634609938</v>
      </c>
      <c r="F25" s="33">
        <f>B25-[1]Sheet1!B20</f>
        <v>308142.16156303021</v>
      </c>
    </row>
    <row r="26" spans="1:6" ht="16.5" hidden="1" thickBot="1" x14ac:dyDescent="0.3">
      <c r="B26" s="40">
        <v>1181884.9092947103</v>
      </c>
      <c r="C26" s="40">
        <v>1138757.96121747</v>
      </c>
      <c r="D26" s="33">
        <f t="shared" si="1"/>
        <v>43126.94807724026</v>
      </c>
      <c r="E26" s="33">
        <f>B26-[1]Sheet1!A21</f>
        <v>41414.507460870314</v>
      </c>
      <c r="F26" s="33">
        <f>B26-[1]Sheet1!B21</f>
        <v>39848.643555380171</v>
      </c>
    </row>
    <row r="27" spans="1:6" ht="16.5" hidden="1" thickBot="1" x14ac:dyDescent="0.3">
      <c r="B27" s="42">
        <v>273637.27</v>
      </c>
      <c r="C27" s="42">
        <v>273637.27</v>
      </c>
      <c r="D27" s="33">
        <f t="shared" si="1"/>
        <v>0</v>
      </c>
      <c r="E27" s="33">
        <f>B27-[1]Sheet1!A22</f>
        <v>-1614.2754176963936</v>
      </c>
      <c r="F27" s="33">
        <f>B27-[1]Sheet1!B22</f>
        <v>23527.437270468479</v>
      </c>
    </row>
    <row r="28" spans="1:6" ht="16.5" hidden="1" thickBot="1" x14ac:dyDescent="0.3">
      <c r="B28" s="42">
        <v>98912.528431609971</v>
      </c>
      <c r="C28" s="42">
        <v>57006.81357694004</v>
      </c>
      <c r="D28" s="37">
        <f t="shared" si="1"/>
        <v>41905.714854669932</v>
      </c>
      <c r="E28" s="33">
        <f>B28-[1]Sheet1!A23</f>
        <v>49382.145079126349</v>
      </c>
      <c r="F28" s="37">
        <f>B28-[1]Sheet1!B23</f>
        <v>-17177.454880288482</v>
      </c>
    </row>
    <row r="29" spans="1:6" ht="16.5" hidden="1" thickBot="1" x14ac:dyDescent="0.3">
      <c r="B29" s="42">
        <v>692285.73819938977</v>
      </c>
      <c r="C29" s="42">
        <v>682993.19590054988</v>
      </c>
      <c r="D29" s="37">
        <f t="shared" si="1"/>
        <v>9292.5422988398932</v>
      </c>
      <c r="E29" s="37">
        <f>B29-[1]Sheet1!A24</f>
        <v>-31114.617115800153</v>
      </c>
      <c r="F29" s="33">
        <f>B29-[1]Sheet1!B24</f>
        <v>292961.94438668975</v>
      </c>
    </row>
    <row r="30" spans="1:6" hidden="1" x14ac:dyDescent="0.25">
      <c r="A30" s="33"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2026-05-20T05:59:07Z</dcterms:created>
  <dcterms:modified xsi:type="dcterms:W3CDTF">2026-05-20T06:00:31Z</dcterms:modified>
</cp:coreProperties>
</file>