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8_{78702A2C-A2AD-4EAA-B543-AEECB1AA3060}" xr6:coauthVersionLast="47" xr6:coauthVersionMax="47" xr10:uidLastSave="{00000000-0000-0000-0000-000000000000}"/>
  <bookViews>
    <workbookView xWindow="-120" yWindow="-120" windowWidth="29040" windowHeight="15720" xr2:uid="{45E285FD-9CDF-434C-B995-0F8D637CEB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l="1"/>
</calcChain>
</file>

<file path=xl/sharedStrings.xml><?xml version="1.0" encoding="utf-8"?>
<sst xmlns="http://schemas.openxmlformats.org/spreadsheetml/2006/main" count="62" uniqueCount="51">
  <si>
    <t>NEPAL RASTRA BANK</t>
  </si>
  <si>
    <t>Central Bank Survey and Liquidity Position</t>
  </si>
  <si>
    <t>(In Rs. Million)</t>
  </si>
  <si>
    <t>Date (BS/AD)</t>
  </si>
  <si>
    <t>Jestha 27 2083</t>
  </si>
  <si>
    <t>Jestha 21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</si>
  <si>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</si>
  <si>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</si>
  <si>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</si>
  <si>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</si>
  <si>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</si>
  <si>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</si>
  <si>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</si>
  <si>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</si>
  <si>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</si>
  <si>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</si>
  <si>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</si>
  <si>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</si>
  <si>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</si>
  <si>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</si>
  <si>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</si>
  <si>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</si>
  <si>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</si>
  <si>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</si>
  <si>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</si>
  <si>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</si>
  <si>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</si>
  <si>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</si>
  <si>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</si>
  <si>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</si>
  <si>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</si>
  <si>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</si>
  <si>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</si>
  <si>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</si>
  <si>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</si>
  <si>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</si>
  <si>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</si>
  <si>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</si>
  <si>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20 2083</t>
  </si>
  <si>
    <t>Baishakh 15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</si>
  <si>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</si>
  <si>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</si>
  <si>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</si>
  <si>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</si>
  <si>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</si>
  <si>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</si>
  <si>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</si>
  <si>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</si>
  <si>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</si>
  <si>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</si>
  <si>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27 2083(June 10,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</si>
</sst>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Fill="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166" fontId="7" fillId="0" borderId="8" xfId="3" applyNumberFormat="1" applyFont="1" applyBorder="1" applyAlignment="1">
      <alignment horizontal="left" indent="4"/>
    </xf>
    <xf numFmtId="43" fontId="6" fillId="0"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43" fontId="6" fillId="0" borderId="7" xfId="5" applyNumberFormat="1" applyFont="1" applyFill="1" applyBorder="1"/>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43" fontId="7" fillId="0" borderId="8" xfId="5" applyNumberFormat="1" applyFont="1" applyBorder="1" applyAlignment="1">
      <alignment horizontal="center"/>
    </xf>
    <xf numFmtId="43" fontId="8" fillId="0" borderId="8" xfId="5" applyNumberFormat="1" applyFont="1" applyBorder="1" applyAlignment="1">
      <alignment horizontal="center"/>
    </xf>
    <xf numFmtId="43" fontId="6" fillId="3" borderId="7" xfId="5" applyNumberFormat="1" applyFont="1" applyFill="1" applyBorder="1" applyAlignment="1">
      <alignment horizontal="center"/>
    </xf>
    <xf numFmtId="0" fontId="12" fillId="0" borderId="0" xfId="0" applyFont="1" applyAlignment="1">
      <alignment wrapText="1"/>
    </xf>
    <xf numFmtId="43" fontId="6" fillId="3" borderId="7" xfId="5" applyNumberFormat="1" applyFont="1" applyFill="1" applyBorder="1"/>
  </cellXfs>
  <cellStyles count="6">
    <cellStyle name="Comma" xfId="1" builtinId="3"/>
    <cellStyle name="Comma 2 2" xfId="5" xr:uid="{C2D26E6C-5EA8-47E1-9C07-4594114FABF6}"/>
    <cellStyle name="Currency 2" xfId="4" xr:uid="{E58E08D3-FE39-4EED-ACE6-35EABBBAF947}"/>
    <cellStyle name="Normal" xfId="0" builtinId="0"/>
    <cellStyle name="Normal 2" xfId="2" xr:uid="{4A838283-C3FB-4EFF-A5A0-02CDEE0C7432}"/>
    <cellStyle name="Normal 29 3 2" xfId="3" xr:uid="{055E8D95-7B87-4F5C-8654-F0F900BA01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380138D-286C-4A82-A6D2-7B737D1B5EE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Working%20File%20NRB%20Summarized%20Balance%20Sheet.xlsx" TargetMode="External"/><Relationship Id="rId2" Type="http://schemas.openxmlformats.org/officeDocument/2006/relationships/externalLinkPath" Target="file:///T:\Economic%20Research%20Department\07.%20Statistics%20Division\Published%20Balance%20Sheet\Working%20File%20NRB%20Summarized%20Balance%20Sheet.xlsx" TargetMode="External"/><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onetary/2018/558MFSCBS.xlsx" TargetMode="External"/><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BP_LP"/>
      <sheetName val="Read Me"/>
      <sheetName val="Sheet1"/>
    </sheetNames>
    <sheetDataSet>
      <sheetData sheetId="0"/>
      <sheetData sheetId="1"/>
      <sheetData sheetId="2">
        <row r="2">
          <cell r="A2">
            <v>2141893.0196487196</v>
          </cell>
          <cell r="B2">
            <v>1797102.09204299</v>
          </cell>
        </row>
        <row r="3">
          <cell r="A3">
            <v>3543239.1789608994</v>
          </cell>
        </row>
        <row r="4">
          <cell r="A4">
            <v>45968.39107464</v>
          </cell>
          <cell r="B4">
            <v>41104.660080550006</v>
          </cell>
        </row>
        <row r="5">
          <cell r="A5">
            <v>-372746.15931218001</v>
          </cell>
          <cell r="B5">
            <v>-75744.713864250021</v>
          </cell>
        </row>
        <row r="6">
          <cell r="A6">
            <v>384454.25011979998</v>
          </cell>
          <cell r="B6">
            <v>90472.499174490018</v>
          </cell>
        </row>
        <row r="7">
          <cell r="A7">
            <v>-1028600</v>
          </cell>
          <cell r="B7">
            <v>-654050</v>
          </cell>
        </row>
        <row r="12">
          <cell r="A12">
            <v>-716700</v>
          </cell>
          <cell r="B12">
            <v>-377450</v>
          </cell>
        </row>
        <row r="13">
          <cell r="A13">
            <v>-111900</v>
          </cell>
          <cell r="B13">
            <v>-276600</v>
          </cell>
        </row>
        <row r="16">
          <cell r="A16">
            <v>2141893.0196487196</v>
          </cell>
          <cell r="B16">
            <v>1797102.0920436201</v>
          </cell>
        </row>
        <row r="17">
          <cell r="A17">
            <v>324781.92877018003</v>
          </cell>
          <cell r="B17">
            <v>366199.81604142999</v>
          </cell>
        </row>
        <row r="18">
          <cell r="A18">
            <v>791221.67344799999</v>
          </cell>
          <cell r="B18">
            <v>750112.42215450003</v>
          </cell>
        </row>
        <row r="19">
          <cell r="A19">
            <v>24466.799615659998</v>
          </cell>
          <cell r="B19">
            <v>25724.0275434</v>
          </cell>
        </row>
        <row r="20">
          <cell r="A20">
            <v>1001422.62050193</v>
          </cell>
          <cell r="B20">
            <v>655065.82630428986</v>
          </cell>
        </row>
        <row r="21">
          <cell r="A21">
            <v>1140470.4018338399</v>
          </cell>
          <cell r="B21">
            <v>1142036.2657393301</v>
          </cell>
        </row>
        <row r="22">
          <cell r="A22">
            <v>275251.54541769641</v>
          </cell>
          <cell r="B22">
            <v>250109.83272953154</v>
          </cell>
        </row>
        <row r="23">
          <cell r="A23">
            <v>49530.383352483623</v>
          </cell>
          <cell r="B23">
            <v>116089.98331189845</v>
          </cell>
        </row>
        <row r="24">
          <cell r="A24">
            <v>723400.35531518993</v>
          </cell>
          <cell r="B24">
            <v>399323.79381270002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5283A-CB7E-4109-A6DC-5347CB415DE9}">
  <dimension ref="A1:F40"/>
  <sheetViews>
    <sheetView tabSelected="1" zoomScale="90" zoomScaleNormal="90"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50</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46183</v>
      </c>
      <c r="C6" s="10">
        <v>46177</v>
      </c>
      <c r="D6" s="11" t="s">
        <v>7</v>
      </c>
      <c r="E6" s="11" t="s">
        <v>8</v>
      </c>
      <c r="F6" s="11" t="s">
        <v>9</v>
      </c>
    </row>
    <row r="7" spans="1:6" ht="16.5" thickBot="1" x14ac:dyDescent="0.3">
      <c r="A7" s="12" t="s">
        <v>10</v>
      </c>
      <c r="B7" s="13">
        <v>2102661.71985097</v>
      </c>
      <c r="C7" s="13">
        <v>2124465.7707988</v>
      </c>
      <c r="D7" s="14">
        <v>-21804.050947830081</v>
      </c>
      <c r="E7" s="14">
        <v>-39231.299797749612</v>
      </c>
      <c r="F7" s="14">
        <v>305559.62780797994</v>
      </c>
    </row>
    <row r="8" spans="1:6" ht="15.75" x14ac:dyDescent="0.25">
      <c r="A8" s="15" t="s">
        <v>11</v>
      </c>
      <c r="B8" s="16">
        <v>3550138.5263859201</v>
      </c>
      <c r="C8" s="16">
        <v>3566074.8406547802</v>
      </c>
      <c r="D8" s="17">
        <v>-15936.314268860035</v>
      </c>
      <c r="E8" s="17">
        <v>6899.3474250207655</v>
      </c>
      <c r="F8" s="17">
        <v>1023241.72047868</v>
      </c>
    </row>
    <row r="9" spans="1:6" ht="15.75" x14ac:dyDescent="0.25">
      <c r="A9" s="18" t="s">
        <v>12</v>
      </c>
      <c r="B9" s="19">
        <v>45437.507186389994</v>
      </c>
      <c r="C9" s="19">
        <v>45815.262148549999</v>
      </c>
      <c r="D9" s="20">
        <v>-377.75496216000465</v>
      </c>
      <c r="E9" s="20">
        <v>-530.88388825000584</v>
      </c>
      <c r="F9" s="20">
        <v>4332.8471058399882</v>
      </c>
    </row>
    <row r="10" spans="1:6" ht="15.75" x14ac:dyDescent="0.25">
      <c r="A10" s="15" t="s">
        <v>13</v>
      </c>
      <c r="B10" s="16">
        <v>-380076.80653495004</v>
      </c>
      <c r="C10" s="16">
        <v>-372659.06985597999</v>
      </c>
      <c r="D10" s="17">
        <v>-7417.7366789700463</v>
      </c>
      <c r="E10" s="17">
        <v>-7330.6472227700287</v>
      </c>
      <c r="F10" s="17">
        <v>-304332.09267070005</v>
      </c>
    </row>
    <row r="11" spans="1:6" ht="15.75" x14ac:dyDescent="0.25">
      <c r="A11" s="18" t="s">
        <v>14</v>
      </c>
      <c r="B11" s="19">
        <v>391784.89734257001</v>
      </c>
      <c r="C11" s="19">
        <v>384367.16066359996</v>
      </c>
      <c r="D11" s="21">
        <v>7417.7366789700463</v>
      </c>
      <c r="E11" s="21">
        <v>7330.6472227700287</v>
      </c>
      <c r="F11" s="21">
        <v>301312.39816808002</v>
      </c>
    </row>
    <row r="12" spans="1:6" ht="15.75" x14ac:dyDescent="0.25">
      <c r="A12" s="22" t="s">
        <v>15</v>
      </c>
      <c r="B12" s="16">
        <v>-1067400</v>
      </c>
      <c r="C12" s="16">
        <v>-1068950</v>
      </c>
      <c r="D12" s="17">
        <v>1550</v>
      </c>
      <c r="E12" s="17">
        <v>-38800</v>
      </c>
      <c r="F12" s="17">
        <v>-413350</v>
      </c>
    </row>
    <row r="13" spans="1:6" ht="15.75" x14ac:dyDescent="0.25">
      <c r="A13" s="23" t="s">
        <v>16</v>
      </c>
      <c r="B13" s="19">
        <v>0</v>
      </c>
      <c r="C13" s="19">
        <v>0</v>
      </c>
      <c r="D13" s="21">
        <v>0</v>
      </c>
      <c r="E13" s="21">
        <v>0</v>
      </c>
      <c r="F13" s="21">
        <v>0</v>
      </c>
    </row>
    <row r="14" spans="1:6" ht="15.75" x14ac:dyDescent="0.25">
      <c r="A14" s="23" t="s">
        <v>17</v>
      </c>
      <c r="B14" s="19">
        <v>0</v>
      </c>
      <c r="C14" s="19">
        <v>0</v>
      </c>
      <c r="D14" s="21">
        <v>0</v>
      </c>
      <c r="E14" s="21">
        <v>0</v>
      </c>
      <c r="F14" s="21">
        <v>0</v>
      </c>
    </row>
    <row r="15" spans="1:6" ht="15.75" x14ac:dyDescent="0.25">
      <c r="A15" s="23" t="s">
        <v>18</v>
      </c>
      <c r="B15" s="19">
        <v>0</v>
      </c>
      <c r="C15" s="19">
        <v>0</v>
      </c>
      <c r="D15" s="21">
        <v>0</v>
      </c>
      <c r="E15" s="21">
        <v>0</v>
      </c>
      <c r="F15" s="21">
        <v>0</v>
      </c>
    </row>
    <row r="16" spans="1:6" ht="15.75" x14ac:dyDescent="0.25">
      <c r="A16" s="23" t="s">
        <v>19</v>
      </c>
      <c r="B16" s="19">
        <v>0</v>
      </c>
      <c r="C16" s="19">
        <v>0</v>
      </c>
      <c r="D16" s="21">
        <v>0</v>
      </c>
      <c r="E16" s="21">
        <v>0</v>
      </c>
      <c r="F16" s="21">
        <v>0</v>
      </c>
    </row>
    <row r="17" spans="1:6" ht="15.75" x14ac:dyDescent="0.25">
      <c r="A17" s="23" t="s">
        <v>20</v>
      </c>
      <c r="B17" s="19">
        <v>-808350</v>
      </c>
      <c r="C17" s="19">
        <v>-753350</v>
      </c>
      <c r="D17" s="21">
        <v>-55000</v>
      </c>
      <c r="E17" s="21">
        <v>-91650</v>
      </c>
      <c r="F17" s="21">
        <v>-430900</v>
      </c>
    </row>
    <row r="18" spans="1:6" ht="15.75" x14ac:dyDescent="0.25">
      <c r="A18" s="23" t="s">
        <v>21</v>
      </c>
      <c r="B18" s="19">
        <v>-59050</v>
      </c>
      <c r="C18" s="19">
        <v>-115600</v>
      </c>
      <c r="D18" s="21">
        <v>56550</v>
      </c>
      <c r="E18" s="21">
        <v>52850</v>
      </c>
      <c r="F18" s="21">
        <v>217550</v>
      </c>
    </row>
    <row r="19" spans="1:6" ht="15.75" x14ac:dyDescent="0.25">
      <c r="A19" s="23" t="s">
        <v>22</v>
      </c>
      <c r="B19" s="19">
        <v>0</v>
      </c>
      <c r="C19" s="19">
        <v>0</v>
      </c>
      <c r="D19" s="20">
        <v>0</v>
      </c>
      <c r="E19" s="20">
        <v>0</v>
      </c>
      <c r="F19" s="20">
        <v>0</v>
      </c>
    </row>
    <row r="20" spans="1:6" ht="16.5" thickBot="1" x14ac:dyDescent="0.3">
      <c r="A20" s="23" t="s">
        <v>23</v>
      </c>
      <c r="B20" s="19">
        <v>-200000</v>
      </c>
      <c r="C20" s="19">
        <v>-200000</v>
      </c>
      <c r="D20" s="20">
        <v>0</v>
      </c>
      <c r="E20" s="20">
        <v>0</v>
      </c>
      <c r="F20" s="20">
        <v>-200000</v>
      </c>
    </row>
    <row r="21" spans="1:6" ht="16.5" thickBot="1" x14ac:dyDescent="0.3">
      <c r="A21" s="12" t="s">
        <v>24</v>
      </c>
      <c r="B21" s="24">
        <v>2102661.7154179802</v>
      </c>
      <c r="C21" s="24">
        <v>2124465.7707988</v>
      </c>
      <c r="D21" s="14">
        <v>-21804.055380819831</v>
      </c>
      <c r="E21" s="14">
        <v>-39231.304230739363</v>
      </c>
      <c r="F21" s="14">
        <v>305559.62337436015</v>
      </c>
    </row>
    <row r="22" spans="1:6" ht="15.75" x14ac:dyDescent="0.25">
      <c r="A22" s="22" t="s">
        <v>25</v>
      </c>
      <c r="B22" s="16">
        <v>328991.50797827996</v>
      </c>
      <c r="C22" s="16">
        <v>331327.82905375998</v>
      </c>
      <c r="D22" s="25">
        <v>-2336.3210754800239</v>
      </c>
      <c r="E22" s="25">
        <v>4209.5792080999236</v>
      </c>
      <c r="F22" s="25">
        <v>-37208.308063150034</v>
      </c>
    </row>
    <row r="23" spans="1:6" ht="15.75" x14ac:dyDescent="0.25">
      <c r="A23" s="22" t="s">
        <v>26</v>
      </c>
      <c r="B23" s="16">
        <v>785405.56793199992</v>
      </c>
      <c r="C23" s="16">
        <v>787028.25589399994</v>
      </c>
      <c r="D23" s="25">
        <v>-1622.6879620000254</v>
      </c>
      <c r="E23" s="25">
        <v>-5816.1055160000687</v>
      </c>
      <c r="F23" s="25">
        <v>35293.145777499885</v>
      </c>
    </row>
    <row r="24" spans="1:6" ht="15.75" x14ac:dyDescent="0.25">
      <c r="A24" s="22" t="s">
        <v>27</v>
      </c>
      <c r="B24" s="16">
        <v>20792.41416072</v>
      </c>
      <c r="C24" s="16">
        <v>21080.49811968</v>
      </c>
      <c r="D24" s="25">
        <v>-288.08395896000002</v>
      </c>
      <c r="E24" s="25">
        <v>-3674.3854549399985</v>
      </c>
      <c r="F24" s="25">
        <v>-4931.6133826799996</v>
      </c>
    </row>
    <row r="25" spans="1:6" ht="16.5" thickBot="1" x14ac:dyDescent="0.3">
      <c r="A25" s="22" t="s">
        <v>28</v>
      </c>
      <c r="B25" s="16">
        <v>967472.22534698003</v>
      </c>
      <c r="C25" s="16">
        <v>985029.18773135997</v>
      </c>
      <c r="D25" s="26">
        <v>-17556.962384379935</v>
      </c>
      <c r="E25" s="26">
        <v>-33950.395154949976</v>
      </c>
      <c r="F25" s="26">
        <v>312406.39904269017</v>
      </c>
    </row>
    <row r="26" spans="1:6" ht="16.5" thickBot="1" x14ac:dyDescent="0.3">
      <c r="A26" s="12" t="s">
        <v>29</v>
      </c>
      <c r="B26" s="24">
        <v>1135189.4900710001</v>
      </c>
      <c r="C26" s="24">
        <v>1139436.58306744</v>
      </c>
      <c r="D26" s="14">
        <v>-4247.0929964398965</v>
      </c>
      <c r="E26" s="14">
        <v>-5280.9117628398817</v>
      </c>
      <c r="F26" s="14">
        <v>-6846.7756683300249</v>
      </c>
    </row>
    <row r="27" spans="1:6" ht="16.5" thickBot="1" x14ac:dyDescent="0.3">
      <c r="A27" s="27" t="s">
        <v>30</v>
      </c>
      <c r="B27" s="24">
        <v>278651.11363562499</v>
      </c>
      <c r="C27" s="24">
        <v>278651.11363562499</v>
      </c>
      <c r="D27" s="28">
        <v>0</v>
      </c>
      <c r="E27" s="28">
        <v>3399.5682179285795</v>
      </c>
      <c r="F27" s="28">
        <v>28541.280906093452</v>
      </c>
    </row>
    <row r="28" spans="1:6" ht="16.5" thickBot="1" x14ac:dyDescent="0.3">
      <c r="A28" s="27" t="s">
        <v>31</v>
      </c>
      <c r="B28" s="29">
        <v>50340.394342654967</v>
      </c>
      <c r="C28" s="29">
        <v>52676.715418134991</v>
      </c>
      <c r="D28" s="14">
        <v>-2336.3210754800239</v>
      </c>
      <c r="E28" s="14">
        <v>810.01099017134402</v>
      </c>
      <c r="F28" s="14">
        <v>-65749.588969243487</v>
      </c>
    </row>
    <row r="29" spans="1:6" ht="16.5" thickBot="1" x14ac:dyDescent="0.3">
      <c r="A29" s="30" t="s">
        <v>32</v>
      </c>
      <c r="B29" s="29">
        <v>692051.51088484982</v>
      </c>
      <c r="C29" s="29">
        <v>713311.91199661</v>
      </c>
      <c r="D29" s="14">
        <v>-21260.401111760177</v>
      </c>
      <c r="E29" s="14">
        <v>-31348.844430340105</v>
      </c>
      <c r="F29" s="14">
        <v>292727.7170721498</v>
      </c>
    </row>
    <row r="30" spans="1:6" ht="40.5" customHeight="1" x14ac:dyDescent="0.25">
      <c r="A30" s="31" t="s">
        <v>33</v>
      </c>
      <c r="B30" s="32"/>
      <c r="C30" s="33"/>
      <c r="D30" s="33"/>
      <c r="E30" s="33"/>
      <c r="F30" s="33"/>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F21BA-2D1B-40F4-BE48-65A799941F1C}">
  <dimension ref="A1:F34"/>
  <sheetViews>
    <sheetView zoomScale="90" zoomScaleNormal="90" workbookViewId="0">
      <selection activeCell="D10" sqref="D10"/>
    </sheetView>
  </sheetViews>
  <sheetFormatPr defaultColWidth="0" defaultRowHeight="15" customHeight="1" zeroHeight="1" x14ac:dyDescent="0.25"/>
  <cols>
    <col min="1" max="1" width="103.140625" style="35" bestFit="1" customWidth="1"/>
    <col min="2" max="16384" width="9.140625" style="35" hidden="1"/>
  </cols>
  <sheetData>
    <row r="1" spans="1:6" x14ac:dyDescent="0.25">
      <c r="A1" s="34" t="s">
        <v>34</v>
      </c>
    </row>
    <row r="2" spans="1:6" ht="15.75" x14ac:dyDescent="0.25">
      <c r="A2" s="15" t="s">
        <v>35</v>
      </c>
    </row>
    <row r="3" spans="1:6" ht="39.75" customHeight="1" x14ac:dyDescent="0.25">
      <c r="A3" s="36" t="str">
        <f>CBP_LP!A3</f>
        <v>Jestha 27 2083(June 10, 2026)</v>
      </c>
    </row>
    <row r="4" spans="1:6" ht="15.75" x14ac:dyDescent="0.25">
      <c r="A4" s="15" t="s">
        <v>36</v>
      </c>
    </row>
    <row r="5" spans="1:6" ht="49.5" customHeight="1" thickBot="1" x14ac:dyDescent="0.3">
      <c r="A5" s="37" t="s">
        <v>37</v>
      </c>
      <c r="B5" s="38" t="s">
        <v>38</v>
      </c>
      <c r="C5" s="38" t="s">
        <v>39</v>
      </c>
    </row>
    <row r="6" spans="1:6" ht="16.5" thickBot="1" x14ac:dyDescent="0.3">
      <c r="A6" s="15" t="s">
        <v>40</v>
      </c>
      <c r="B6" s="10">
        <v>46145</v>
      </c>
      <c r="C6" s="10">
        <v>46140</v>
      </c>
    </row>
    <row r="7" spans="1:6" ht="63.75" thickBot="1" x14ac:dyDescent="0.3">
      <c r="A7" s="37" t="s">
        <v>41</v>
      </c>
      <c r="B7" s="13">
        <v>2145092.8971617604</v>
      </c>
      <c r="C7" s="13">
        <v>2095659.7086118702</v>
      </c>
      <c r="D7" s="39">
        <f t="shared" ref="D7:D12" si="0">B7-C7</f>
        <v>49433.188549890183</v>
      </c>
      <c r="E7" s="39">
        <f>B7-[1]Sheet1!A2</f>
        <v>3199.8775130407885</v>
      </c>
      <c r="F7" s="39">
        <f>B7-[1]Sheet1!B2</f>
        <v>347990.80511877034</v>
      </c>
    </row>
    <row r="8" spans="1:6" ht="15.75" x14ac:dyDescent="0.25">
      <c r="A8" s="15" t="s">
        <v>42</v>
      </c>
      <c r="B8" s="40">
        <v>3460050.9598065903</v>
      </c>
      <c r="C8" s="40">
        <v>3420192.3230610201</v>
      </c>
      <c r="D8" s="39">
        <f t="shared" si="0"/>
        <v>39858.636745570228</v>
      </c>
      <c r="E8" s="39">
        <f>B8-[1]Sheet1!A3</f>
        <v>-83188.219154309016</v>
      </c>
      <c r="F8" s="39">
        <f>B8-[1]Sheet1!A2</f>
        <v>1318157.9401578708</v>
      </c>
    </row>
    <row r="9" spans="1:6" ht="15.75" x14ac:dyDescent="0.25">
      <c r="A9" s="37" t="s">
        <v>43</v>
      </c>
      <c r="B9" s="41">
        <v>45411.264035040003</v>
      </c>
      <c r="C9" s="41">
        <v>45111.944801999998</v>
      </c>
      <c r="D9" s="35">
        <f t="shared" si="0"/>
        <v>299.3192330400052</v>
      </c>
      <c r="E9" s="35">
        <f>B9-[1]Sheet1!A4</f>
        <v>-557.12703959999635</v>
      </c>
      <c r="F9" s="35">
        <f>B9-[1]Sheet1!B4</f>
        <v>4306.6039544899977</v>
      </c>
    </row>
    <row r="10" spans="1:6" ht="15.75" x14ac:dyDescent="0.25">
      <c r="A10" s="15" t="s">
        <v>44</v>
      </c>
      <c r="B10" s="40">
        <v>-360958.06264482997</v>
      </c>
      <c r="C10" s="40">
        <v>-366032.61444914999</v>
      </c>
      <c r="D10" s="35">
        <f t="shared" si="0"/>
        <v>5074.5518043200136</v>
      </c>
      <c r="E10" s="35">
        <f>B10-[1]Sheet1!A5</f>
        <v>11788.096667350037</v>
      </c>
      <c r="F10" s="35">
        <f>B10-[1]Sheet1!B5</f>
        <v>-285213.34878057998</v>
      </c>
    </row>
    <row r="11" spans="1:6" ht="31.5" x14ac:dyDescent="0.25">
      <c r="A11" s="37" t="s">
        <v>45</v>
      </c>
      <c r="B11" s="41">
        <v>374916.00405244995</v>
      </c>
      <c r="C11" s="41">
        <v>379990.55585677002</v>
      </c>
      <c r="D11" s="35">
        <f t="shared" si="0"/>
        <v>-5074.5518043200718</v>
      </c>
      <c r="E11" s="35">
        <f>B11-[1]Sheet1!A6</f>
        <v>-9538.2460673500318</v>
      </c>
      <c r="F11" s="35">
        <f>B11-[1]Sheet1!B6</f>
        <v>284443.50487795996</v>
      </c>
    </row>
    <row r="12" spans="1:6" ht="15.75" x14ac:dyDescent="0.25">
      <c r="A12" s="15" t="s">
        <v>46</v>
      </c>
      <c r="B12" s="16">
        <v>-954000</v>
      </c>
      <c r="C12" s="16">
        <v>-958500</v>
      </c>
      <c r="D12" s="35">
        <f t="shared" si="0"/>
        <v>4500</v>
      </c>
      <c r="E12" s="35">
        <f>B12-[1]Sheet1!A7</f>
        <v>74600</v>
      </c>
      <c r="F12" s="35">
        <f>B12-[1]Sheet1!B7</f>
        <v>-299950</v>
      </c>
    </row>
    <row r="13" spans="1:6" ht="15.75" x14ac:dyDescent="0.25">
      <c r="A13" s="23" t="s">
        <v>16</v>
      </c>
      <c r="B13" s="41">
        <v>0</v>
      </c>
      <c r="C13" s="41">
        <v>0</v>
      </c>
      <c r="D13" s="35">
        <v>0</v>
      </c>
      <c r="E13" s="35">
        <v>0</v>
      </c>
      <c r="F13" s="35">
        <v>0</v>
      </c>
    </row>
    <row r="14" spans="1:6" ht="15.75" x14ac:dyDescent="0.25">
      <c r="A14" s="23" t="s">
        <v>17</v>
      </c>
      <c r="B14" s="41">
        <v>0</v>
      </c>
      <c r="C14" s="41">
        <v>0</v>
      </c>
      <c r="D14" s="35">
        <v>0</v>
      </c>
      <c r="E14" s="35">
        <v>0</v>
      </c>
      <c r="F14" s="35">
        <v>0</v>
      </c>
    </row>
    <row r="15" spans="1:6" ht="15.75" x14ac:dyDescent="0.25">
      <c r="A15" s="23" t="s">
        <v>18</v>
      </c>
      <c r="B15" s="41">
        <v>0</v>
      </c>
      <c r="C15" s="41">
        <v>0</v>
      </c>
      <c r="D15" s="35">
        <v>0</v>
      </c>
      <c r="E15" s="35">
        <v>0</v>
      </c>
      <c r="F15" s="35">
        <v>0</v>
      </c>
    </row>
    <row r="16" spans="1:6" ht="15.75" x14ac:dyDescent="0.25">
      <c r="A16" s="23" t="s">
        <v>19</v>
      </c>
      <c r="B16" s="41">
        <v>0</v>
      </c>
      <c r="C16" s="41">
        <v>0</v>
      </c>
      <c r="D16" s="35">
        <v>0</v>
      </c>
      <c r="E16" s="35">
        <v>0</v>
      </c>
      <c r="F16" s="35">
        <v>0</v>
      </c>
    </row>
    <row r="17" spans="1:6" ht="15.75" x14ac:dyDescent="0.25">
      <c r="A17" s="23" t="s">
        <v>20</v>
      </c>
      <c r="B17" s="41">
        <v>-754000</v>
      </c>
      <c r="C17" s="41">
        <v>-636750</v>
      </c>
      <c r="D17" s="35">
        <f>B17-C17</f>
        <v>-117250</v>
      </c>
      <c r="E17" s="35">
        <f>B17-[1]Sheet1!A12</f>
        <v>-37300</v>
      </c>
      <c r="F17" s="35">
        <f>B17-[1]Sheet1!B12</f>
        <v>-376550</v>
      </c>
    </row>
    <row r="18" spans="1:6" ht="15.75" x14ac:dyDescent="0.25">
      <c r="A18" s="23" t="s">
        <v>21</v>
      </c>
      <c r="B18" s="41">
        <v>0</v>
      </c>
      <c r="C18" s="41">
        <v>-121750</v>
      </c>
      <c r="D18" s="35">
        <f>B18-C18</f>
        <v>121750</v>
      </c>
      <c r="E18" s="35">
        <f>B18-[1]Sheet1!A13</f>
        <v>111900</v>
      </c>
      <c r="F18" s="35">
        <f>B18-[1]Sheet1!B13</f>
        <v>276600</v>
      </c>
    </row>
    <row r="19" spans="1:6" ht="15.75" x14ac:dyDescent="0.25">
      <c r="A19" s="23" t="s">
        <v>22</v>
      </c>
      <c r="B19" s="41">
        <v>0</v>
      </c>
      <c r="C19" s="41">
        <v>0</v>
      </c>
      <c r="D19" s="35">
        <v>0</v>
      </c>
      <c r="E19" s="35">
        <v>0</v>
      </c>
      <c r="F19" s="35">
        <v>0</v>
      </c>
    </row>
    <row r="20" spans="1:6" ht="16.5" thickBot="1" x14ac:dyDescent="0.3">
      <c r="A20" s="23" t="s">
        <v>23</v>
      </c>
      <c r="B20" s="41">
        <v>-200000</v>
      </c>
      <c r="C20" s="41">
        <v>-200000</v>
      </c>
    </row>
    <row r="21" spans="1:6" ht="16.5" thickBot="1" x14ac:dyDescent="0.3">
      <c r="A21" s="15" t="s">
        <v>31</v>
      </c>
      <c r="B21" s="42">
        <v>2145092.8971620305</v>
      </c>
      <c r="C21" s="42">
        <v>2095659.7086121798</v>
      </c>
      <c r="D21" s="39">
        <f t="shared" ref="D21:D29" si="1">B21-C21</f>
        <v>49433.188549850602</v>
      </c>
      <c r="E21" s="35">
        <f>B21-[1]Sheet1!A16</f>
        <v>3199.877513310872</v>
      </c>
      <c r="F21" s="35">
        <f>B21-[1]Sheet1!B16</f>
        <v>347990.80511841038</v>
      </c>
    </row>
    <row r="22" spans="1:6" ht="31.5" x14ac:dyDescent="0.25">
      <c r="A22" s="37" t="s">
        <v>47</v>
      </c>
      <c r="B22" s="40">
        <v>372549.79843160999</v>
      </c>
      <c r="C22" s="40">
        <v>330644.08357694006</v>
      </c>
      <c r="D22" s="35">
        <f t="shared" si="1"/>
        <v>41905.714854669932</v>
      </c>
      <c r="E22" s="35">
        <f>B22-[1]Sheet1!A17</f>
        <v>47767.869661429955</v>
      </c>
      <c r="F22" s="35">
        <f>B22-[1]Sheet1!B17</f>
        <v>6349.9823901799973</v>
      </c>
    </row>
    <row r="23" spans="1:6" ht="15.75" x14ac:dyDescent="0.25">
      <c r="A23" s="15" t="s">
        <v>32</v>
      </c>
      <c r="B23" s="40">
        <v>784505.85520700004</v>
      </c>
      <c r="C23" s="40">
        <v>783154.60715699999</v>
      </c>
      <c r="D23" s="35">
        <f t="shared" si="1"/>
        <v>1351.2480500000529</v>
      </c>
      <c r="E23" s="35">
        <f>B23-[1]Sheet1!A18</f>
        <v>-6715.8182409999426</v>
      </c>
      <c r="F23" s="35">
        <f>B23-[1]Sheet1!B18</f>
        <v>34393.433052500011</v>
      </c>
    </row>
    <row r="24" spans="1:6" ht="31.5" x14ac:dyDescent="0.25">
      <c r="A24" s="37" t="s">
        <v>48</v>
      </c>
      <c r="B24" s="40">
        <v>24829.255656099998</v>
      </c>
      <c r="C24" s="40">
        <v>24959.270483529999</v>
      </c>
      <c r="D24" s="35">
        <f t="shared" si="1"/>
        <v>-130.01482743000088</v>
      </c>
      <c r="E24" s="35">
        <f>B24-[1]Sheet1!A19</f>
        <v>362.45604043999992</v>
      </c>
      <c r="F24" s="35">
        <f>B24-[1]Sheet1!B19</f>
        <v>-894.77188730000125</v>
      </c>
    </row>
    <row r="25" spans="1:6" ht="45" x14ac:dyDescent="0.25">
      <c r="A25" s="43" t="s">
        <v>49</v>
      </c>
      <c r="B25" s="40">
        <v>963207.98786732007</v>
      </c>
      <c r="C25" s="40">
        <v>956901.74739470996</v>
      </c>
      <c r="D25" s="35">
        <f t="shared" si="1"/>
        <v>6306.2404726101086</v>
      </c>
      <c r="E25" s="35">
        <f>B25-[1]Sheet1!A20</f>
        <v>-38214.632634609938</v>
      </c>
      <c r="F25" s="35">
        <f>B25-[1]Sheet1!B20</f>
        <v>308142.16156303021</v>
      </c>
    </row>
    <row r="26" spans="1:6" ht="16.5" hidden="1" thickBot="1" x14ac:dyDescent="0.3">
      <c r="B26" s="42">
        <v>1181884.9092947103</v>
      </c>
      <c r="C26" s="42">
        <v>1138757.96121747</v>
      </c>
      <c r="D26" s="35">
        <f t="shared" si="1"/>
        <v>43126.94807724026</v>
      </c>
      <c r="E26" s="35">
        <f>B26-[1]Sheet1!A21</f>
        <v>41414.507460870314</v>
      </c>
      <c r="F26" s="35">
        <f>B26-[1]Sheet1!B21</f>
        <v>39848.643555380171</v>
      </c>
    </row>
    <row r="27" spans="1:6" ht="16.5" hidden="1" thickBot="1" x14ac:dyDescent="0.3">
      <c r="B27" s="44">
        <v>273637.27</v>
      </c>
      <c r="C27" s="44">
        <v>273637.27</v>
      </c>
      <c r="D27" s="35">
        <f t="shared" si="1"/>
        <v>0</v>
      </c>
      <c r="E27" s="35">
        <f>B27-[1]Sheet1!A22</f>
        <v>-1614.2754176963936</v>
      </c>
      <c r="F27" s="35">
        <f>B27-[1]Sheet1!B22</f>
        <v>23527.437270468479</v>
      </c>
    </row>
    <row r="28" spans="1:6" ht="16.5" hidden="1" thickBot="1" x14ac:dyDescent="0.3">
      <c r="B28" s="44">
        <v>98912.528431609971</v>
      </c>
      <c r="C28" s="44">
        <v>57006.81357694004</v>
      </c>
      <c r="D28" s="39">
        <f t="shared" si="1"/>
        <v>41905.714854669932</v>
      </c>
      <c r="E28" s="35">
        <f>B28-[1]Sheet1!A23</f>
        <v>49382.145079126349</v>
      </c>
      <c r="F28" s="39">
        <f>B28-[1]Sheet1!B23</f>
        <v>-17177.454880288482</v>
      </c>
    </row>
    <row r="29" spans="1:6" ht="16.5" hidden="1" thickBot="1" x14ac:dyDescent="0.3">
      <c r="B29" s="44">
        <v>692285.73819938977</v>
      </c>
      <c r="C29" s="44">
        <v>682993.19590054988</v>
      </c>
      <c r="D29" s="39">
        <f t="shared" si="1"/>
        <v>9292.5422988398932</v>
      </c>
      <c r="E29" s="39">
        <f>B29-[1]Sheet1!A24</f>
        <v>-31114.617115800153</v>
      </c>
      <c r="F29" s="35">
        <f>B29-[1]Sheet1!B24</f>
        <v>292961.94438668975</v>
      </c>
    </row>
    <row r="30" spans="1:6" hidden="1" x14ac:dyDescent="0.25">
      <c r="A30" s="35"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2026-06-11T06:25:59Z</dcterms:created>
  <dcterms:modified xsi:type="dcterms:W3CDTF">2026-06-11T06:26:29Z</dcterms:modified>
</cp:coreProperties>
</file>