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599"/>
  </bookViews>
  <sheets>
    <sheet name="Cover" sheetId="14" r:id="rId1"/>
    <sheet name="GDP at Current Prices" sheetId="52" r:id="rId2"/>
    <sheet name="GDP at Constant Prices" sheetId="53" r:id="rId3"/>
    <sheet name="GDP by Expenditure Catagory" sheetId="54" r:id="rId4"/>
    <sheet name="GNI GNDI and Savings" sheetId="55" r:id="rId5"/>
    <sheet name="Summary of Macro Eco. Indicator" sheetId="56" r:id="rId6"/>
    <sheet name="CPI_new" sheetId="8" r:id="rId7"/>
    <sheet name="CPI_Y-O-Y" sheetId="9" r:id="rId8"/>
    <sheet name="CPI_Nep &amp; Ind." sheetId="10" r:id="rId9"/>
    <sheet name="WPI" sheetId="11" r:id="rId10"/>
    <sheet name="WPI YOY" sheetId="12" r:id="rId11"/>
    <sheet name="NSWI" sheetId="13" r:id="rId12"/>
    <sheet name="Direction" sheetId="22" r:id="rId13"/>
    <sheet name="X-India" sheetId="23" r:id="rId14"/>
    <sheet name="X-China" sheetId="24" r:id="rId15"/>
    <sheet name="X-Other" sheetId="25" r:id="rId16"/>
    <sheet name="M-India" sheetId="26" r:id="rId17"/>
    <sheet name="M-China" sheetId="27" r:id="rId18"/>
    <sheet name="M-Other" sheetId="28" r:id="rId19"/>
    <sheet name="BOP" sheetId="32" r:id="rId20"/>
    <sheet name="M_India$" sheetId="30" r:id="rId21"/>
    <sheet name="X&amp;MPrice Index &amp;TOT" sheetId="31" r:id="rId22"/>
    <sheet name="Reserve" sheetId="33" r:id="rId23"/>
    <sheet name="Reserve$" sheetId="34" r:id="rId24"/>
    <sheet name="Exchange Rate &amp; Price of Oil .." sheetId="35" r:id="rId25"/>
    <sheet name="Customwise Trade" sheetId="29" r:id="rId26"/>
    <sheet name="GBO" sheetId="4" r:id="rId27"/>
    <sheet name="Revenue" sheetId="5" r:id="rId28"/>
    <sheet name="ODD" sheetId="7" r:id="rId29"/>
    <sheet name="MS" sheetId="36" r:id="rId30"/>
    <sheet name="CBS" sheetId="37" r:id="rId31"/>
    <sheet name="ODCS" sheetId="38" r:id="rId32"/>
    <sheet name="CALCB" sheetId="39" r:id="rId33"/>
    <sheet name="CALDB" sheetId="40" r:id="rId34"/>
    <sheet name="CALFC" sheetId="41" r:id="rId35"/>
    <sheet name="Deposits" sheetId="42" r:id="rId36"/>
    <sheet name="Sect credit" sheetId="43" r:id="rId37"/>
    <sheet name="Secu Credit" sheetId="44" r:id="rId38"/>
    <sheet name="Loan to Gov Ent" sheetId="45" r:id="rId39"/>
    <sheet name="Monetary Operation" sheetId="46" r:id="rId40"/>
    <sheet name="Purchase &amp; Sale of FC" sheetId="47" r:id="rId41"/>
    <sheet name="Inter bank" sheetId="48" r:id="rId42"/>
    <sheet name="Int Rate" sheetId="49" r:id="rId43"/>
    <sheet name="TBs 91_364" sheetId="50" r:id="rId44"/>
    <sheet name="Stock Mkt Indicator" sheetId="16" r:id="rId45"/>
    <sheet name="Issue Approval" sheetId="17" r:id="rId46"/>
    <sheet name="Listed Co" sheetId="18" r:id="rId47"/>
    <sheet name="Share Mkt Acti" sheetId="19" r:id="rId48"/>
    <sheet name="Turnover Detail" sheetId="20" r:id="rId49"/>
    <sheet name="Securities List" sheetId="21" r:id="rId50"/>
  </sheets>
  <definedNames>
    <definedName name="a" localSheetId="28">#REF!</definedName>
    <definedName name="a" localSheetId="27">#REF!</definedName>
    <definedName name="a" localSheetId="21">#REF!</definedName>
    <definedName name="a">#REF!</definedName>
    <definedName name="b" localSheetId="0">#REF!</definedName>
    <definedName name="b" localSheetId="21">#REF!</definedName>
    <definedName name="b">#REF!</definedName>
    <definedName name="manoj" localSheetId="28">#REF!</definedName>
    <definedName name="manoj" localSheetId="27">#REF!</definedName>
    <definedName name="manoj" localSheetId="21">#REF!</definedName>
    <definedName name="manoj">#REF!</definedName>
    <definedName name="_xlnm.Print_Area" localSheetId="19">BOP!$B$1:$M$68</definedName>
    <definedName name="_xlnm.Print_Area" localSheetId="32">CALCB!$A$1:$K$46</definedName>
    <definedName name="_xlnm.Print_Area" localSheetId="33">CALDB!$A$1:$K$46</definedName>
    <definedName name="_xlnm.Print_Area" localSheetId="34">CALFC!$A$1:$K$46</definedName>
    <definedName name="_xlnm.Print_Area" localSheetId="30">CBS!$A$1:$K$55</definedName>
    <definedName name="_xlnm.Print_Area" localSheetId="0">Cover!$A$1:$E$61</definedName>
    <definedName name="_xlnm.Print_Area" localSheetId="8">'CPI_Nep &amp; Ind.'!$A$1:$M$23</definedName>
    <definedName name="_xlnm.Print_Area" localSheetId="6">CPI_new!$A$1:$L$54</definedName>
    <definedName name="_xlnm.Print_Area" localSheetId="7">'CPI_Y-O-Y'!$A$1:$G$20</definedName>
    <definedName name="_xlnm.Print_Area" localSheetId="25">'Customwise Trade'!$B$1:$I$21</definedName>
    <definedName name="_xlnm.Print_Area" localSheetId="35">Deposits!$A$1:$I$29</definedName>
    <definedName name="_xlnm.Print_Area" localSheetId="12">Direction!$A$1:$H$58</definedName>
    <definedName name="_xlnm.Print_Area" localSheetId="24">'Exchange Rate &amp; Price of Oil ..'!$A$1:$L$92</definedName>
    <definedName name="_xlnm.Print_Area" localSheetId="26">GBO!$A$1:$H$49</definedName>
    <definedName name="_xlnm.Print_Area" localSheetId="2">'GDP at Constant Prices'!$A$1:$K$55</definedName>
    <definedName name="_xlnm.Print_Area" localSheetId="1">'GDP at Current Prices'!$A$1:$K$49</definedName>
    <definedName name="_xlnm.Print_Area" localSheetId="3">'GDP by Expenditure Catagory'!$A$1:$J$30</definedName>
    <definedName name="_xlnm.Print_Area" localSheetId="4">'GNI GNDI and Savings'!$A$1:$J$22</definedName>
    <definedName name="_xlnm.Print_Area" localSheetId="42">'Int Rate'!$A$1:$BA$33</definedName>
    <definedName name="_xlnm.Print_Area" localSheetId="41">'Inter bank'!$A$1:$I$20</definedName>
    <definedName name="_xlnm.Print_Area" localSheetId="46">'Listed Co'!$A$1:$L$21</definedName>
    <definedName name="_xlnm.Print_Area" localSheetId="38">'Loan to Gov Ent'!$A$1:$I$22</definedName>
    <definedName name="_xlnm.Print_Area" localSheetId="20">'M_India$'!$A$1:$L$19</definedName>
    <definedName name="_xlnm.Print_Area" localSheetId="17">'M-China'!$B$1:$H$49</definedName>
    <definedName name="_xlnm.Print_Area" localSheetId="16">'M-India'!$B$1:$H$58</definedName>
    <definedName name="_xlnm.Print_Area" localSheetId="39">'Monetary Operation'!$B$1:$K$69</definedName>
    <definedName name="_xlnm.Print_Area" localSheetId="18">'M-Other'!$B$1:$H$73</definedName>
    <definedName name="_xlnm.Print_Area" localSheetId="29">MS!$A$1:$K$37</definedName>
    <definedName name="_xlnm.Print_Area" localSheetId="11">NSWI!$A$1:$M$49</definedName>
    <definedName name="_xlnm.Print_Area" localSheetId="31">ODCS!$A$1:$K$46</definedName>
    <definedName name="_xlnm.Print_Area" localSheetId="28">ODD!$A$1:$H$39</definedName>
    <definedName name="_xlnm.Print_Area" localSheetId="40">'Purchase &amp; Sale of FC'!$A$1:$Q$20</definedName>
    <definedName name="_xlnm.Print_Area" localSheetId="22">Reserve!$C$1:$I$49</definedName>
    <definedName name="_xlnm.Print_Area" localSheetId="23">'Reserve$'!$C$1:$I$49</definedName>
    <definedName name="_xlnm.Print_Area" localSheetId="27">Revenue!$A$1:$J$21</definedName>
    <definedName name="_xlnm.Print_Area" localSheetId="36">'Sect credit'!$A$1:$S$64</definedName>
    <definedName name="_xlnm.Print_Area" localSheetId="37">'Secu Credit'!$A$1:$I$49</definedName>
    <definedName name="_xlnm.Print_Area" localSheetId="49">'Securities List'!$A$1:$J$27</definedName>
    <definedName name="_xlnm.Print_Area" localSheetId="47">'Share Mkt Acti'!$A$1:$J$23</definedName>
    <definedName name="_xlnm.Print_Area" localSheetId="44">'Stock Mkt Indicator'!$A$1:$F$25</definedName>
    <definedName name="_xlnm.Print_Area" localSheetId="5">'Summary of Macro Eco. Indicator'!$A$1:$J$32</definedName>
    <definedName name="_xlnm.Print_Area" localSheetId="43">'TBs 91_364'!$B$1:$L$20</definedName>
    <definedName name="_xlnm.Print_Area" localSheetId="48">'Turnover Detail'!$A$1:$J$22</definedName>
    <definedName name="_xlnm.Print_Area" localSheetId="9">WPI!$A$1:$L$28</definedName>
    <definedName name="_xlnm.Print_Area" localSheetId="10">'WPI YOY'!$A$1:$I$19</definedName>
    <definedName name="_xlnm.Print_Area" localSheetId="21">'X&amp;MPrice Index &amp;TOT'!$A$1:$S$19</definedName>
    <definedName name="_xlnm.Print_Area" localSheetId="14">'X-China'!$B$1:$H$28</definedName>
    <definedName name="_xlnm.Print_Area" localSheetId="13">'X-India'!$B$1:$H$62</definedName>
    <definedName name="_xlnm.Print_Area" localSheetId="15">'X-Other'!$B$1:$H$21</definedName>
    <definedName name="q" localSheetId="0">#REF!</definedName>
    <definedName name="q" localSheetId="28">#REF!</definedName>
    <definedName name="q" localSheetId="21">#REF!</definedName>
    <definedName name="q">#REF!</definedName>
  </definedNames>
  <calcPr calcId="124519"/>
</workbook>
</file>

<file path=xl/calcChain.xml><?xml version="1.0" encoding="utf-8"?>
<calcChain xmlns="http://schemas.openxmlformats.org/spreadsheetml/2006/main">
  <c r="M15" i="10"/>
  <c r="G24" i="4"/>
  <c r="H24"/>
  <c r="F37" i="49"/>
  <c r="D37"/>
  <c r="F36"/>
  <c r="D36"/>
  <c r="D35"/>
  <c r="H19" i="48"/>
  <c r="F19"/>
  <c r="D19"/>
  <c r="B19"/>
  <c r="Q20" i="47"/>
  <c r="P20"/>
  <c r="O20"/>
  <c r="N20"/>
  <c r="K20"/>
  <c r="J20"/>
  <c r="I20"/>
  <c r="H20"/>
  <c r="G20"/>
  <c r="F20"/>
  <c r="E20"/>
  <c r="D20"/>
  <c r="C20"/>
  <c r="B20"/>
  <c r="M16"/>
  <c r="L16"/>
  <c r="M15"/>
  <c r="L15"/>
  <c r="M14"/>
  <c r="L14"/>
  <c r="M13"/>
  <c r="L13"/>
  <c r="M12"/>
  <c r="L12"/>
  <c r="M11"/>
  <c r="L11"/>
  <c r="M10"/>
  <c r="L10"/>
  <c r="M9"/>
  <c r="L9"/>
  <c r="M8"/>
  <c r="M20" s="1"/>
  <c r="L8"/>
  <c r="L20" s="1"/>
  <c r="E68" i="46"/>
  <c r="C68"/>
  <c r="K51"/>
  <c r="J51"/>
  <c r="I51"/>
  <c r="G51"/>
  <c r="E51"/>
  <c r="C51"/>
  <c r="I35"/>
  <c r="G35"/>
  <c r="F35"/>
  <c r="E35"/>
  <c r="D35"/>
  <c r="C35"/>
  <c r="I19"/>
  <c r="G19"/>
  <c r="E19"/>
  <c r="C19"/>
  <c r="H5" i="45"/>
  <c r="F4"/>
  <c r="H5" i="44"/>
  <c r="F5"/>
  <c r="F5" i="45" s="1"/>
  <c r="F4" i="44"/>
  <c r="E4"/>
  <c r="D4"/>
  <c r="C4"/>
  <c r="B4"/>
  <c r="L88" i="35"/>
  <c r="K88"/>
  <c r="J88"/>
  <c r="I88"/>
  <c r="L87"/>
  <c r="K87"/>
  <c r="J87"/>
  <c r="I87"/>
  <c r="I6" i="32"/>
  <c r="K6" s="1"/>
  <c r="L17" i="30"/>
  <c r="I21" i="29"/>
  <c r="F21"/>
  <c r="I19"/>
  <c r="F19"/>
  <c r="I18"/>
  <c r="F18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F5" i="22"/>
  <c r="D4" i="23" s="1"/>
  <c r="D4" i="24" s="1"/>
  <c r="D4" i="25" s="1"/>
  <c r="D4" i="26" s="1"/>
  <c r="D4" i="27" s="1"/>
  <c r="D4" i="28" s="1"/>
  <c r="E5" i="22"/>
  <c r="B69" i="17" l="1"/>
  <c r="B54"/>
  <c r="B74" s="1"/>
  <c r="B5"/>
  <c r="F53" i="16"/>
  <c r="E53"/>
  <c r="A12" i="14"/>
  <c r="A13" s="1"/>
  <c r="A14" s="1"/>
  <c r="A15" s="1"/>
  <c r="A16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8" s="1"/>
  <c r="A39" s="1"/>
  <c r="A40" s="1"/>
  <c r="A41" s="1"/>
  <c r="A42" s="1"/>
  <c r="A43" s="1"/>
  <c r="A44" s="1"/>
  <c r="A45" s="1"/>
  <c r="A46" s="1"/>
  <c r="A47" s="1"/>
  <c r="A49" s="1"/>
  <c r="A50" s="1"/>
  <c r="A52" s="1"/>
  <c r="A53" s="1"/>
  <c r="A54" s="1"/>
  <c r="M49" i="13"/>
  <c r="L49"/>
  <c r="K49"/>
  <c r="J49"/>
  <c r="M48"/>
  <c r="L48"/>
  <c r="K48"/>
  <c r="J48"/>
  <c r="M47"/>
  <c r="L47"/>
  <c r="K47"/>
  <c r="J47"/>
  <c r="M46"/>
  <c r="L46"/>
  <c r="K46"/>
  <c r="J46"/>
  <c r="M45"/>
  <c r="L45"/>
  <c r="K45"/>
  <c r="J45"/>
  <c r="M44"/>
  <c r="L44"/>
  <c r="K44"/>
  <c r="J44"/>
  <c r="M43"/>
  <c r="L43"/>
  <c r="K43"/>
  <c r="J43"/>
  <c r="M42"/>
  <c r="L42"/>
  <c r="K42"/>
  <c r="J42"/>
  <c r="M41"/>
  <c r="L41"/>
  <c r="K41"/>
  <c r="J41"/>
  <c r="M40"/>
  <c r="L40"/>
  <c r="K40"/>
  <c r="J40"/>
  <c r="M39"/>
  <c r="L39"/>
  <c r="K39"/>
  <c r="J39"/>
  <c r="M38"/>
  <c r="L38"/>
  <c r="K38"/>
  <c r="J38"/>
  <c r="M37"/>
  <c r="L37"/>
  <c r="K37"/>
  <c r="J37"/>
  <c r="M36"/>
  <c r="L36"/>
  <c r="K36"/>
  <c r="J36"/>
  <c r="M35"/>
  <c r="L35"/>
  <c r="K35"/>
  <c r="J35"/>
  <c r="M34"/>
  <c r="L34"/>
  <c r="K34"/>
  <c r="J34"/>
  <c r="M33"/>
  <c r="L33"/>
  <c r="K33"/>
  <c r="J33"/>
  <c r="M32"/>
  <c r="L32"/>
  <c r="K32"/>
  <c r="J32"/>
  <c r="M31"/>
  <c r="L31"/>
  <c r="K31"/>
  <c r="J31"/>
  <c r="M30"/>
  <c r="L30"/>
  <c r="K30"/>
  <c r="J30"/>
  <c r="M29"/>
  <c r="L29"/>
  <c r="K29"/>
  <c r="J29"/>
  <c r="M28"/>
  <c r="L28"/>
  <c r="K28"/>
  <c r="J28"/>
  <c r="M27"/>
  <c r="L27"/>
  <c r="K27"/>
  <c r="J27"/>
  <c r="M26"/>
  <c r="L26"/>
  <c r="K26"/>
  <c r="J26"/>
  <c r="M25"/>
  <c r="L25"/>
  <c r="K25"/>
  <c r="J25"/>
  <c r="M24"/>
  <c r="L24"/>
  <c r="K24"/>
  <c r="J24"/>
  <c r="M23"/>
  <c r="L23"/>
  <c r="K23"/>
  <c r="J23"/>
  <c r="M22"/>
  <c r="L22"/>
  <c r="K22"/>
  <c r="J22"/>
  <c r="M21"/>
  <c r="L21"/>
  <c r="K21"/>
  <c r="J21"/>
  <c r="M20"/>
  <c r="L20"/>
  <c r="K20"/>
  <c r="J20"/>
  <c r="M19"/>
  <c r="L19"/>
  <c r="K19"/>
  <c r="J19"/>
  <c r="M18"/>
  <c r="L18"/>
  <c r="K18"/>
  <c r="J18"/>
  <c r="M17"/>
  <c r="L17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10"/>
  <c r="L10"/>
  <c r="K10"/>
  <c r="J10"/>
  <c r="M9"/>
  <c r="L9"/>
  <c r="K9"/>
  <c r="J9"/>
  <c r="F7"/>
  <c r="E7"/>
  <c r="D7"/>
  <c r="G19" i="12"/>
  <c r="F19"/>
  <c r="E19"/>
  <c r="D19"/>
  <c r="C19"/>
  <c r="B19"/>
  <c r="L19" i="10"/>
  <c r="K19"/>
  <c r="I19"/>
  <c r="H19"/>
  <c r="G19"/>
  <c r="F19"/>
  <c r="E19"/>
  <c r="C19"/>
  <c r="B19"/>
  <c r="J18"/>
  <c r="D18"/>
  <c r="J17"/>
  <c r="D17"/>
  <c r="J16"/>
  <c r="D16"/>
  <c r="J15"/>
  <c r="D15"/>
  <c r="M14"/>
  <c r="J14"/>
  <c r="D14"/>
  <c r="M13"/>
  <c r="J13"/>
  <c r="D13"/>
  <c r="M12"/>
  <c r="J12"/>
  <c r="D12"/>
  <c r="M11"/>
  <c r="J11"/>
  <c r="D11"/>
  <c r="M10"/>
  <c r="J10"/>
  <c r="D10"/>
  <c r="M9"/>
  <c r="M19" s="1"/>
  <c r="J9"/>
  <c r="D9"/>
  <c r="M8"/>
  <c r="J8"/>
  <c r="J19" s="1"/>
  <c r="D8"/>
  <c r="M7"/>
  <c r="J7"/>
  <c r="D7"/>
  <c r="D19" s="1"/>
  <c r="G19" i="9"/>
  <c r="F19"/>
  <c r="E19"/>
  <c r="D19"/>
  <c r="C19"/>
  <c r="E37" i="7"/>
  <c r="F34"/>
  <c r="F33"/>
  <c r="H39"/>
  <c r="G39"/>
  <c r="E34"/>
  <c r="E35"/>
  <c r="F35"/>
  <c r="E36"/>
  <c r="F36"/>
  <c r="H37"/>
  <c r="F37"/>
  <c r="E38"/>
  <c r="F38"/>
  <c r="H38" s="1"/>
  <c r="D34"/>
  <c r="D35"/>
  <c r="D36"/>
  <c r="G36" s="1"/>
  <c r="D37"/>
  <c r="D38"/>
  <c r="G38" s="1"/>
  <c r="C38"/>
  <c r="C37"/>
  <c r="C36"/>
  <c r="C35"/>
  <c r="C34"/>
  <c r="C33" s="1"/>
  <c r="H35"/>
  <c r="G35"/>
  <c r="G34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F5"/>
  <c r="G37" l="1"/>
  <c r="H36"/>
  <c r="H34"/>
  <c r="D33"/>
  <c r="E33"/>
  <c r="H33"/>
  <c r="G33"/>
  <c r="I17" i="5" l="1"/>
  <c r="H17"/>
  <c r="F17"/>
  <c r="J17" s="1"/>
  <c r="I16"/>
  <c r="H16"/>
  <c r="J15"/>
  <c r="I15"/>
  <c r="H15"/>
  <c r="I14"/>
  <c r="H14"/>
  <c r="I13"/>
  <c r="H13"/>
  <c r="I12"/>
  <c r="H12"/>
  <c r="I11"/>
  <c r="H11"/>
  <c r="I10"/>
  <c r="H10"/>
  <c r="J9"/>
  <c r="I9"/>
  <c r="H9"/>
  <c r="I8"/>
  <c r="H8"/>
  <c r="I7"/>
  <c r="H7"/>
  <c r="H43" i="4"/>
  <c r="G42"/>
  <c r="H42"/>
  <c r="H41"/>
  <c r="G41"/>
  <c r="F35"/>
  <c r="E35"/>
  <c r="D35"/>
  <c r="D34" s="1"/>
  <c r="C35"/>
  <c r="B35"/>
  <c r="B34" s="1"/>
  <c r="B33" s="1"/>
  <c r="E34"/>
  <c r="E33" s="1"/>
  <c r="C34"/>
  <c r="C33" s="1"/>
  <c r="H31"/>
  <c r="H29"/>
  <c r="H27"/>
  <c r="G27"/>
  <c r="H26"/>
  <c r="G26"/>
  <c r="H25"/>
  <c r="E23"/>
  <c r="E22" s="1"/>
  <c r="C23"/>
  <c r="C22" s="1"/>
  <c r="B23"/>
  <c r="B22" s="1"/>
  <c r="G20"/>
  <c r="F17"/>
  <c r="E17"/>
  <c r="C17"/>
  <c r="H16"/>
  <c r="G16"/>
  <c r="G15"/>
  <c r="G14"/>
  <c r="H12"/>
  <c r="G12"/>
  <c r="G11"/>
  <c r="H11"/>
  <c r="H10"/>
  <c r="F9"/>
  <c r="E9"/>
  <c r="E8" s="1"/>
  <c r="C9"/>
  <c r="C8" s="1"/>
  <c r="E7"/>
  <c r="J7" i="5" l="1"/>
  <c r="J10"/>
  <c r="J13"/>
  <c r="J11"/>
  <c r="J14"/>
  <c r="J8"/>
  <c r="J12"/>
  <c r="J16"/>
  <c r="H35" i="4"/>
  <c r="C21"/>
  <c r="C32" s="1"/>
  <c r="H19"/>
  <c r="D17"/>
  <c r="G29"/>
  <c r="D9"/>
  <c r="G9" s="1"/>
  <c r="G18"/>
  <c r="F23"/>
  <c r="F22" s="1"/>
  <c r="G25"/>
  <c r="G31"/>
  <c r="G43"/>
  <c r="G10"/>
  <c r="E21"/>
  <c r="E32" s="1"/>
  <c r="H18"/>
  <c r="G19"/>
  <c r="G28"/>
  <c r="G44"/>
  <c r="F8"/>
  <c r="D33"/>
  <c r="G33" s="1"/>
  <c r="G34"/>
  <c r="F21"/>
  <c r="H14"/>
  <c r="B9"/>
  <c r="B17"/>
  <c r="H15"/>
  <c r="H28"/>
  <c r="F34"/>
  <c r="H44"/>
  <c r="D23"/>
  <c r="H9" l="1"/>
  <c r="H17"/>
  <c r="G13"/>
  <c r="D22"/>
  <c r="G23"/>
  <c r="B21"/>
  <c r="H22"/>
  <c r="F32"/>
  <c r="F33"/>
  <c r="H33" s="1"/>
  <c r="H34"/>
  <c r="B8"/>
  <c r="H21"/>
  <c r="D21"/>
  <c r="H13"/>
  <c r="D8"/>
  <c r="G17"/>
  <c r="H23"/>
  <c r="G8" l="1"/>
  <c r="B32"/>
  <c r="G21"/>
  <c r="G22"/>
  <c r="D32"/>
  <c r="H8"/>
  <c r="G32" l="1"/>
  <c r="H32"/>
</calcChain>
</file>

<file path=xl/comments1.xml><?xml version="1.0" encoding="utf-8"?>
<comments xmlns="http://schemas.openxmlformats.org/spreadsheetml/2006/main">
  <authors>
    <author>Author</author>
  </authors>
  <commentList>
    <comment ref="J2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<sst xmlns="http://schemas.openxmlformats.org/spreadsheetml/2006/main" count="2982" uniqueCount="1368">
  <si>
    <t>Government Budgetary Operation+</t>
  </si>
  <si>
    <t xml:space="preserve"> (Rs. in million)</t>
  </si>
  <si>
    <t>Heads</t>
  </si>
  <si>
    <t>Amount</t>
  </si>
  <si>
    <t>Percent Change</t>
  </si>
  <si>
    <t>2014/15</t>
  </si>
  <si>
    <t>2015/16</t>
  </si>
  <si>
    <t>Annual</t>
  </si>
  <si>
    <t>Expenditure of Budget</t>
  </si>
  <si>
    <t xml:space="preserve">  Recurrent</t>
  </si>
  <si>
    <t xml:space="preserve">a.Domestic Resources </t>
  </si>
  <si>
    <t>b.Foreign Loans</t>
  </si>
  <si>
    <t>c.Foreign Grants</t>
  </si>
  <si>
    <t xml:space="preserve">  Capital</t>
  </si>
  <si>
    <t xml:space="preserve">  Financial</t>
  </si>
  <si>
    <t>Total Expenditure</t>
  </si>
  <si>
    <t>Total Resources</t>
  </si>
  <si>
    <t>Revenue and Grants</t>
  </si>
  <si>
    <t xml:space="preserve">   Revenue</t>
  </si>
  <si>
    <t xml:space="preserve">   Foreign Grants</t>
  </si>
  <si>
    <t>Non-Budgetary Receipts, net</t>
  </si>
  <si>
    <t xml:space="preserve">Others </t>
  </si>
  <si>
    <t>V. A. T. Fund Account</t>
  </si>
  <si>
    <t>Customs Fund Account</t>
  </si>
  <si>
    <t>Reconstruction Fund Account</t>
  </si>
  <si>
    <t>-</t>
  </si>
  <si>
    <t>Local Authorities' Accounts (LAA)#</t>
  </si>
  <si>
    <t>Deficits(-) Surplus(+)</t>
  </si>
  <si>
    <t>Sources of Financing</t>
  </si>
  <si>
    <t xml:space="preserve"> Internal Loans</t>
  </si>
  <si>
    <t xml:space="preserve">      Domestic Borrowings</t>
  </si>
  <si>
    <t>(i) Treasury Bills</t>
  </si>
  <si>
    <t>(ii) Development Bonds</t>
  </si>
  <si>
    <t>(iii) National Savings Certificates</t>
  </si>
  <si>
    <t>(iv) Citizen Saving Certificates</t>
  </si>
  <si>
    <t>(v) Foreign Employment Bond</t>
  </si>
  <si>
    <t xml:space="preserve">      Others@</t>
  </si>
  <si>
    <t xml:space="preserve"> Principal Refund and Share Divestment</t>
  </si>
  <si>
    <t xml:space="preserve"> Foreign Loans</t>
  </si>
  <si>
    <t xml:space="preserve"> +  Based on data reported by 6 offices of NRB,  69 branches of Rastriya Banijya Bank Limited, 49 branches of Nepal Bank Limited, 24 branches of Agriculture Development Bank, 9  branches of Everest Bank Limited, 4 branches of Global IME Bank Limited and 1 branch each from Nepal Bangladesh Bank, NMB Bank Limited, Bank of Kathmandu Lumbini Limited and Century Commercial Bank conducting government transactions and release report from 79  DTCOs and payment centres.</t>
  </si>
  <si>
    <t xml:space="preserve"> #  Change in outstanding amount disbursed to VDC/DDC remaining unspent.</t>
  </si>
  <si>
    <t xml:space="preserve"> ++ Minus (-) indicates surplus.</t>
  </si>
  <si>
    <t xml:space="preserve"> P :  Provisional.</t>
  </si>
  <si>
    <t>Nine Months</t>
  </si>
  <si>
    <t>Table 22</t>
  </si>
  <si>
    <t>Government Revenue Collection</t>
  </si>
  <si>
    <t>Amount (Rs. in million)</t>
  </si>
  <si>
    <t>2016/17P</t>
  </si>
  <si>
    <t>Nine months</t>
  </si>
  <si>
    <t xml:space="preserve">Annual </t>
  </si>
  <si>
    <t>2016/17</t>
  </si>
  <si>
    <t xml:space="preserve">   Value Added Tax</t>
  </si>
  <si>
    <t xml:space="preserve">   Customs</t>
  </si>
  <si>
    <t xml:space="preserve">   Income Tax</t>
  </si>
  <si>
    <t xml:space="preserve">   Excise</t>
  </si>
  <si>
    <t xml:space="preserve">   Registration Fee</t>
  </si>
  <si>
    <t xml:space="preserve">   Vehicle Tax</t>
  </si>
  <si>
    <t xml:space="preserve">   Educational Service Tax</t>
  </si>
  <si>
    <t xml:space="preserve">   Health Service Tax</t>
  </si>
  <si>
    <t xml:space="preserve">  Other Tax*</t>
  </si>
  <si>
    <t xml:space="preserve">   Non-Tax Revenue</t>
  </si>
  <si>
    <t>Total  Revenue</t>
  </si>
  <si>
    <t>* Other tax includes road maintenance and improvement duty, road construction and maintenance duty, firm and agency registration fee and ownership certificate charge .</t>
  </si>
  <si>
    <t>P: Provisional</t>
  </si>
  <si>
    <t>Source: Ministry of Finance</t>
  </si>
  <si>
    <t>Table 23</t>
  </si>
  <si>
    <t>(Rs. in million)</t>
  </si>
  <si>
    <t>Mid-April</t>
  </si>
  <si>
    <t>Mid-Jul</t>
  </si>
  <si>
    <t>Treasury Bills</t>
  </si>
  <si>
    <t xml:space="preserve">    a. Nepal Rastra Bank</t>
  </si>
  <si>
    <t xml:space="preserve">    b. Commercial Banks</t>
  </si>
  <si>
    <t xml:space="preserve">    c. Development Banks</t>
  </si>
  <si>
    <t xml:space="preserve">    d. Finance Companies</t>
  </si>
  <si>
    <t xml:space="preserve">    e. Others</t>
  </si>
  <si>
    <t xml:space="preserve">    a. Nepal Rastra Bank (Secondary Market)</t>
  </si>
  <si>
    <t>Foreign Employment Bond</t>
  </si>
  <si>
    <t>Total Domestic Debt</t>
  </si>
  <si>
    <t>Outstanding Domestic Debt of the GoN</t>
  </si>
  <si>
    <t>No.</t>
  </si>
  <si>
    <t xml:space="preserve"> Name of Bonds/Ownership</t>
  </si>
  <si>
    <t>Development Bond</t>
  </si>
  <si>
    <t>National Saving Bond</t>
  </si>
  <si>
    <t>Citizen Saving Bond</t>
  </si>
  <si>
    <t xml:space="preserve"> a. Nepal Rastra Bank</t>
  </si>
  <si>
    <t xml:space="preserve"> b. Others</t>
  </si>
  <si>
    <t>Balance at NRB (Overdraft (+) /Surplus (-)</t>
  </si>
  <si>
    <t>Amount Change     
 Jul-April</t>
  </si>
  <si>
    <t>Table 1</t>
  </si>
  <si>
    <t xml:space="preserve">National Consumer Price Index </t>
  </si>
  <si>
    <t>(2014/15=100)</t>
  </si>
  <si>
    <t>Mid-April 2017</t>
  </si>
  <si>
    <t>Groups &amp; Sub-Groups</t>
  </si>
  <si>
    <t>Weight %</t>
  </si>
  <si>
    <t>2014/2015</t>
  </si>
  <si>
    <t>2015/2016</t>
  </si>
  <si>
    <t xml:space="preserve">2016/2017 </t>
  </si>
  <si>
    <t>Percentage Change</t>
  </si>
  <si>
    <t>Mar/Apr</t>
  </si>
  <si>
    <t>Feb/Mar</t>
  </si>
  <si>
    <t>Jan/Feb</t>
  </si>
  <si>
    <t>Column 5</t>
  </si>
  <si>
    <t>Column 8</t>
  </si>
  <si>
    <t>Over 3</t>
  </si>
  <si>
    <t>Over 4</t>
  </si>
  <si>
    <t>Over 5</t>
  </si>
  <si>
    <t>Over 7</t>
  </si>
  <si>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</si>
  <si>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</si>
  <si>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</si>
  <si>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</si>
  <si>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</si>
  <si>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</si>
  <si>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</si>
  <si>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</si>
  <si>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</si>
  <si>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</si>
  <si>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</si>
  <si>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</si>
  <si>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</si>
  <si>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</si>
  <si>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</si>
  <si>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</si>
  <si>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</si>
  <si>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</si>
  <si>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</si>
  <si>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</si>
  <si>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</si>
  <si>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</si>
  <si>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</si>
  <si>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</si>
  <si>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</si>
  <si>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CPI : Kathmandu Valley</t>
  </si>
  <si>
    <t>CPI : Terai</t>
  </si>
  <si>
    <t>CPI : Hill</t>
  </si>
  <si>
    <t>CPI : Mountain</t>
  </si>
  <si>
    <t>Table 2</t>
  </si>
  <si>
    <t>National Consumer Price Index (Monthly Series)</t>
  </si>
  <si>
    <t>(2014/15 = 100)</t>
  </si>
  <si>
    <t>(y-o-y)</t>
  </si>
  <si>
    <t>Mid-month</t>
  </si>
  <si>
    <t>Index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</si>
  <si>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</si>
  <si>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</si>
  <si>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</si>
  <si>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</si>
  <si>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</si>
  <si>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</si>
  <si>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</si>
  <si>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</si>
  <si>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</si>
  <si>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</si>
  <si>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</si>
  <si>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</si>
  <si>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>Average</t>
  </si>
  <si>
    <t>Table 3</t>
  </si>
  <si>
    <t>Consumer Price Inflation in Nepal and India (Monthly Series)</t>
  </si>
  <si>
    <t>(y-o-y changes)</t>
  </si>
  <si>
    <t>Months</t>
  </si>
  <si>
    <t>2012/13 (2069/70)</t>
  </si>
  <si>
    <t>Nepal</t>
  </si>
  <si>
    <t>India</t>
  </si>
  <si>
    <t>Deviation</t>
  </si>
  <si>
    <t xml:space="preserve">Note : </t>
  </si>
  <si>
    <t>1) CPI in Nepal (2014/15 = 100)</t>
  </si>
  <si>
    <t>2) CPI in India (2012 = 100)</t>
  </si>
  <si>
    <t>Table 4</t>
  </si>
  <si>
    <t>National Wholesale Price Index</t>
  </si>
  <si>
    <t>(1999/00=100)</t>
  </si>
  <si>
    <t>Mid- April 2017</t>
  </si>
  <si>
    <t xml:space="preserve">Groups and Sub-groups </t>
  </si>
  <si>
    <t xml:space="preserve">Weight % </t>
  </si>
  <si>
    <t>1. Overall Index</t>
  </si>
  <si>
    <t>1.1 Agricultural Commodities</t>
  </si>
  <si>
    <t xml:space="preserve">        Foodgrains </t>
  </si>
  <si>
    <t xml:space="preserve">       Cash Crops </t>
  </si>
  <si>
    <t xml:space="preserve">        Pulses </t>
  </si>
  <si>
    <t xml:space="preserve">        Fruits and Vegetables</t>
  </si>
  <si>
    <t xml:space="preserve">        Spices </t>
  </si>
  <si>
    <t xml:space="preserve">        Livestock Production</t>
  </si>
  <si>
    <t>1.2 Domestic Manufactured Commodities</t>
  </si>
  <si>
    <t xml:space="preserve">        Food-Related Products</t>
  </si>
  <si>
    <t xml:space="preserve">        Beverages and Tobacco </t>
  </si>
  <si>
    <t xml:space="preserve">        Construction Materials</t>
  </si>
  <si>
    <t xml:space="preserve">        Others </t>
  </si>
  <si>
    <t>1.3 Imported Commodities</t>
  </si>
  <si>
    <t xml:space="preserve">        Petroleum Products and Coal</t>
  </si>
  <si>
    <t xml:space="preserve">        Chemical Fertilizers and Chemical Goods</t>
  </si>
  <si>
    <t xml:space="preserve">        Transport Vehicles and Machinery Goods</t>
  </si>
  <si>
    <t xml:space="preserve">        Electric and Electronic Goods</t>
  </si>
  <si>
    <t xml:space="preserve">        Drugs and Medicine</t>
  </si>
  <si>
    <t xml:space="preserve">        Textile-Related Products</t>
  </si>
  <si>
    <t xml:space="preserve">        Others</t>
  </si>
  <si>
    <t>`</t>
  </si>
  <si>
    <t xml:space="preserve"> </t>
  </si>
  <si>
    <t>National Wholesale Price Index (Monthly Series)</t>
  </si>
  <si>
    <t>(1999/00 = 100)</t>
  </si>
  <si>
    <t>Mid-Months</t>
  </si>
  <si>
    <t xml:space="preserve">     2005/06P</t>
  </si>
  <si>
    <t>INDEX</t>
  </si>
  <si>
    <t>%CHANGES</t>
  </si>
  <si>
    <t>Table 6</t>
  </si>
  <si>
    <t>National Salary and Wage Rate Index</t>
  </si>
  <si>
    <t>(2004/05=100)</t>
  </si>
  <si>
    <t>Mid-April 2017 ( Chaitra, 2073)</t>
  </si>
  <si>
    <t>S.No.</t>
  </si>
  <si>
    <t>Groups/Sub-groups</t>
  </si>
  <si>
    <t>Weight</t>
  </si>
  <si>
    <t>%</t>
  </si>
  <si>
    <t>jan/Feb</t>
  </si>
  <si>
    <t>5 over 3</t>
  </si>
  <si>
    <t>5 over 4</t>
  </si>
  <si>
    <t>8 over 5</t>
  </si>
  <si>
    <t>8 over 7</t>
  </si>
  <si>
    <t>Salary Index</t>
  </si>
  <si>
    <t>Officers</t>
  </si>
  <si>
    <t>Non Officers</t>
  </si>
  <si>
    <t>Civil Service</t>
  </si>
  <si>
    <t>Public Corporations</t>
  </si>
  <si>
    <t>Bank &amp; Financial Institutions</t>
  </si>
  <si>
    <t>Army  &amp; Police Forces</t>
  </si>
  <si>
    <t>Private Institutions</t>
  </si>
  <si>
    <t>Wage Rate Index</t>
  </si>
  <si>
    <t>Agricultural Labourer</t>
  </si>
  <si>
    <t>Male</t>
  </si>
  <si>
    <t>Female</t>
  </si>
  <si>
    <t>Industrial Labourer</t>
  </si>
  <si>
    <t>High Skilled</t>
  </si>
  <si>
    <t>Skilled</t>
  </si>
  <si>
    <t>Semi Skilled</t>
  </si>
  <si>
    <t>Unskilled</t>
  </si>
  <si>
    <t>Construction Labourer</t>
  </si>
  <si>
    <t>Mason</t>
  </si>
  <si>
    <t>Carpenter</t>
  </si>
  <si>
    <t>Worker</t>
  </si>
  <si>
    <t>(On Cash Basis)</t>
  </si>
  <si>
    <t>Table 24</t>
  </si>
  <si>
    <t xml:space="preserve">Current Macroeconomic and Financial Situation </t>
  </si>
  <si>
    <t>Table No.</t>
  </si>
  <si>
    <t>Prices</t>
  </si>
  <si>
    <t xml:space="preserve">National Wholesale Price Index </t>
  </si>
  <si>
    <t>External Sector</t>
  </si>
  <si>
    <t>Direction of Foreign Trade</t>
  </si>
  <si>
    <t>Exports of Major Commodities to India</t>
  </si>
  <si>
    <t>Exports of Major Commodities to China</t>
  </si>
  <si>
    <t>Exports of Major Commodities to Other Countries</t>
  </si>
  <si>
    <t>Imports of Major Commodities from India</t>
  </si>
  <si>
    <t>Imports of Major Commodities from China</t>
  </si>
  <si>
    <t>Imports of Major Commodities from Other Countries</t>
  </si>
  <si>
    <t xml:space="preserve">Summary of Balance of Payments </t>
  </si>
  <si>
    <t>Imports from India against Payment  in US Dollar</t>
  </si>
  <si>
    <t>Export &amp; Import Unit Value Price Index and Terms of Trade</t>
  </si>
  <si>
    <t>Gross Foreign Assets of the Banking Sector</t>
  </si>
  <si>
    <t>Gross Foreign Assets of the Banking Sector in US Dollar</t>
  </si>
  <si>
    <t>Exchange Rate of US Dollar</t>
  </si>
  <si>
    <t>Price of Oil and Gold in the International Market</t>
  </si>
  <si>
    <t>Composition of Foreign Trade (Customwise)</t>
  </si>
  <si>
    <t>Government Finance</t>
  </si>
  <si>
    <t>Government Budgetary Operation</t>
  </si>
  <si>
    <t>Monetary and Credit Aggregates</t>
  </si>
  <si>
    <t>Monetary Survey</t>
  </si>
  <si>
    <t>Central Bank Survey</t>
  </si>
  <si>
    <t>Other Depository Corporation Survey</t>
  </si>
  <si>
    <t>Condensed Assets and Liabilities of Commercial Banks</t>
  </si>
  <si>
    <t>Condensed Assets and Liabilities of Development Banks</t>
  </si>
  <si>
    <t>Condensed Assets and Liabilities of Finance Companies</t>
  </si>
  <si>
    <t>Deposit Details of Banks and Financial Institutions</t>
  </si>
  <si>
    <t>Sectorwise Outstanding Credit  of  Banks and Financial Institutions</t>
  </si>
  <si>
    <t>Securitywise Outstanding Credit of Banks and Financial Institutions</t>
  </si>
  <si>
    <t>Loan of Commercial Banks to Government Enterprises</t>
  </si>
  <si>
    <t>Monetary Operations</t>
  </si>
  <si>
    <t>Purchase/Sale of Foreign Currency</t>
  </si>
  <si>
    <t>Inter-bank Transaction and Interest Rates</t>
  </si>
  <si>
    <t>Inter-bank Transaction Amount &amp; Weighted Average Interest Rate</t>
  </si>
  <si>
    <t>Structure of Interest Rates</t>
  </si>
  <si>
    <t xml:space="preserve">Weighted Average Treasury Bills Rate </t>
  </si>
  <si>
    <t>Stock Market Indicators</t>
  </si>
  <si>
    <t>Particulars</t>
  </si>
  <si>
    <t>% Change</t>
  </si>
  <si>
    <t>2 Over 1</t>
  </si>
  <si>
    <t>3 Over 2</t>
  </si>
  <si>
    <t>NEPSE Index (Closing)*</t>
  </si>
  <si>
    <t>NEPSE Sensitive Index (Closing)**</t>
  </si>
  <si>
    <t>NEPSE Float Index (Closing)***</t>
  </si>
  <si>
    <t>Banking Sub-Index</t>
  </si>
  <si>
    <t>Market Capitalization (Rs. million)</t>
  </si>
  <si>
    <t>Total Paid-up Value of Listed Shares (Rs. million)</t>
  </si>
  <si>
    <t xml:space="preserve">Number of Listed  Companies  </t>
  </si>
  <si>
    <t>Number of Listed Shares ('000)</t>
  </si>
  <si>
    <t>Ratio of  Market Capitalization to GDP (in %) †</t>
  </si>
  <si>
    <t>Twelve Months Rolling Standard Deviation of NEPSE Index</t>
  </si>
  <si>
    <t>Ratio of Traded Quantity of Shares (In Percent)</t>
  </si>
  <si>
    <t>Ratio of Turnover to Market Capitalization (In Percent)</t>
  </si>
  <si>
    <t>Market Concentration Ratio (In Percent)</t>
  </si>
  <si>
    <t>Data Source: Nepal Stock Exchange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</si>
  <si>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</si>
  <si>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    Base: February 12, 1994</t>
  </si>
  <si>
    <t>**   Base: July 16, 2006</t>
  </si>
  <si>
    <t>*** Base: August 24, 2008</t>
  </si>
  <si>
    <t xml:space="preserve">†    GDP of 2015, 2016 and 2017 at Producer's Prices </t>
  </si>
  <si>
    <t>GDP at Current Price ( Rs. million)</t>
  </si>
  <si>
    <t>Public Issue Approval by SEBON</t>
  </si>
  <si>
    <t>(Mid-July 2016 to Mid-April, 2017)</t>
  </si>
  <si>
    <t>Types of  Securities</t>
  </si>
  <si>
    <t>Amount (Rs. Million)</t>
  </si>
  <si>
    <t>Approval Date</t>
  </si>
  <si>
    <t>A. Right Share</t>
  </si>
  <si>
    <t>Prime Commercial Bank</t>
  </si>
  <si>
    <t>Century Commercial Bank</t>
  </si>
  <si>
    <t>Mount Makalu Development Bank Ltd.</t>
  </si>
  <si>
    <t>Guheshwori Merchant Banking &amp; Finance Ltd.</t>
  </si>
  <si>
    <t>4/31/2073</t>
  </si>
  <si>
    <t>Sahara Bikas Bank Ltd.</t>
  </si>
  <si>
    <t>4/32/2073</t>
  </si>
  <si>
    <t>Laxmi Laghubitta Bittiya Sanstha Ltd.</t>
  </si>
  <si>
    <t>Araniko Development Bank</t>
  </si>
  <si>
    <t>Muktinath Bikas Bank Ltd.</t>
  </si>
  <si>
    <t>Miteri Development Bank</t>
  </si>
  <si>
    <t>Triveni Bikas Bank Ltd.</t>
  </si>
  <si>
    <t>Siddhartha Bank Ltd.</t>
  </si>
  <si>
    <t>Agricultural Development Ltd.</t>
  </si>
  <si>
    <t>Seti Finance Ltd.</t>
  </si>
  <si>
    <t>Sewa Bikas Bank Ltd.</t>
  </si>
  <si>
    <t>Western Development Bank Ltd.</t>
  </si>
  <si>
    <t>Nagbeli Lagubitta Bikas Bank Ltd.</t>
  </si>
  <si>
    <t>NMB Microfinance Ltd.</t>
  </si>
  <si>
    <t>Himalayan Bank Ltd.</t>
  </si>
  <si>
    <t>Janata Bank Nepal Ltd.</t>
  </si>
  <si>
    <t>Kasthamandap Development Bank Ltd.</t>
  </si>
  <si>
    <t>Machhapuchchhre Bank</t>
  </si>
  <si>
    <t>Manjushree Finance Ltd.</t>
  </si>
  <si>
    <t>Namaste Bittiya Sanstha</t>
  </si>
  <si>
    <t>Sagarmatha Finance Ltd.</t>
  </si>
  <si>
    <t>Saptakoshi Development Bank Ltd.</t>
  </si>
  <si>
    <t>Kanchan Development Bank Ltd.</t>
  </si>
  <si>
    <t>Deva Bikas Bank Ltd.</t>
  </si>
  <si>
    <t>Neco Insurance Ltd.</t>
  </si>
  <si>
    <t>Kailash Bikas Bank Ltd.</t>
  </si>
  <si>
    <t>Bhargav Bikash Bank Ltd.</t>
  </si>
  <si>
    <t>Deprosc Laghubitta Bikas Bank Ltd.</t>
  </si>
  <si>
    <t>Nerude Laghubitta Bikas Bank Ltd.</t>
  </si>
  <si>
    <t>Kumari Bank Ltd.</t>
  </si>
  <si>
    <t>Mission Development Bank</t>
  </si>
  <si>
    <t>Prabhu Insurance Ltd.</t>
  </si>
  <si>
    <t>Citizen Bank International</t>
  </si>
  <si>
    <t>Tourism Development Bank</t>
  </si>
  <si>
    <t>Nepal Bangladesh Bank</t>
  </si>
  <si>
    <t>NIC Asia Bank Ltd.</t>
  </si>
  <si>
    <t>Sanima Bank Ltd.</t>
  </si>
  <si>
    <t>Laxmi Bank Ltd.</t>
  </si>
  <si>
    <t>Nepal Bank Ltd.</t>
  </si>
  <si>
    <t>First Microfinance Ltd.</t>
  </si>
  <si>
    <t>Hamro Bikas Bank Ltd.</t>
  </si>
  <si>
    <t>Siddhartha Development Bank Ltd.</t>
  </si>
  <si>
    <t>Garima Bikas Bank Ltd.</t>
  </si>
  <si>
    <t>Gurkhas Finance Ltd.</t>
  </si>
  <si>
    <t>Tinau Development Bank Ltd.</t>
  </si>
  <si>
    <t>B. Ordinary Share</t>
  </si>
  <si>
    <t>United Modi Hydropower Ltd. (For Local People)</t>
  </si>
  <si>
    <t>Arun Kabeli Power Ltd. (For General Public)</t>
  </si>
  <si>
    <t>Nepal Hydro Developer Ltd. (For Local People)</t>
  </si>
  <si>
    <t>Synergy Power Development Ltd. (For General Public)</t>
  </si>
  <si>
    <t>Himalayan Power Partner Ltd. (For Local People)</t>
  </si>
  <si>
    <t>Chhyangdi Hydropower Ltd. (For Local People)</t>
  </si>
  <si>
    <t>Nepal SBI Bank Ltd. (Further Public Offering)</t>
  </si>
  <si>
    <t>Samata Microfinance Bittiya Sanstha Ltd.</t>
  </si>
  <si>
    <t>Nepal Life Insurance Co. Ltd. (Further Public Offering)</t>
  </si>
  <si>
    <t>Forward Community Micro Finance Bittiya Sanstha Ltd.</t>
  </si>
  <si>
    <t>Standard Chartered Bank Nepal Ltd. (Further Public Offering)</t>
  </si>
  <si>
    <t>Radhi Bidyut Co. Ltd. (For Local People)</t>
  </si>
  <si>
    <t>Mahuli Samudayik Laghubitta Bittiya Sanstha Ltd.</t>
  </si>
  <si>
    <t>Swadeshi Laghubitta Bittiya Sanstha Ltd.</t>
  </si>
  <si>
    <t>C. Mutual Funds</t>
  </si>
  <si>
    <t>Nabil Equity Fund</t>
  </si>
  <si>
    <t>NMB HYBRID Fund L-1</t>
  </si>
  <si>
    <t>NIBL Pragati Fund</t>
  </si>
  <si>
    <t>Total</t>
  </si>
  <si>
    <t>Source: Securities Board of Nepal (SEBON)</t>
  </si>
  <si>
    <t>Listed Companies and  Market Capitalization</t>
  </si>
  <si>
    <t xml:space="preserve">Particulars                                                                    </t>
  </si>
  <si>
    <t xml:space="preserve">No. of Listed Companies </t>
  </si>
  <si>
    <t>Market Capitalization of Listed Companies (Rs in million)</t>
  </si>
  <si>
    <t>3 Over</t>
  </si>
  <si>
    <t xml:space="preserve">5 Over </t>
  </si>
  <si>
    <t>Value</t>
  </si>
  <si>
    <t>Share %</t>
  </si>
  <si>
    <t>Financial Institutions</t>
  </si>
  <si>
    <t xml:space="preserve">    Commercial Banks</t>
  </si>
  <si>
    <r>
      <t xml:space="preserve">    Development Banks</t>
    </r>
    <r>
      <rPr>
        <i/>
        <vertAlign val="superscript"/>
        <sz val="10"/>
        <rFont val="Times New Roman"/>
        <family val="1"/>
      </rPr>
      <t>#</t>
    </r>
  </si>
  <si>
    <t xml:space="preserve">    Finance Companies</t>
  </si>
  <si>
    <t xml:space="preserve">    Insurance Companies</t>
  </si>
  <si>
    <t>Manufacturing &amp; Processing</t>
  </si>
  <si>
    <t>Hotel</t>
  </si>
  <si>
    <t>Trading</t>
  </si>
  <si>
    <t>Hydropower</t>
  </si>
  <si>
    <t>Others</t>
  </si>
  <si>
    <t xml:space="preserve">Total </t>
  </si>
  <si>
    <t>Data Source: Nepal Stock Exchange Limited</t>
  </si>
  <si>
    <t xml:space="preserve">#  Including Class "D" Bank and Financial Institutions </t>
  </si>
  <si>
    <t>Structure of Share Price Indices</t>
  </si>
  <si>
    <t>(Mid-March/Mid-April)</t>
  </si>
  <si>
    <t>Group</t>
  </si>
  <si>
    <t>% change</t>
  </si>
  <si>
    <t>Closing</t>
  </si>
  <si>
    <t>High</t>
  </si>
  <si>
    <t>Low</t>
  </si>
  <si>
    <t>4 over 1</t>
  </si>
  <si>
    <t>7 over 4</t>
  </si>
  <si>
    <t>Commercial Banks</t>
  </si>
  <si>
    <r>
      <t>Development Banks</t>
    </r>
    <r>
      <rPr>
        <vertAlign val="superscript"/>
        <sz val="10"/>
        <rFont val="Times New Roman"/>
        <family val="1"/>
      </rPr>
      <t>#</t>
    </r>
  </si>
  <si>
    <t>Insurance Companies</t>
  </si>
  <si>
    <t>Finance Companies</t>
  </si>
  <si>
    <t>Hydro Power</t>
  </si>
  <si>
    <t>NEPSE Overall Index*</t>
  </si>
  <si>
    <t xml:space="preserve"> NEPSE Sensitive Index**</t>
  </si>
  <si>
    <t>NEPSE Float Index***</t>
  </si>
  <si>
    <t xml:space="preserve"># Including Class "D" Bank and Financial Institutions </t>
  </si>
  <si>
    <t xml:space="preserve"> Securities Market Turnover </t>
  </si>
  <si>
    <t>(Mid-March to Mid-April)</t>
  </si>
  <si>
    <t>Share Units ('000)</t>
  </si>
  <si>
    <t>Value (Rs                million)</t>
  </si>
  <si>
    <t>% Share of Value</t>
  </si>
  <si>
    <t>Mutual Fund</t>
  </si>
  <si>
    <t>Preferred Stock</t>
  </si>
  <si>
    <t>Promoter Share</t>
  </si>
  <si>
    <t xml:space="preserve">    Total</t>
  </si>
  <si>
    <t>Securities Listed  in Nepal Stock Exchange Ltd.</t>
  </si>
  <si>
    <t>(Mid-July to Mid-April)</t>
  </si>
  <si>
    <t>Rs               in million</t>
  </si>
  <si>
    <t>Rs  in              million</t>
  </si>
  <si>
    <t xml:space="preserve">1. Institution-wise listing </t>
  </si>
  <si>
    <t xml:space="preserve">      Commercial Banks</t>
  </si>
  <si>
    <r>
      <t xml:space="preserve">      Development Banks</t>
    </r>
    <r>
      <rPr>
        <vertAlign val="superscript"/>
        <sz val="8"/>
        <rFont val="Times New Roman"/>
        <family val="1"/>
      </rPr>
      <t>#</t>
    </r>
  </si>
  <si>
    <t xml:space="preserve">      Insurance Companies</t>
  </si>
  <si>
    <t xml:space="preserve">      Finance Companies</t>
  </si>
  <si>
    <t xml:space="preserve">      Manufacturing </t>
  </si>
  <si>
    <t xml:space="preserve">      Hotel</t>
  </si>
  <si>
    <t xml:space="preserve">      Trading</t>
  </si>
  <si>
    <t xml:space="preserve">      Hydropower</t>
  </si>
  <si>
    <t xml:space="preserve">      Others</t>
  </si>
  <si>
    <t xml:space="preserve">      Total</t>
  </si>
  <si>
    <t xml:space="preserve">2. Instrument-wise listing </t>
  </si>
  <si>
    <t xml:space="preserve">      Ordinary Share</t>
  </si>
  <si>
    <t xml:space="preserve">      Right Share</t>
  </si>
  <si>
    <t xml:space="preserve">      Bonus Share</t>
  </si>
  <si>
    <t xml:space="preserve">      Government Bond</t>
  </si>
  <si>
    <t xml:space="preserve">      Convertible Preference Share</t>
  </si>
  <si>
    <t xml:space="preserve">      Debenture</t>
  </si>
  <si>
    <t xml:space="preserve">  Others</t>
  </si>
  <si>
    <t xml:space="preserve">     Total</t>
  </si>
  <si>
    <t>Stock Market</t>
  </si>
  <si>
    <t>Listed Companies and Market Capitalization</t>
  </si>
  <si>
    <t>Securities Market Turnover</t>
  </si>
  <si>
    <t>Securities Listed in Nepal Stock Exchange Ltd.</t>
  </si>
  <si>
    <t>Table 40</t>
  </si>
  <si>
    <t>Table 41</t>
  </si>
  <si>
    <t>Table 42</t>
  </si>
  <si>
    <t>Table 43</t>
  </si>
  <si>
    <t>Table 45</t>
  </si>
  <si>
    <t>(Based on the Nine Months' Data of 2016/17)</t>
  </si>
  <si>
    <t>Table 7</t>
  </si>
  <si>
    <t>Direction of Foreign Trade*</t>
  </si>
  <si>
    <r>
      <t>2015/16</t>
    </r>
    <r>
      <rPr>
        <b/>
        <vertAlign val="superscript"/>
        <sz val="10"/>
        <rFont val="Times New Roman"/>
        <family val="1"/>
      </rPr>
      <t>R</t>
    </r>
  </si>
  <si>
    <r>
      <t>2016/17</t>
    </r>
    <r>
      <rPr>
        <b/>
        <vertAlign val="superscript"/>
        <sz val="10"/>
        <rFont val="Times New Roman"/>
        <family val="1"/>
      </rPr>
      <t>P</t>
    </r>
  </si>
  <si>
    <t>TOTAL EXPORTS</t>
  </si>
  <si>
    <t>To India</t>
  </si>
  <si>
    <t>To China</t>
  </si>
  <si>
    <t>To Other Countries</t>
  </si>
  <si>
    <t>TOTAL IMPORTS</t>
  </si>
  <si>
    <t>From India</t>
  </si>
  <si>
    <t>From China</t>
  </si>
  <si>
    <t>From Other Countries</t>
  </si>
  <si>
    <t>TOTAL TRADE BALANCE</t>
  </si>
  <si>
    <t>With India</t>
  </si>
  <si>
    <t>With China</t>
  </si>
  <si>
    <t>With Other Countries</t>
  </si>
  <si>
    <t>TOTAL FOREIGN TRADE</t>
  </si>
  <si>
    <t>1. Ratio of export to  import</t>
  </si>
  <si>
    <t>China</t>
  </si>
  <si>
    <t>Other Countries</t>
  </si>
  <si>
    <t>2. Share in  total export</t>
  </si>
  <si>
    <t>3. Share in  total import</t>
  </si>
  <si>
    <t>4. Share in trade balance</t>
  </si>
  <si>
    <t xml:space="preserve">5. Share in  total trade </t>
  </si>
  <si>
    <t>6. Share of  export and import in total trade</t>
  </si>
  <si>
    <t>Export</t>
  </si>
  <si>
    <t>Import</t>
  </si>
  <si>
    <t>* Based on customs data</t>
  </si>
  <si>
    <t xml:space="preserve">P= Provisional   </t>
  </si>
  <si>
    <t>R= Revised</t>
  </si>
  <si>
    <t>Table 8</t>
  </si>
  <si>
    <t xml:space="preserve"> Exports of Major Commodities to India</t>
  </si>
  <si>
    <t>A. Major Commodities</t>
  </si>
  <si>
    <t>Aluminium Section</t>
  </si>
  <si>
    <t>Biscuits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</si>
  <si>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</si>
  <si>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</si>
  <si>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</si>
  <si>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</si>
  <si>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</si>
  <si>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</si>
  <si>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</si>
  <si>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</si>
  <si>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</si>
  <si>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</si>
  <si>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(Vegetable)</t>
  </si>
  <si>
    <t>Ghee(Clarified)</t>
  </si>
  <si>
    <t>Ginger</t>
  </si>
  <si>
    <t>Handicraft Goods</t>
  </si>
  <si>
    <t>Herbs</t>
  </si>
  <si>
    <t>Juice</t>
  </si>
  <si>
    <t>Jute Goods</t>
  </si>
  <si>
    <t xml:space="preserve">         (a) Hessian</t>
  </si>
  <si>
    <t xml:space="preserve">         (b) Sackings</t>
  </si>
  <si>
    <t xml:space="preserve">         (c)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</si>
  <si>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</si>
  <si>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</si>
  <si>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</si>
  <si>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</si>
  <si>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</si>
  <si>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</si>
  <si>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</si>
  <si>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</si>
  <si>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</si>
  <si>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</si>
  <si>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</si>
  <si>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</si>
  <si>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</si>
  <si>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</si>
  <si>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</si>
  <si>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</si>
  <si>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</si>
  <si>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Shampoos and Hair Oils</t>
  </si>
  <si>
    <t>Shoes and Sandles</t>
  </si>
  <si>
    <t>Skin</t>
  </si>
  <si>
    <t>Soap</t>
  </si>
  <si>
    <t>Stone and Sand</t>
  </si>
  <si>
    <t>Turpentine</t>
  </si>
  <si>
    <t>Textiles*</t>
  </si>
  <si>
    <t>Thread</t>
  </si>
  <si>
    <t>Tooth Paste</t>
  </si>
  <si>
    <t>Turmeric</t>
  </si>
  <si>
    <t>Wire</t>
  </si>
  <si>
    <t>Zinc Sheet</t>
  </si>
  <si>
    <t xml:space="preserve"> B. Others</t>
  </si>
  <si>
    <t xml:space="preserve"> Total (A+B)</t>
  </si>
  <si>
    <t>* includes P.P. fabric</t>
  </si>
  <si>
    <t>R= Revised, P= Povisional</t>
  </si>
  <si>
    <t>Table 9</t>
  </si>
  <si>
    <t xml:space="preserve"> Exports of Major Commodities to China</t>
  </si>
  <si>
    <t xml:space="preserve">A. Major Commodities </t>
  </si>
  <si>
    <t>Agarbatti</t>
  </si>
  <si>
    <t>Aluminium, Copper and Brass Utensils</t>
  </si>
  <si>
    <t>Handicraft (Metal and Woolen)</t>
  </si>
  <si>
    <t>Human Hair</t>
  </si>
  <si>
    <t>Musical Instruments, Parts and Accessories</t>
  </si>
  <si>
    <t>Nepalese Paper &amp; Paper Products</t>
  </si>
  <si>
    <t>Other handicraft goods</t>
  </si>
  <si>
    <t>Readymade Garments</t>
  </si>
  <si>
    <t>Readymade Leather Goods</t>
  </si>
  <si>
    <t>Rudrakshya</t>
  </si>
  <si>
    <t xml:space="preserve">Silverware and Jewelleries </t>
  </si>
  <si>
    <t>Tanned Skin</t>
  </si>
  <si>
    <t>Tea</t>
  </si>
  <si>
    <t>Vegetables</t>
  </si>
  <si>
    <t>Wheat Flour</t>
  </si>
  <si>
    <t xml:space="preserve">Woolen Carpet </t>
  </si>
  <si>
    <t xml:space="preserve">B. Other </t>
  </si>
  <si>
    <t>Total (A+B)</t>
  </si>
  <si>
    <t>Table 10</t>
  </si>
  <si>
    <t xml:space="preserve"> Exports of Major Commodities to Other Countries</t>
  </si>
  <si>
    <t>Handicraft (Metal and Wooden)</t>
  </si>
  <si>
    <t>Nigerseed</t>
  </si>
  <si>
    <t>Silverware and Jewelleries</t>
  </si>
  <si>
    <t>Woolen Carpet</t>
  </si>
  <si>
    <t xml:space="preserve">    Total  (A+B)</t>
  </si>
  <si>
    <t>Table 11</t>
  </si>
  <si>
    <t>Agri. Equip.&amp; Parts</t>
  </si>
  <si>
    <t>Almunium Bars, Rods, Profiles, Foil etc.</t>
  </si>
  <si>
    <t>Baby Food &amp; Milk Products</t>
  </si>
  <si>
    <t>Bitumen</t>
  </si>
  <si>
    <t>Books and Magazines</t>
  </si>
  <si>
    <t>Cement</t>
  </si>
  <si>
    <t>Chemical Fertilizer</t>
  </si>
  <si>
    <t>Coal</t>
  </si>
  <si>
    <t>Coldrolled Sheet in Coil</t>
  </si>
  <si>
    <t>Cooking Stoves</t>
  </si>
  <si>
    <t>Cosmetics</t>
  </si>
  <si>
    <t>Cuminseeds and Peppers</t>
  </si>
  <si>
    <t>Dry Cell Battery</t>
  </si>
  <si>
    <t>Electrical Equipment</t>
  </si>
  <si>
    <t>Enamel &amp; Other Paints</t>
  </si>
  <si>
    <t>Glass Sheet and G.Wares</t>
  </si>
  <si>
    <t>Hotrolled Sheet in Coil</t>
  </si>
  <si>
    <t>Incense Sticks</t>
  </si>
  <si>
    <t>Insecticides</t>
  </si>
  <si>
    <t>M.S. Billet</t>
  </si>
  <si>
    <t>M.S. Wires, Rods, Coils, Bars</t>
  </si>
  <si>
    <t>Medicine</t>
  </si>
  <si>
    <t>Molasses Sugar</t>
  </si>
  <si>
    <t>Other Machinery &amp; Parts</t>
  </si>
  <si>
    <t>Other Stationery Goods</t>
  </si>
  <si>
    <t>Petroleum Products</t>
  </si>
  <si>
    <t>Pipe and Pipe Fittings</t>
  </si>
  <si>
    <t>Radio, TV, Deck &amp; Parts</t>
  </si>
  <si>
    <t>Raw Cotton</t>
  </si>
  <si>
    <t>Rice</t>
  </si>
  <si>
    <t>Salt</t>
  </si>
  <si>
    <t>Sanitaryware</t>
  </si>
  <si>
    <t>Shoes &amp; Sandles</t>
  </si>
  <si>
    <t>Steel Sheet</t>
  </si>
  <si>
    <t>Sugar</t>
  </si>
  <si>
    <t>Textiles</t>
  </si>
  <si>
    <t>Tobacco</t>
  </si>
  <si>
    <t>Tyre, Tubes &amp; Flapes</t>
  </si>
  <si>
    <t>Vehicles &amp; Spare Parts</t>
  </si>
  <si>
    <t>Wire Products</t>
  </si>
  <si>
    <t>R= Revised, P= Povisional, * includes Paddy</t>
  </si>
  <si>
    <t>Table 12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</si>
  <si>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</si>
  <si>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</si>
  <si>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</si>
  <si>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</si>
  <si>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</si>
  <si>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</si>
  <si>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</si>
  <si>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</si>
  <si>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Glasswares</t>
  </si>
  <si>
    <t>Medical Equipment &amp; Tools</t>
  </si>
  <si>
    <t>Metal &amp; Wooden furniture</t>
  </si>
  <si>
    <t>Office Equipment &amp; Stationary</t>
  </si>
  <si>
    <t>Other Machinery and Parts</t>
  </si>
  <si>
    <t>Other Stationaries</t>
  </si>
  <si>
    <t>Parafin Wax</t>
  </si>
  <si>
    <t>Plywood &amp; Particle board</t>
  </si>
  <si>
    <t>Polyethylene Terephthalate (Plastic pet chips/Pet Resin)</t>
  </si>
  <si>
    <t>Raw Silk</t>
  </si>
  <si>
    <t>Raw Wool</t>
  </si>
  <si>
    <t>Seasoning Powder &amp; Flavour for Instant Noodles</t>
  </si>
  <si>
    <t>Smart Cards</t>
  </si>
  <si>
    <t>Solar Pannel</t>
  </si>
  <si>
    <t>Steel Rod &amp; Sheet</t>
  </si>
  <si>
    <t>Storage Battery</t>
  </si>
  <si>
    <t>Telecommunication Equipments and Parts</t>
  </si>
  <si>
    <t>Threads - Polyster</t>
  </si>
  <si>
    <t>Toys</t>
  </si>
  <si>
    <t>Transport Equipment &amp; Parts</t>
  </si>
  <si>
    <t>Tyre, Tubes and Flapes</t>
  </si>
  <si>
    <t>Video Television &amp; Parts</t>
  </si>
  <si>
    <t>Welding Rods</t>
  </si>
  <si>
    <t>Wheat Products</t>
  </si>
  <si>
    <t>Writing &amp; Printing Paper</t>
  </si>
  <si>
    <t xml:space="preserve">B. Other Commodities </t>
  </si>
  <si>
    <t>Total (A + B)</t>
  </si>
  <si>
    <t>Table 13</t>
  </si>
  <si>
    <t>Aircraft &amp; Spareparts</t>
  </si>
  <si>
    <t>Betelnut</t>
  </si>
  <si>
    <t>Button</t>
  </si>
  <si>
    <t>Cigarette Paper</t>
  </si>
  <si>
    <t>Clove</t>
  </si>
  <si>
    <t>Coconut Oil</t>
  </si>
  <si>
    <t>Computer and Parts</t>
  </si>
  <si>
    <t>Copper Wire Rod, Scrapes &amp; Sheets</t>
  </si>
  <si>
    <t>Crude Coconut Oil</t>
  </si>
  <si>
    <t>Crude Palm Oil</t>
  </si>
  <si>
    <t>Crude Soyabean Oil</t>
  </si>
  <si>
    <t>Cuminseed</t>
  </si>
  <si>
    <t>Door Locks</t>
  </si>
  <si>
    <t>Drycell Battery</t>
  </si>
  <si>
    <t>Edible Oil</t>
  </si>
  <si>
    <t>Flash Light</t>
  </si>
  <si>
    <t>G.I.Wire</t>
  </si>
  <si>
    <t>Gold</t>
  </si>
  <si>
    <t>M.S.Wire Rod</t>
  </si>
  <si>
    <t>Other Machinary &amp; Parts</t>
  </si>
  <si>
    <t>P.V.C.Compound</t>
  </si>
  <si>
    <t>Palm Oil</t>
  </si>
  <si>
    <t>Pipe &amp; Pipe Fittings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</si>
  <si>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</si>
  <si>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</si>
  <si>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</si>
  <si>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</si>
  <si>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</si>
  <si>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</si>
  <si>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</si>
  <si>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Telecommunication Equipment &amp; Parts</t>
  </si>
  <si>
    <t>Tello</t>
  </si>
  <si>
    <t>Textile Dyes</t>
  </si>
  <si>
    <t>Threads</t>
  </si>
  <si>
    <t>Tyre,Tube &amp; Flaps</t>
  </si>
  <si>
    <t>Umbrella and Parts</t>
  </si>
  <si>
    <t>Watches &amp; Bands</t>
  </si>
  <si>
    <t>X-Ray Film</t>
  </si>
  <si>
    <t>Zinc Ingot</t>
  </si>
  <si>
    <t>Table 21</t>
  </si>
  <si>
    <t>Nine Months Data</t>
  </si>
  <si>
    <t>(Rs. in million )</t>
  </si>
  <si>
    <t>Custom Points</t>
  </si>
  <si>
    <t>Exports</t>
  </si>
  <si>
    <t>Imports</t>
  </si>
  <si>
    <t xml:space="preserve">% Change </t>
  </si>
  <si>
    <t>Birgunj Customs Office</t>
  </si>
  <si>
    <t>Dry Port Customs Office</t>
  </si>
  <si>
    <t>Bhairawa Customs Office</t>
  </si>
  <si>
    <t>Biratnagar Customs Office</t>
  </si>
  <si>
    <t>Tribhuwan Airport Customs Office</t>
  </si>
  <si>
    <t>Nepalgunj Customs Office</t>
  </si>
  <si>
    <t>Mechi Customs Office</t>
  </si>
  <si>
    <t>Krishnagar Customs Office</t>
  </si>
  <si>
    <t>Kailali Customs Office</t>
  </si>
  <si>
    <t>Jaleshwar Customs Office</t>
  </si>
  <si>
    <t>Tatopani Customs Office</t>
  </si>
  <si>
    <t>Kanchanpur Customs Office</t>
  </si>
  <si>
    <t>Rasuwa Customs Office</t>
  </si>
  <si>
    <t>Table 15</t>
  </si>
  <si>
    <t>Imports from India against Payment in US Dollar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</si>
  <si>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</si>
  <si>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</si>
  <si>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</si>
  <si>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</si>
  <si>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</si>
  <si>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</si>
  <si>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</si>
  <si>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</si>
  <si>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r>
      <t>2016/17</t>
    </r>
    <r>
      <rPr>
        <b/>
        <vertAlign val="superscript"/>
        <sz val="11"/>
        <rFont val="Times New Roman"/>
        <family val="1"/>
      </rPr>
      <t>P</t>
    </r>
  </si>
  <si>
    <t>* The monthly data are updated based on the latest information from custom office and differ from earlier issues.</t>
  </si>
  <si>
    <t>Exports and Imports Unit Value Price Index and Terms of Trade</t>
  </si>
  <si>
    <t>(FY 2012/13 = 100)</t>
  </si>
  <si>
    <t>Export Unit Value Price Index</t>
  </si>
  <si>
    <t xml:space="preserve">Import Unit Value Price Index </t>
  </si>
  <si>
    <t xml:space="preserve">Terms of Trade </t>
  </si>
  <si>
    <t>Mid-Month</t>
  </si>
  <si>
    <t>Percent 
Change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</si>
  <si>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</si>
  <si>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</si>
  <si>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</si>
  <si>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</si>
  <si>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</si>
  <si>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</si>
  <si>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</si>
  <si>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</si>
  <si>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</si>
  <si>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</si>
  <si>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</si>
  <si>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</si>
  <si>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Table 14</t>
  </si>
  <si>
    <t xml:space="preserve">Summary of Balance of Payments              </t>
  </si>
  <si>
    <r>
      <t xml:space="preserve">2016/17 </t>
    </r>
    <r>
      <rPr>
        <b/>
        <vertAlign val="superscript"/>
        <sz val="10"/>
        <rFont val="Times New Roman"/>
        <family val="1"/>
      </rPr>
      <t>P</t>
    </r>
  </si>
  <si>
    <t>During nine months</t>
  </si>
  <si>
    <t>A. Current Account</t>
  </si>
  <si>
    <t>Goods: Exports f.o.b.</t>
  </si>
  <si>
    <t>Oil</t>
  </si>
  <si>
    <t>Other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</si>
  <si>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</si>
  <si>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</si>
  <si>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</si>
  <si>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</si>
  <si>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</si>
  <si>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</si>
  <si>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</si>
  <si>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O/W Education</t>
  </si>
  <si>
    <t>Government services: debit</t>
  </si>
  <si>
    <t>Balance on Goods and Services</t>
  </si>
  <si>
    <t>Income: Net</t>
  </si>
  <si>
    <t>Income: credit</t>
  </si>
  <si>
    <t>Income: debit</t>
  </si>
  <si>
    <t>Balance on Goods, Services and Income</t>
  </si>
  <si>
    <t>Transfers: Net</t>
  </si>
  <si>
    <t>Current transfers: credit</t>
  </si>
  <si>
    <t>Grants</t>
  </si>
  <si>
    <t>Workers' remittances</t>
  </si>
  <si>
    <t>Pensions</t>
  </si>
  <si>
    <t>Other (Indian Excise Refund)</t>
  </si>
  <si>
    <t>Current transfers: debit</t>
  </si>
  <si>
    <t>B</t>
  </si>
  <si>
    <t>Capital Account (Capital Transfer)</t>
  </si>
  <si>
    <t xml:space="preserve">  Total, Groups A plus B</t>
  </si>
  <si>
    <t>C</t>
  </si>
  <si>
    <t>Financial Account (Excluding 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</si>
  <si>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</si>
  <si>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</si>
  <si>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</si>
  <si>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</si>
  <si>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</si>
  <si>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</si>
  <si>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</si>
  <si>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</si>
  <si>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</si>
  <si>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</si>
  <si>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</si>
  <si>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</si>
  <si>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</si>
  <si>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liabilities</t>
  </si>
  <si>
    <t xml:space="preserve">  Total, Group A through C</t>
  </si>
  <si>
    <t>D.</t>
  </si>
  <si>
    <t>Miscellaneous Items, Net</t>
  </si>
  <si>
    <t xml:space="preserve">  Total, Group A through D</t>
  </si>
  <si>
    <t>E. Reserves and Related Items</t>
  </si>
  <si>
    <t>Reserve assets</t>
  </si>
  <si>
    <t>Use of Fund Credit and Loans</t>
  </si>
  <si>
    <t>Changes in reserve net (- increase)*</t>
  </si>
  <si>
    <t>P= Povisional</t>
  </si>
  <si>
    <t xml:space="preserve">* Change in reserve net is derived by netting out  reserves and related items (Group E) and currency and deposits </t>
  </si>
  <si>
    <t xml:space="preserve"> (under Group C)  with adjustment of valuation gain/loss.</t>
  </si>
  <si>
    <t>Table 17</t>
  </si>
  <si>
    <t>(Rs in million)</t>
  </si>
  <si>
    <t>Mid-Apr</t>
  </si>
  <si>
    <t>Mid-Jul to Mid-Apr</t>
  </si>
  <si>
    <t>A. Nepal Rastra Bank (1+2)</t>
  </si>
  <si>
    <t xml:space="preserve">   1. Gold, SDR, IMF Reserve Position</t>
  </si>
  <si>
    <t xml:space="preserve">   2. Foreign Exchange Reserve </t>
  </si>
  <si>
    <t>Convertible</t>
  </si>
  <si>
    <t>Inconvertible</t>
  </si>
  <si>
    <t>B. Bank and Financial Institutions *</t>
  </si>
  <si>
    <t>C. Gross Foreign Exchange Reserve</t>
  </si>
  <si>
    <t xml:space="preserve">      Share in total (in percent)</t>
  </si>
  <si>
    <t>D. Gross Foreign Assets (A+B)</t>
  </si>
  <si>
    <t xml:space="preserve"> Import Capacity in Months </t>
  </si>
  <si>
    <t xml:space="preserve">   Gross Foreign Exchange Reserve</t>
  </si>
  <si>
    <t>Merchandise</t>
  </si>
  <si>
    <t>Merchandise and Services</t>
  </si>
  <si>
    <t xml:space="preserve">  Gross Foreign Assets</t>
  </si>
  <si>
    <t>E. Foreign Liabilities</t>
  </si>
  <si>
    <t>F. Net Foreign Assets(D-E)</t>
  </si>
  <si>
    <t>G. Change in NFA (before adj. ex. val.)**</t>
  </si>
  <si>
    <t xml:space="preserve">H. Exchange Valuation </t>
  </si>
  <si>
    <t>I. Change in NFA (G+H)***</t>
  </si>
  <si>
    <t>Sources : Nepal Rastra Bank and Commercial Banks;  Estimated.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</si>
  <si>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</si>
  <si>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</si>
  <si>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</si>
  <si>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</si>
  <si>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>Table 18</t>
  </si>
  <si>
    <t>(USD in million)</t>
  </si>
  <si>
    <t>Table 19</t>
  </si>
  <si>
    <t>Exchange Rate of US Dollar (NRs/USD)</t>
  </si>
  <si>
    <t xml:space="preserve">FY </t>
  </si>
  <si>
    <t>Month End*</t>
  </si>
  <si>
    <t>Monthly Average*</t>
  </si>
  <si>
    <t>Buying</t>
  </si>
  <si>
    <t>Selling</t>
  </si>
  <si>
    <t xml:space="preserve">Middle </t>
  </si>
  <si>
    <t>Annual Average</t>
  </si>
  <si>
    <t xml:space="preserve">Feburary </t>
  </si>
  <si>
    <t xml:space="preserve">June </t>
  </si>
  <si>
    <t xml:space="preserve">February </t>
  </si>
  <si>
    <t>* As per Nepalese Calendar.</t>
  </si>
  <si>
    <t>Table 20</t>
  </si>
  <si>
    <t>Mid-July</t>
  </si>
  <si>
    <t>Jul-Jul</t>
  </si>
  <si>
    <t>Apr-Apr</t>
  </si>
  <si>
    <t>2014</t>
  </si>
  <si>
    <t>2015</t>
  </si>
  <si>
    <t>2016</t>
  </si>
  <si>
    <t>Oil ($/barrel)*</t>
  </si>
  <si>
    <t>Gold ($/ounce)**</t>
  </si>
  <si>
    <t>* Crude Oil Brent</t>
  </si>
  <si>
    <t>** Refers to p.m. London historical fix.</t>
  </si>
  <si>
    <t xml:space="preserve">Sources: http://www.eia.gov/dnav/pet/hist/LeafHandler.ashx?n=PET&amp;s=RBRTE&amp;f=D </t>
  </si>
  <si>
    <t>http://www.kitco.com/gold.londonfix.html</t>
  </si>
  <si>
    <t>Table 16</t>
  </si>
  <si>
    <t>Changes during nine months</t>
  </si>
  <si>
    <t>Monetary Aggregates</t>
  </si>
  <si>
    <t xml:space="preserve">Jul </t>
  </si>
  <si>
    <t>Apr</t>
  </si>
  <si>
    <t>Jul (R)</t>
  </si>
  <si>
    <t>Apr(P)</t>
  </si>
  <si>
    <t>Percent</t>
  </si>
  <si>
    <t>1. Foreign Assets, Net</t>
  </si>
  <si>
    <t>1/</t>
  </si>
  <si>
    <t>2/</t>
  </si>
  <si>
    <t xml:space="preserve">     1.1 Foreign Assets</t>
  </si>
  <si>
    <t xml:space="preserve">     1.2 Foreign Liabilities</t>
  </si>
  <si>
    <t xml:space="preserve">           a. Deposits</t>
  </si>
  <si>
    <t xml:space="preserve">           b. Other </t>
  </si>
  <si>
    <t>2. Net Domestic Assets</t>
  </si>
  <si>
    <t xml:space="preserve">   2.1 Domestic Credit</t>
  </si>
  <si>
    <t xml:space="preserve">        a. Net Claims on Government</t>
  </si>
  <si>
    <t xml:space="preserve">              Claims on Government</t>
  </si>
  <si>
    <t xml:space="preserve">              Government Deposits</t>
  </si>
  <si>
    <t xml:space="preserve">       b. Claims on Non-Financial Government Enterprises</t>
  </si>
  <si>
    <t xml:space="preserve">       c. Claims on Financial Institutions</t>
  </si>
  <si>
    <t xml:space="preserve">              Government </t>
  </si>
  <si>
    <t xml:space="preserve">              Non-Government</t>
  </si>
  <si>
    <t xml:space="preserve">       d. Claims on Private Sector </t>
  </si>
  <si>
    <t xml:space="preserve">   2.2 Net Non-Monetary Liabilities</t>
  </si>
  <si>
    <t>3. Broad Money (M2)</t>
  </si>
  <si>
    <t xml:space="preserve">  3.1 Money Supply (a+b), M1+</t>
  </si>
  <si>
    <t xml:space="preserve">      a. Money Supply (M1)</t>
  </si>
  <si>
    <t xml:space="preserve">             Currency</t>
  </si>
  <si>
    <t xml:space="preserve">             Demand Deposits</t>
  </si>
  <si>
    <t xml:space="preserve">      b. Saving and Call Deposits</t>
  </si>
  <si>
    <t xml:space="preserve">  3.2 Time Deposits</t>
  </si>
  <si>
    <t>4. Broad Money Liquidity (M3)</t>
  </si>
  <si>
    <r>
      <t>1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 xml:space="preserve"> Adjusting the exchange valuation gain (+)/loss (-) of  Rs. </t>
    </r>
  </si>
  <si>
    <t>million</t>
  </si>
  <si>
    <r>
      <t>2/</t>
    </r>
    <r>
      <rPr>
        <sz val="10"/>
        <rFont val="Times New Roman"/>
        <family val="1"/>
      </rPr>
      <t xml:space="preserve"> Adjusting the exchange valuation gain (+)/loss (-) of  Rs. </t>
    </r>
  </si>
  <si>
    <t>R= Revised, P = Provisional</t>
  </si>
  <si>
    <t>Memorandum Items</t>
  </si>
  <si>
    <t>Money multiplier (M1)</t>
  </si>
  <si>
    <t>Money multiplier (M1+)</t>
  </si>
  <si>
    <t>Money multiplier (M2)</t>
  </si>
  <si>
    <t>Table 25</t>
  </si>
  <si>
    <t>Headings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</si>
  <si>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</si>
  <si>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</si>
  <si>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</si>
  <si>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</si>
  <si>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</si>
  <si>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</si>
  <si>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</si>
  <si>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</si>
  <si>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</si>
  <si>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</si>
  <si>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</si>
  <si>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Non-Banking Financial Institutions</t>
  </si>
  <si>
    <t xml:space="preserve">     4.1 Government </t>
  </si>
  <si>
    <t xml:space="preserve">     4.2 Non-Government</t>
  </si>
  <si>
    <t>5. Claims on Banks and Financial Institutons</t>
  </si>
  <si>
    <t xml:space="preserve">     5.1 Refinance</t>
  </si>
  <si>
    <t xml:space="preserve">     5.2 Repo Lending and 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</si>
  <si>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</si>
  <si>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</si>
  <si>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</si>
  <si>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</si>
  <si>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</si>
  <si>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</si>
  <si>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</si>
  <si>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Deposits of Development Banks</t>
  </si>
  <si>
    <t xml:space="preserve">     8.5 Deposits of  Finance Companies</t>
  </si>
  <si>
    <t xml:space="preserve">     8.6 Other Deposits</t>
  </si>
  <si>
    <t>9.  Govt. Deposits</t>
  </si>
  <si>
    <t>10. Deposit Auction</t>
  </si>
  <si>
    <t>11. Reverse Repo</t>
  </si>
  <si>
    <t>12.  NRB Bond</t>
  </si>
  <si>
    <t>13.  Foreign Liabilities</t>
  </si>
  <si>
    <t xml:space="preserve">     13.1 Foreign Deposits</t>
  </si>
  <si>
    <t xml:space="preserve">     13.2 IMF Trust Fund</t>
  </si>
  <si>
    <t xml:space="preserve">     13.3 Use of Fund Resources</t>
  </si>
  <si>
    <t xml:space="preserve">     13.4 SAF</t>
  </si>
  <si>
    <t xml:space="preserve">     13.5 ESAF</t>
  </si>
  <si>
    <t xml:space="preserve">     13.6 ECF</t>
  </si>
  <si>
    <t xml:space="preserve">     13.7 RCF</t>
  </si>
  <si>
    <t xml:space="preserve">     13.8 CSI </t>
  </si>
  <si>
    <t>14. Capital and Reserve</t>
  </si>
  <si>
    <t>15. Other Liabilities</t>
  </si>
  <si>
    <t>Net Foreign Assets</t>
  </si>
  <si>
    <t>Net Domestic Assets</t>
  </si>
  <si>
    <t>Other Items, Net</t>
  </si>
  <si>
    <t>Table 26</t>
  </si>
  <si>
    <t>1. Total Deposits</t>
  </si>
  <si>
    <t xml:space="preserve">    1.1 Demand Deposits</t>
  </si>
  <si>
    <t xml:space="preserve">           a.  Domestic Deposits</t>
  </si>
  <si>
    <t xml:space="preserve">           b. Foreign Deposits</t>
  </si>
  <si>
    <t xml:space="preserve">    1.2 Saving Deposits</t>
  </si>
  <si>
    <t xml:space="preserve">    1.3 Fixed Deposits</t>
  </si>
  <si>
    <t xml:space="preserve">    1.4 Call Deposits</t>
  </si>
  <si>
    <t xml:space="preserve">   1.5 Margin Deposits</t>
  </si>
  <si>
    <t>2. Borrowings from Nepal Rastra Bank</t>
  </si>
  <si>
    <t>3. Foreign Liabilities</t>
  </si>
  <si>
    <t>4. Other Liabilities</t>
  </si>
  <si>
    <t xml:space="preserve">     4.1 Paid-up Capital</t>
  </si>
  <si>
    <t xml:space="preserve">     4.2 General Reserves</t>
  </si>
  <si>
    <t xml:space="preserve">     4.3 Other Liabilities</t>
  </si>
  <si>
    <t>Assets =  Liabilities</t>
  </si>
  <si>
    <t>5. Liquid Funds</t>
  </si>
  <si>
    <t xml:space="preserve">    5.1 Cash in Hand</t>
  </si>
  <si>
    <t xml:space="preserve">    5.2 Balance with Nepal  Rastra Bank</t>
  </si>
  <si>
    <t xml:space="preserve">    5.3 Foreign Currency in Hand</t>
  </si>
  <si>
    <t xml:space="preserve">    5.4 Balance Held Abroad</t>
  </si>
  <si>
    <t xml:space="preserve">    5.5 Cash in Transit</t>
  </si>
  <si>
    <t>6. Loans and Advances</t>
  </si>
  <si>
    <t xml:space="preserve">    6.1 Claims on Government</t>
  </si>
  <si>
    <t xml:space="preserve">    6.2 Claims on  Non-Financial Government Enterprises</t>
  </si>
  <si>
    <t xml:space="preserve">    6.3 Claims on Financial Enterprises</t>
  </si>
  <si>
    <t>a.Government</t>
  </si>
  <si>
    <t>b.Non-Government</t>
  </si>
  <si>
    <t xml:space="preserve">    6.4 Claims on Private Sector</t>
  </si>
  <si>
    <t xml:space="preserve">            a.  Principal</t>
  </si>
  <si>
    <t xml:space="preserve">            b.  Interest Accrued</t>
  </si>
  <si>
    <t xml:space="preserve">    6.5 Foreign Bills Purchased &amp; Discounted</t>
  </si>
  <si>
    <t>7. NRB Bond</t>
  </si>
  <si>
    <t>8. Other Assets</t>
  </si>
  <si>
    <t>Table 27</t>
  </si>
  <si>
    <t xml:space="preserve">    5.2 Balance with Nepal Rastra Bank</t>
  </si>
  <si>
    <t>Table 28</t>
  </si>
  <si>
    <t>Table 29</t>
  </si>
  <si>
    <t>Table 30</t>
  </si>
  <si>
    <t>1. Foreign Deposits</t>
  </si>
  <si>
    <t>2. Local Government/VDC</t>
  </si>
  <si>
    <t>3. Non-banks Financial Institutions</t>
  </si>
  <si>
    <t xml:space="preserve">     3.1 Insurance Companies</t>
  </si>
  <si>
    <t xml:space="preserve">     3.2 Employees Provident Fund</t>
  </si>
  <si>
    <t xml:space="preserve">     3.3  Citizen Investment Trust</t>
  </si>
  <si>
    <t xml:space="preserve">     3.4 Others</t>
  </si>
  <si>
    <t>4. Government Corporations</t>
  </si>
  <si>
    <t>5. Non-government Corporations</t>
  </si>
  <si>
    <t>6. Inter-bank Deposits*</t>
  </si>
  <si>
    <t>7. Non-profit Organisations</t>
  </si>
  <si>
    <t>8. Individuals</t>
  </si>
  <si>
    <t>9. Miscellaneous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</si>
  <si>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</si>
  <si>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</si>
  <si>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</si>
  <si>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</si>
  <si>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</si>
  <si>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</si>
  <si>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>*Deposits among "A", "B" and "C" class financial institutions</t>
  </si>
  <si>
    <t>Table 31</t>
  </si>
  <si>
    <t>Sectorwise Outstanding Credit of Banks and Financial Insitutions</t>
  </si>
  <si>
    <t xml:space="preserve"> 1. Agriculture</t>
  </si>
  <si>
    <t xml:space="preserve"> 6. Transportation Equipment Production and Fitting</t>
  </si>
  <si>
    <t xml:space="preserve">     1.1 Farming /Farming Service</t>
  </si>
  <si>
    <t xml:space="preserve">     6.1 Vehicles and Vehicle Parts</t>
  </si>
  <si>
    <t xml:space="preserve">     1.2 Tea</t>
  </si>
  <si>
    <t xml:space="preserve">     6.2 Jet Boat/Water Transportation</t>
  </si>
  <si>
    <t xml:space="preserve">     1.3 Animals Farming/Service</t>
  </si>
  <si>
    <t xml:space="preserve">     6.3 Aircraft  and Aircraft Parts</t>
  </si>
  <si>
    <t xml:space="preserve">     1.4 Forest, Fish Farming, and Slaughter</t>
  </si>
  <si>
    <t xml:space="preserve">     6.4 Other Parts about Transportation</t>
  </si>
  <si>
    <t xml:space="preserve">     1.5 Other Agriculture and Agricultural Services</t>
  </si>
  <si>
    <t xml:space="preserve"> 7. Transportation, Communications and Public Services</t>
  </si>
  <si>
    <t xml:space="preserve"> 2. Mines</t>
  </si>
  <si>
    <t xml:space="preserve">     7.1 Railways and Passengers Vehicles</t>
  </si>
  <si>
    <t xml:space="preserve">     2.1 Metals (Iron, Lead, etc.)</t>
  </si>
  <si>
    <t xml:space="preserve">     7.2 Truck Services and Store Arrangements</t>
  </si>
  <si>
    <t xml:space="preserve">     2.2 Charcoal</t>
  </si>
  <si>
    <t xml:space="preserve">     7.3 Pipe Lines Except Natural Gas</t>
  </si>
  <si>
    <t xml:space="preserve">     2.3 Graphite</t>
  </si>
  <si>
    <t xml:space="preserve">     7.4 Communications</t>
  </si>
  <si>
    <t xml:space="preserve">     2.4 Magnesite</t>
  </si>
  <si>
    <t xml:space="preserve">     7.5 Electricity</t>
  </si>
  <si>
    <t xml:space="preserve">     2.5 Chalks</t>
  </si>
  <si>
    <t xml:space="preserve">     7.6 Gas and Gas Pipe Line Services</t>
  </si>
  <si>
    <t xml:space="preserve">     2.6 Oil and Gas Extraction</t>
  </si>
  <si>
    <t xml:space="preserve">     7.7 Other Services</t>
  </si>
  <si>
    <t xml:space="preserve">     2.7 About Mines Others</t>
  </si>
  <si>
    <t xml:space="preserve"> 8. Wholesaler and Retailers</t>
  </si>
  <si>
    <t xml:space="preserve"> 3. Productions</t>
  </si>
  <si>
    <t xml:space="preserve">     8.1 Wholesale Business - Durable Commodities</t>
  </si>
  <si>
    <t xml:space="preserve">     3.1 Food Production (Packing and Processing)</t>
  </si>
  <si>
    <t xml:space="preserve">     8.2 Wholesale Business - Non Durable Commodities</t>
  </si>
  <si>
    <t xml:space="preserve">     3.2 Agriculture and Forest Production</t>
  </si>
  <si>
    <t xml:space="preserve">     8.3 Automative Dealer/ Franchise</t>
  </si>
  <si>
    <t xml:space="preserve">     3.3 Drinking Materials (Bear, Alcohol, Soda, etc.)</t>
  </si>
  <si>
    <t xml:space="preserve">     8.4 Other Retail Business</t>
  </si>
  <si>
    <t xml:space="preserve">         3.3.1 Alcohol</t>
  </si>
  <si>
    <t xml:space="preserve">     8.5 Import Business</t>
  </si>
  <si>
    <t xml:space="preserve">         3.3.2 Non-Alcohol</t>
  </si>
  <si>
    <t xml:space="preserve">     8.6 Export Business</t>
  </si>
  <si>
    <t xml:space="preserve">     3.4 Tobacco</t>
  </si>
  <si>
    <t xml:space="preserve"> 9. Finance, Insurance, and Fixed Assets</t>
  </si>
  <si>
    <t xml:space="preserve">     3.5 Handicrafts</t>
  </si>
  <si>
    <t xml:space="preserve">     9.1 Commercial Banks</t>
  </si>
  <si>
    <t xml:space="preserve">     3.6 Sunpat</t>
  </si>
  <si>
    <t xml:space="preserve">     9.2 Finance Companies</t>
  </si>
  <si>
    <t xml:space="preserve">     3.7 Textile Production and Ready Made Clothings</t>
  </si>
  <si>
    <t xml:space="preserve">     9.3 Development Banks</t>
  </si>
  <si>
    <t xml:space="preserve">     3.8 Loging and Timber Production / Furniture</t>
  </si>
  <si>
    <t xml:space="preserve">     9.4 Rural Development Banks</t>
  </si>
  <si>
    <t xml:space="preserve">     3.9 Paper</t>
  </si>
  <si>
    <t xml:space="preserve">     9.5 Saving and Debt Cooperatives</t>
  </si>
  <si>
    <t xml:space="preserve">     3.10 Printing and Publishing</t>
  </si>
  <si>
    <t xml:space="preserve">     9.6 Pension Fund and Insurance Companies</t>
  </si>
  <si>
    <t xml:space="preserve">     3.11 Industrial and Agricultural</t>
  </si>
  <si>
    <t xml:space="preserve">     9.7 Other Financial Institutions</t>
  </si>
  <si>
    <t xml:space="preserve">     3.12 Medicine</t>
  </si>
  <si>
    <t xml:space="preserve">     9.8 Local Government (VDC/Municipality/DDC)</t>
  </si>
  <si>
    <t xml:space="preserve">     3.13 Processed Oil and Charcoal Production</t>
  </si>
  <si>
    <t xml:space="preserve">     9.9 Non Financial Government Institutions</t>
  </si>
  <si>
    <t xml:space="preserve">     3.14 Rasin and Tarpin</t>
  </si>
  <si>
    <t xml:space="preserve">     9.10 Private Non Financial Institutions</t>
  </si>
  <si>
    <t xml:space="preserve">     3.15 Rubber Tyre</t>
  </si>
  <si>
    <t xml:space="preserve">     9.11 Real Estates</t>
  </si>
  <si>
    <t xml:space="preserve">     3.16 Leather</t>
  </si>
  <si>
    <t xml:space="preserve">     9.12 Other Investment Institutions</t>
  </si>
  <si>
    <t xml:space="preserve">     3.17 Plastic</t>
  </si>
  <si>
    <t xml:space="preserve"> 10. Service Industries</t>
  </si>
  <si>
    <t xml:space="preserve">     3.18 Cement</t>
  </si>
  <si>
    <t xml:space="preserve">     10.1 Tourism (Treaking, Mountaining, Resort, Rafting, Camping, etc.)</t>
  </si>
  <si>
    <t xml:space="preserve">     3.19 Stone, Soil and Lead Production</t>
  </si>
  <si>
    <t xml:space="preserve">     10.2 Hotel</t>
  </si>
  <si>
    <t xml:space="preserve">     3.20 Metals - Basic Iron and Steel Plants</t>
  </si>
  <si>
    <t xml:space="preserve">     10.3 Advertising Agency</t>
  </si>
  <si>
    <t xml:space="preserve">     3.21 Metals - Other Plants</t>
  </si>
  <si>
    <t xml:space="preserve">     10.4 Automotive Services</t>
  </si>
  <si>
    <t xml:space="preserve">     3.22 Miscellaneous Productions</t>
  </si>
  <si>
    <t xml:space="preserve">     10.5 Hospitals, Clinic, etc./Health Service </t>
  </si>
  <si>
    <t xml:space="preserve"> 4. Construction</t>
  </si>
  <si>
    <t xml:space="preserve">     10.6 Educational Services</t>
  </si>
  <si>
    <t xml:space="preserve">     4.1 Residential</t>
  </si>
  <si>
    <t xml:space="preserve">     10.7 Entertainment, Recreation, Films</t>
  </si>
  <si>
    <t xml:space="preserve">     4.2 Non Residential</t>
  </si>
  <si>
    <t xml:space="preserve">     10.8 Other Service Companies</t>
  </si>
  <si>
    <t xml:space="preserve">     4.3 Heavy Constructions (Highway, Bridges, etc.)</t>
  </si>
  <si>
    <t xml:space="preserve"> 11. Consumable Loan</t>
  </si>
  <si>
    <t xml:space="preserve"> 5. Metal Productions, Machinary, and Electrical Tools and fitting</t>
  </si>
  <si>
    <t xml:space="preserve">     11.1 Gold and Silver</t>
  </si>
  <si>
    <t xml:space="preserve">     5.1 Fabricated Metal Equipments</t>
  </si>
  <si>
    <t xml:space="preserve">     11.2 Fixed A/c Receipt</t>
  </si>
  <si>
    <t xml:space="preserve">     5.2 Machine Tools</t>
  </si>
  <si>
    <t xml:space="preserve">     11.3 Guarantee Bond</t>
  </si>
  <si>
    <t xml:space="preserve">     5.3 Machinary - Agricultural</t>
  </si>
  <si>
    <t xml:space="preserve">     11.4 Credit Card</t>
  </si>
  <si>
    <t xml:space="preserve">     5.4 Machinary - Construction, Oil, and Mines</t>
  </si>
  <si>
    <t xml:space="preserve"> 12. Local Government</t>
  </si>
  <si>
    <t xml:space="preserve">     5.5 Machinary - Office and Computing</t>
  </si>
  <si>
    <t xml:space="preserve"> 13. Others</t>
  </si>
  <si>
    <t xml:space="preserve">     5.6 Machinary - Others</t>
  </si>
  <si>
    <t>Total (1 to 13)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</si>
  <si>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</si>
  <si>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</si>
  <si>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</si>
  <si>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</si>
  <si>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</si>
  <si>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</si>
  <si>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</si>
  <si>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>Table 32</t>
  </si>
  <si>
    <t>Apr (P)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</si>
  <si>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</si>
  <si>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</si>
  <si>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</si>
  <si>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</si>
  <si>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</si>
  <si>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</si>
  <si>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</si>
  <si>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</si>
  <si>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</si>
  <si>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</si>
  <si>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</si>
  <si>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</si>
  <si>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</si>
  <si>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</si>
  <si>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</si>
  <si>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</si>
  <si>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</si>
  <si>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</si>
  <si>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</si>
  <si>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</si>
  <si>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</si>
  <si>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</si>
  <si>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</si>
  <si>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</si>
  <si>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</si>
  <si>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</si>
  <si>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</si>
  <si>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</si>
  <si>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</si>
  <si>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</si>
  <si>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</si>
  <si>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</si>
  <si>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</si>
  <si>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</si>
  <si>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</si>
  <si>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</si>
  <si>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</si>
  <si>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</si>
  <si>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</si>
  <si>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</si>
  <si>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</si>
  <si>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>Table 33</t>
  </si>
  <si>
    <t>Loan of  Commercial Banks to Government Enterprises</t>
  </si>
  <si>
    <t>A.  Non-Financial</t>
  </si>
  <si>
    <t xml:space="preserve">      1. Principal</t>
  </si>
  <si>
    <t xml:space="preserve">         1.1 Industrial</t>
  </si>
  <si>
    <t xml:space="preserve">         1.2 Trading</t>
  </si>
  <si>
    <t xml:space="preserve">         1.3 Service</t>
  </si>
  <si>
    <t xml:space="preserve">         1.4 Other Corporations</t>
  </si>
  <si>
    <t xml:space="preserve">            1.4.1 Public Utilities</t>
  </si>
  <si>
    <t xml:space="preserve">            1.4.2 Others</t>
  </si>
  <si>
    <t xml:space="preserve">      2. Interest</t>
  </si>
  <si>
    <t xml:space="preserve">B. Financial </t>
  </si>
  <si>
    <t xml:space="preserve">C. Total </t>
  </si>
  <si>
    <t>Table 34</t>
  </si>
  <si>
    <t>Outright Sale Auction</t>
  </si>
  <si>
    <t>Outright Purchase Auction</t>
  </si>
  <si>
    <t>Interest Rate* (%)</t>
  </si>
  <si>
    <t>Reverse Repo Auction</t>
  </si>
  <si>
    <t>Repo Auction (7 days)</t>
  </si>
  <si>
    <t>Deposit Auction (90 days)</t>
  </si>
  <si>
    <t>Standing Liquidity Facility</t>
  </si>
  <si>
    <t xml:space="preserve"> Interest Rate(%)*</t>
  </si>
  <si>
    <t>Under interest Rate Corridor System</t>
  </si>
  <si>
    <t>14 Days Deposit Auction</t>
  </si>
  <si>
    <t>14 Days Repo Auction</t>
  </si>
  <si>
    <t>Interest Rate(%)*</t>
  </si>
  <si>
    <t>*Weighted average interest rate.</t>
  </si>
  <si>
    <t>Table 35</t>
  </si>
  <si>
    <t>( Amount in million)</t>
  </si>
  <si>
    <t>Purchase/Sale of Convertible Currency</t>
  </si>
  <si>
    <t>IC Purchase</t>
  </si>
  <si>
    <t>Purchase</t>
  </si>
  <si>
    <t>Sale</t>
  </si>
  <si>
    <t>Net 
Injection</t>
  </si>
  <si>
    <t>US$</t>
  </si>
  <si>
    <t>Nrs.</t>
  </si>
  <si>
    <t>US$ Sale</t>
  </si>
  <si>
    <t>Table 36</t>
  </si>
  <si>
    <t>Among Commercial Banks</t>
  </si>
  <si>
    <r>
      <t>Among Others</t>
    </r>
    <r>
      <rPr>
        <b/>
        <vertAlign val="superscript"/>
        <sz val="10"/>
        <rFont val="Times New Roman"/>
        <family val="1"/>
      </rPr>
      <t>#</t>
    </r>
  </si>
  <si>
    <t>Interest rate</t>
  </si>
  <si>
    <t># Interbank transaction among A &amp; B, A &amp; C, B &amp; B, B &amp; C and C &amp; C class banks and financial institutions.</t>
  </si>
  <si>
    <t>Table 37</t>
  </si>
  <si>
    <t>Structure of Interest Rate</t>
  </si>
  <si>
    <t>(Percent per annum)</t>
  </si>
  <si>
    <t>Year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</si>
  <si>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</si>
  <si>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</si>
  <si>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</si>
  <si>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</si>
  <si>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</si>
  <si>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</si>
  <si>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</si>
  <si>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</si>
  <si>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</si>
  <si>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</si>
  <si>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Sept</t>
  </si>
  <si>
    <t>A. Policy Rates</t>
  </si>
  <si>
    <t>CRR</t>
  </si>
  <si>
    <t>Development Banks</t>
  </si>
  <si>
    <t>Bank Rate</t>
  </si>
  <si>
    <t>Refinance Rates Against Loans to:</t>
  </si>
  <si>
    <t>Special Refinance</t>
  </si>
  <si>
    <t>General Refinance</t>
  </si>
  <si>
    <t>Export Credit in Foreign Currency</t>
  </si>
  <si>
    <t>LIBOR+0.25</t>
  </si>
  <si>
    <t>Standing Liquidity Facility (SLF)  Rate ^</t>
  </si>
  <si>
    <t>Standing Liquidity Facility (SLF) Penal Rate#</t>
  </si>
  <si>
    <t>B. Government Securities</t>
  </si>
  <si>
    <t>T-bills (28 days)*</t>
  </si>
  <si>
    <t>T-bills (91 days)*</t>
  </si>
  <si>
    <t>T-bills (182 days)*</t>
  </si>
  <si>
    <t>T-bills (364 days)*</t>
  </si>
  <si>
    <t>Development Bonds</t>
  </si>
  <si>
    <t>5.0-9.0</t>
  </si>
  <si>
    <t>5.0-9.5</t>
  </si>
  <si>
    <t>3.25-9.5</t>
  </si>
  <si>
    <t>3.08-9.5</t>
  </si>
  <si>
    <t>2.65-9.5</t>
  </si>
  <si>
    <t>2.65-9.0</t>
  </si>
  <si>
    <t>National/Citizen SCs</t>
  </si>
  <si>
    <t>6.0-9.5</t>
  </si>
  <si>
    <t>6.0-10.0</t>
  </si>
  <si>
    <t>6.0-10</t>
  </si>
  <si>
    <t>C. Interbank Rate of Commercial Banks</t>
  </si>
  <si>
    <t>D. Weighted Average Deposit Rate (Commercial Banks)</t>
  </si>
  <si>
    <t>E. Weighted Average Lending Rate (Commercial Banks)</t>
  </si>
  <si>
    <t>F. Base Rate (Commercial Banks)$</t>
  </si>
  <si>
    <t>^ The SLF rate is fixed as same as bank rate effective from  August 16, 2012</t>
  </si>
  <si>
    <r>
      <t>#</t>
    </r>
    <r>
      <rPr>
        <sz val="10"/>
        <rFont val="Times New Roman"/>
        <family val="1"/>
      </rPr>
      <t xml:space="preserve"> The SLF rate is determined at the penal rate added to the weighted average discount rate of  91-day Treasury Bills of the preceding week.</t>
    </r>
  </si>
  <si>
    <t>* Weighted average interest rate.</t>
  </si>
  <si>
    <t>$ Base rate has been compiled since January 2013.</t>
  </si>
  <si>
    <t>Table 38</t>
  </si>
  <si>
    <t>(In percent)</t>
  </si>
  <si>
    <t>TRB-91 Days</t>
  </si>
  <si>
    <t>TRB-364 Days</t>
  </si>
  <si>
    <t>Annual average</t>
  </si>
  <si>
    <t>Table 39</t>
  </si>
  <si>
    <r>
      <t xml:space="preserve">      Overdrafts</t>
    </r>
    <r>
      <rPr>
        <vertAlign val="superscript"/>
        <sz val="10"/>
        <rFont val="Times New Roman"/>
        <family val="1"/>
      </rPr>
      <t>++</t>
    </r>
  </si>
  <si>
    <t>Growth rate during nine months</t>
  </si>
  <si>
    <t>Composition during nine  months</t>
  </si>
  <si>
    <t>Real Sector</t>
  </si>
  <si>
    <t>Gross Domestic Product  at Current Prices</t>
  </si>
  <si>
    <t>Gross Domestic Product  at Constant Prices</t>
  </si>
  <si>
    <t>Gross Domestic Product by  Expenditure Category</t>
  </si>
  <si>
    <t>Gross National Disposable Income and Saving</t>
  </si>
  <si>
    <t>Summary of Macro Economic Indicators</t>
  </si>
  <si>
    <t xml:space="preserve">Gross Domestic Product  </t>
  </si>
  <si>
    <t>(at current prices)</t>
  </si>
  <si>
    <t>(Rs. in millions)</t>
  </si>
  <si>
    <t>Industrial Classification</t>
  </si>
  <si>
    <t>2014/15R</t>
  </si>
  <si>
    <t>2015/16R</t>
  </si>
  <si>
    <t>Agriculture and Forestry</t>
  </si>
  <si>
    <t>Fishing</t>
  </si>
  <si>
    <t>Mining and Quarrying</t>
  </si>
  <si>
    <t>Manufacturing</t>
  </si>
  <si>
    <t>Electricty Gas and Water</t>
  </si>
  <si>
    <t>Construction</t>
  </si>
  <si>
    <t>Wholesale and Retail Trade</t>
  </si>
  <si>
    <t>Hotels and Restaurants</t>
  </si>
  <si>
    <t>Transport, Storage and Communications</t>
  </si>
  <si>
    <t>Financial Intermediation</t>
  </si>
  <si>
    <t>Real Estate, Renting and Business Activities</t>
  </si>
  <si>
    <t>Public Administration and Defence</t>
  </si>
  <si>
    <t>Health and Social work</t>
  </si>
  <si>
    <t>Other Community, Social and Personal Service Activities</t>
  </si>
  <si>
    <t>Total GVA including FISIM</t>
  </si>
  <si>
    <t>Financial Intermediation Services Indirectly Measured (FISIM)</t>
  </si>
  <si>
    <t>Gross Domestic Product  (GDP) at basic prices</t>
  </si>
  <si>
    <t>Taxes less Subsidies on Products</t>
  </si>
  <si>
    <t>Gross Domestic Product (GDP)</t>
  </si>
  <si>
    <t>R = Revised/P = Preliminary</t>
  </si>
  <si>
    <t>(Percentage Change)</t>
  </si>
  <si>
    <t>2015/16P</t>
  </si>
  <si>
    <t>Soucre: Central Bureau of Statistics</t>
  </si>
  <si>
    <t>(at constant 2000/01 prices)</t>
  </si>
  <si>
    <t>Health and Social Work</t>
  </si>
  <si>
    <t>Agriculture, Forestry and Fishing</t>
  </si>
  <si>
    <t>Non-agriclture</t>
  </si>
  <si>
    <t>Description</t>
  </si>
  <si>
    <t>Gross Domestic Product  (GDP)</t>
  </si>
  <si>
    <t>Final Consumption Expenditure</t>
  </si>
  <si>
    <t xml:space="preserve">    Government Consumption</t>
  </si>
  <si>
    <t xml:space="preserve">        Collective Consumption</t>
  </si>
  <si>
    <t xml:space="preserve">        Individual Consumption </t>
  </si>
  <si>
    <t xml:space="preserve">    Private Consumption</t>
  </si>
  <si>
    <t xml:space="preserve">        Food</t>
  </si>
  <si>
    <t xml:space="preserve">        Non-food</t>
  </si>
  <si>
    <t xml:space="preserve">        Services</t>
  </si>
  <si>
    <t xml:space="preserve">    Nonprofit Institutions Serving Households</t>
  </si>
  <si>
    <t xml:space="preserve">  Actual Final Consumption Expenditure of Household</t>
  </si>
  <si>
    <t>Gross capital formation</t>
  </si>
  <si>
    <t xml:space="preserve">   Gross Fixed Capital Formation(GFCF)</t>
  </si>
  <si>
    <t xml:space="preserve">        Government</t>
  </si>
  <si>
    <t xml:space="preserve">        Private</t>
  </si>
  <si>
    <t xml:space="preserve">   Change in Stock </t>
  </si>
  <si>
    <t>Net exports of goods and services</t>
  </si>
  <si>
    <t xml:space="preserve">   Imports</t>
  </si>
  <si>
    <t xml:space="preserve">       Goods</t>
  </si>
  <si>
    <t xml:space="preserve">       Services</t>
  </si>
  <si>
    <t xml:space="preserve">   Exports</t>
  </si>
  <si>
    <t xml:space="preserve"> Gross National Disposable Income and Saving</t>
  </si>
  <si>
    <t>Compensation of Employees</t>
  </si>
  <si>
    <t>Taxes less Subsidies on Production and Imports</t>
  </si>
  <si>
    <t xml:space="preserve">Taxes less Subsidies on Production </t>
  </si>
  <si>
    <t>Operating surplus/Mixed income, Gross</t>
  </si>
  <si>
    <t>Factor  Income,  Net</t>
  </si>
  <si>
    <t>Gross National Income (GNI)</t>
  </si>
  <si>
    <t xml:space="preserve">Current Transfers, Net </t>
  </si>
  <si>
    <t>Gross National Disposable Income (GNDI)</t>
  </si>
  <si>
    <t>Gross Domestic Saving</t>
  </si>
  <si>
    <t>Gross National Saving</t>
  </si>
  <si>
    <t>Gross Capital Formation</t>
  </si>
  <si>
    <t>Lending/Borrowing (Resource gap) (+/-)</t>
  </si>
  <si>
    <t xml:space="preserve">Table 5 </t>
  </si>
  <si>
    <t>Percapita GDP  (NRs.)</t>
  </si>
  <si>
    <t>Annual Change in Nominal Per Capita  GDP (%)</t>
  </si>
  <si>
    <t>Percapita GNI  (NRs.)</t>
  </si>
  <si>
    <t>Annual Change in Nominal Percapita  GNI (%)</t>
  </si>
  <si>
    <t>Percapita GNDI  (NRs.)</t>
  </si>
  <si>
    <t>Annual Change in Nominal Percapita  GNDI (%)</t>
  </si>
  <si>
    <t>Percapita GDP at constant price (NRs.)</t>
  </si>
  <si>
    <t>Annual Change in Real Percapita  GDP (%)</t>
  </si>
  <si>
    <t>Percapita GNI at constant price (NRs.)</t>
  </si>
  <si>
    <t>Annual Change in Real Percapita  GNI (%)</t>
  </si>
  <si>
    <t>Percapita GNDI at constant price (NRs.)</t>
  </si>
  <si>
    <t>Annual Change in Real Percapita  GNDI (%)</t>
  </si>
  <si>
    <t>Percapita Incomes in US$</t>
  </si>
  <si>
    <t xml:space="preserve">Nominal Percapita GDP (US$) </t>
  </si>
  <si>
    <t>Nominal Percapita GNI (US$)</t>
  </si>
  <si>
    <t>Nominal Percapita GNDI (US$)</t>
  </si>
  <si>
    <t>Final Consumption Expenditure as Percentage of GDP</t>
  </si>
  <si>
    <t>Gross Domestic saving as Percentage of GDP</t>
  </si>
  <si>
    <t>Gross National Saving as Percentage of GDP</t>
  </si>
  <si>
    <t>Exports of Goods and Services as Percentage of GDP</t>
  </si>
  <si>
    <t>Imports  of Goods and Services as Percentage of GDP</t>
  </si>
  <si>
    <t>Gross Fixed Capital Formation as Percentage of GDP</t>
  </si>
  <si>
    <t>Resource Gap as Percentage of GDP( +/-)</t>
  </si>
  <si>
    <t>Workers' Remittances as Percentage of GDP</t>
  </si>
  <si>
    <t xml:space="preserve">   Exchange Rate (US$: NRs)</t>
  </si>
  <si>
    <t xml:space="preserve">   Population (millions)</t>
  </si>
  <si>
    <t>Table 44</t>
  </si>
  <si>
    <t>Table 46</t>
  </si>
  <si>
    <t>Table 47</t>
  </si>
  <si>
    <t>Table 48</t>
  </si>
  <si>
    <t xml:space="preserve"> Table 49</t>
  </si>
  <si>
    <t>Table 50</t>
  </si>
</sst>
</file>

<file path=xl/styles.xml><?xml version="1.0" encoding="utf-8"?>
<styleSheet xmlns="http://schemas.openxmlformats.org/spreadsheetml/2006/main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  <numFmt numFmtId="167" formatCode="_(* #,##0.00_);_(* \(#,##0.00\);_(* \-??_);_(@_)"/>
    <numFmt numFmtId="168" formatCode="0_);[Red]\(0\)"/>
    <numFmt numFmtId="169" formatCode="_(* #,##0_);_(* \(#,##0\);_(* \-??_);_(@_)"/>
    <numFmt numFmtId="170" formatCode="0.0_)"/>
    <numFmt numFmtId="171" formatCode="0.00_)"/>
    <numFmt numFmtId="172" formatCode="General_)"/>
    <numFmt numFmtId="173" formatCode="0.0_);[Red]\(0.0\)"/>
    <numFmt numFmtId="174" formatCode="0_)"/>
    <numFmt numFmtId="175" formatCode="0.000000"/>
    <numFmt numFmtId="176" formatCode="0.000_)"/>
    <numFmt numFmtId="177" formatCode="_-* #,##0.0_-;\-* #,##0.0_-;_-* &quot;-&quot;??_-;_-@_-"/>
    <numFmt numFmtId="178" formatCode="_-* #,##0.00_-;\-* #,##0.00_-;_-* &quot;-&quot;??_-;_-@_-"/>
    <numFmt numFmtId="179" formatCode="_-* #,##0.0000_-;\-* #,##0.0000_-;_-* &quot;-&quot;??_-;_-@_-"/>
    <numFmt numFmtId="180" formatCode="0.0000"/>
    <numFmt numFmtId="181" formatCode="0.0_);\(0.0\)"/>
    <numFmt numFmtId="182" formatCode="[$-409]mmmm\ d\,\ yyyy;@"/>
    <numFmt numFmtId="183" formatCode="0.0000000"/>
    <numFmt numFmtId="184" formatCode="0.00000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4"/>
      <name val="AngsanaUPC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color indexed="8"/>
      <name val="Times New Roman"/>
      <family val="2"/>
    </font>
    <font>
      <sz val="12"/>
      <name val="Helv"/>
    </font>
    <font>
      <sz val="12"/>
      <name val="Univers (WN)"/>
      <family val="2"/>
    </font>
    <font>
      <sz val="10"/>
      <name val="Arial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sz val="10"/>
      <name val="Courier"/>
      <family val="3"/>
    </font>
    <font>
      <sz val="8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name val="Times New Roman"/>
      <family val="1"/>
    </font>
    <font>
      <b/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b/>
      <i/>
      <sz val="12"/>
      <name val="Times New Roman"/>
      <family val="1"/>
    </font>
    <font>
      <sz val="7"/>
      <name val="Times New Roman"/>
      <family val="1"/>
    </font>
    <font>
      <i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8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10"/>
      <name val="Times New Roman"/>
      <family val="1"/>
    </font>
    <font>
      <b/>
      <sz val="18"/>
      <name val="Book Antiqua"/>
      <family val="1"/>
    </font>
    <font>
      <sz val="14"/>
      <name val="Book Antiqua"/>
      <family val="1"/>
    </font>
    <font>
      <sz val="10"/>
      <color theme="1"/>
      <name val="Calibri"/>
      <family val="2"/>
      <scheme val="minor"/>
    </font>
    <font>
      <b/>
      <vertAlign val="superscript"/>
      <sz val="11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9"/>
      <color theme="1"/>
      <name val="Times New Roman"/>
      <family val="1"/>
    </font>
    <font>
      <u/>
      <sz val="10"/>
      <name val="Times New Roman"/>
      <family val="1"/>
    </font>
    <font>
      <u/>
      <sz val="10"/>
      <color theme="10"/>
      <name val="Calibri"/>
      <family val="2"/>
    </font>
    <font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b/>
      <i/>
      <vertAlign val="superscript"/>
      <sz val="11"/>
      <name val="Times New Roman"/>
      <family val="1"/>
    </font>
    <font>
      <sz val="12"/>
      <name val="Arial"/>
      <family val="2"/>
    </font>
    <font>
      <sz val="9"/>
      <color rgb="FF000000"/>
      <name val="Verdana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b/>
      <sz val="9"/>
      <color indexed="81"/>
      <name val="Tahoma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7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9" fontId="12" fillId="0" borderId="0"/>
    <xf numFmtId="0" fontId="3" fillId="0" borderId="0"/>
    <xf numFmtId="169" fontId="12" fillId="0" borderId="0"/>
    <xf numFmtId="0" fontId="3" fillId="0" borderId="0"/>
    <xf numFmtId="169" fontId="12" fillId="0" borderId="0"/>
    <xf numFmtId="0" fontId="3" fillId="0" borderId="0"/>
    <xf numFmtId="169" fontId="12" fillId="0" borderId="0"/>
    <xf numFmtId="169" fontId="1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 applyAlignment="0"/>
    <xf numFmtId="0" fontId="3" fillId="0" borderId="0" applyAlignment="0"/>
    <xf numFmtId="0" fontId="7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169" fontId="12" fillId="0" borderId="0"/>
    <xf numFmtId="0" fontId="3" fillId="0" borderId="0"/>
    <xf numFmtId="169" fontId="12" fillId="0" borderId="0"/>
    <xf numFmtId="0" fontId="3" fillId="0" borderId="0"/>
    <xf numFmtId="169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4" fillId="0" borderId="0"/>
    <xf numFmtId="170" fontId="14" fillId="0" borderId="0"/>
    <xf numFmtId="170" fontId="14" fillId="0" borderId="0"/>
    <xf numFmtId="170" fontId="14" fillId="0" borderId="0"/>
    <xf numFmtId="170" fontId="14" fillId="0" borderId="0"/>
    <xf numFmtId="0" fontId="3" fillId="0" borderId="0"/>
    <xf numFmtId="0" fontId="3" fillId="0" borderId="0"/>
    <xf numFmtId="170" fontId="14" fillId="0" borderId="0"/>
    <xf numFmtId="0" fontId="3" fillId="0" borderId="0"/>
    <xf numFmtId="0" fontId="3" fillId="0" borderId="0"/>
    <xf numFmtId="170" fontId="14" fillId="0" borderId="0"/>
    <xf numFmtId="0" fontId="3" fillId="0" borderId="0"/>
    <xf numFmtId="0" fontId="3" fillId="0" borderId="0"/>
    <xf numFmtId="169" fontId="12" fillId="0" borderId="0"/>
    <xf numFmtId="0" fontId="10" fillId="0" borderId="0" applyFont="0" applyFill="0" applyBorder="0" applyAlignment="0" applyProtection="0"/>
    <xf numFmtId="0" fontId="3" fillId="0" borderId="0"/>
    <xf numFmtId="0" fontId="3" fillId="0" borderId="0" applyAlignment="0"/>
    <xf numFmtId="0" fontId="3" fillId="0" borderId="0" applyAlignment="0"/>
    <xf numFmtId="169" fontId="1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165" fontId="25" fillId="0" borderId="0"/>
    <xf numFmtId="0" fontId="25" fillId="0" borderId="0"/>
    <xf numFmtId="0" fontId="3" fillId="0" borderId="0" applyAlignment="0"/>
    <xf numFmtId="168" fontId="25" fillId="0" borderId="0"/>
    <xf numFmtId="165" fontId="25" fillId="0" borderId="0"/>
    <xf numFmtId="0" fontId="9" fillId="0" borderId="0"/>
    <xf numFmtId="0" fontId="25" fillId="0" borderId="0"/>
    <xf numFmtId="0" fontId="3" fillId="0" borderId="0"/>
    <xf numFmtId="166" fontId="14" fillId="0" borderId="0"/>
    <xf numFmtId="0" fontId="3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5" fontId="25" fillId="0" borderId="0"/>
  </cellStyleXfs>
  <cellXfs count="2024">
    <xf numFmtId="0" fontId="0" fillId="0" borderId="0" xfId="0"/>
    <xf numFmtId="0" fontId="3" fillId="0" borderId="0" xfId="4"/>
    <xf numFmtId="0" fontId="5" fillId="0" borderId="24" xfId="3" applyFont="1" applyBorder="1" applyAlignment="1">
      <alignment horizontal="center"/>
    </xf>
    <xf numFmtId="0" fontId="8" fillId="3" borderId="33" xfId="3" applyFont="1" applyFill="1" applyBorder="1" applyAlignment="1">
      <alignment horizontal="center"/>
    </xf>
    <xf numFmtId="0" fontId="5" fillId="3" borderId="36" xfId="3" applyFont="1" applyFill="1" applyBorder="1"/>
    <xf numFmtId="49" fontId="5" fillId="3" borderId="33" xfId="3" applyNumberFormat="1" applyFont="1" applyFill="1" applyBorder="1" applyAlignment="1">
      <alignment horizontal="center"/>
    </xf>
    <xf numFmtId="0" fontId="5" fillId="3" borderId="37" xfId="3" applyFont="1" applyFill="1" applyBorder="1"/>
    <xf numFmtId="0" fontId="5" fillId="3" borderId="38" xfId="3" applyFont="1" applyFill="1" applyBorder="1"/>
    <xf numFmtId="0" fontId="8" fillId="3" borderId="33" xfId="3" quotePrefix="1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8" fillId="3" borderId="39" xfId="3" applyFont="1" applyFill="1" applyBorder="1" applyAlignment="1">
      <alignment horizontal="center"/>
    </xf>
    <xf numFmtId="0" fontId="9" fillId="0" borderId="40" xfId="3" applyFont="1" applyBorder="1"/>
    <xf numFmtId="164" fontId="9" fillId="0" borderId="33" xfId="3" applyNumberFormat="1" applyFont="1" applyBorder="1"/>
    <xf numFmtId="164" fontId="9" fillId="0" borderId="33" xfId="3" applyNumberFormat="1" applyFont="1" applyFill="1" applyBorder="1" applyAlignment="1">
      <alignment horizontal="right"/>
    </xf>
    <xf numFmtId="166" fontId="9" fillId="0" borderId="33" xfId="3" applyNumberFormat="1" applyFont="1" applyBorder="1" applyAlignment="1">
      <alignment horizontal="center"/>
    </xf>
    <xf numFmtId="164" fontId="9" fillId="0" borderId="33" xfId="3" applyNumberFormat="1" applyFont="1" applyBorder="1" applyAlignment="1">
      <alignment horizontal="center"/>
    </xf>
    <xf numFmtId="164" fontId="9" fillId="0" borderId="39" xfId="3" applyNumberFormat="1" applyFont="1" applyBorder="1" applyAlignment="1">
      <alignment horizontal="center"/>
    </xf>
    <xf numFmtId="0" fontId="9" fillId="0" borderId="32" xfId="3" applyFont="1" applyBorder="1"/>
    <xf numFmtId="164" fontId="9" fillId="0" borderId="15" xfId="3" applyNumberFormat="1" applyFont="1" applyBorder="1"/>
    <xf numFmtId="164" fontId="9" fillId="0" borderId="15" xfId="3" applyNumberFormat="1" applyFont="1" applyFill="1" applyBorder="1" applyAlignment="1">
      <alignment horizontal="right"/>
    </xf>
    <xf numFmtId="164" fontId="9" fillId="0" borderId="41" xfId="3" applyNumberFormat="1" applyFont="1" applyFill="1" applyBorder="1" applyAlignment="1">
      <alignment horizontal="right"/>
    </xf>
    <xf numFmtId="166" fontId="9" fillId="0" borderId="15" xfId="3" applyNumberFormat="1" applyFont="1" applyBorder="1" applyAlignment="1">
      <alignment horizontal="center"/>
    </xf>
    <xf numFmtId="164" fontId="9" fillId="0" borderId="15" xfId="3" applyNumberFormat="1" applyFont="1" applyBorder="1" applyAlignment="1">
      <alignment horizontal="center"/>
    </xf>
    <xf numFmtId="164" fontId="9" fillId="0" borderId="42" xfId="3" applyNumberFormat="1" applyFont="1" applyBorder="1" applyAlignment="1">
      <alignment horizontal="center"/>
    </xf>
    <xf numFmtId="164" fontId="9" fillId="0" borderId="15" xfId="3" applyNumberFormat="1" applyFont="1" applyBorder="1" applyAlignment="1">
      <alignment horizontal="right"/>
    </xf>
    <xf numFmtId="164" fontId="9" fillId="0" borderId="41" xfId="3" applyNumberFormat="1" applyFont="1" applyBorder="1" applyAlignment="1">
      <alignment horizontal="right"/>
    </xf>
    <xf numFmtId="0" fontId="5" fillId="0" borderId="43" xfId="3" applyFont="1" applyBorder="1"/>
    <xf numFmtId="164" fontId="5" fillId="0" borderId="44" xfId="3" applyNumberFormat="1" applyFont="1" applyBorder="1"/>
    <xf numFmtId="164" fontId="5" fillId="0" borderId="44" xfId="3" applyNumberFormat="1" applyFont="1" applyBorder="1" applyAlignment="1">
      <alignment horizontal="right"/>
    </xf>
    <xf numFmtId="4" fontId="9" fillId="0" borderId="15" xfId="3" applyNumberFormat="1" applyFont="1" applyBorder="1" applyAlignment="1">
      <alignment horizontal="center"/>
    </xf>
    <xf numFmtId="164" fontId="9" fillId="0" borderId="44" xfId="3" applyNumberFormat="1" applyFont="1" applyBorder="1" applyAlignment="1">
      <alignment horizontal="center"/>
    </xf>
    <xf numFmtId="164" fontId="9" fillId="0" borderId="45" xfId="3" applyNumberFormat="1" applyFont="1" applyBorder="1" applyAlignment="1">
      <alignment horizontal="center"/>
    </xf>
    <xf numFmtId="164" fontId="3" fillId="0" borderId="0" xfId="4" applyNumberFormat="1"/>
    <xf numFmtId="0" fontId="5" fillId="0" borderId="46" xfId="3" applyFont="1" applyBorder="1"/>
    <xf numFmtId="164" fontId="5" fillId="0" borderId="46" xfId="3" applyNumberFormat="1" applyFont="1" applyBorder="1"/>
    <xf numFmtId="164" fontId="5" fillId="0" borderId="46" xfId="3" applyNumberFormat="1" applyFont="1" applyBorder="1" applyAlignment="1">
      <alignment horizontal="right"/>
    </xf>
    <xf numFmtId="166" fontId="9" fillId="0" borderId="46" xfId="3" applyNumberFormat="1" applyFont="1" applyBorder="1" applyAlignment="1">
      <alignment horizontal="center"/>
    </xf>
    <xf numFmtId="164" fontId="9" fillId="0" borderId="46" xfId="3" applyNumberFormat="1" applyFont="1" applyBorder="1" applyAlignment="1">
      <alignment horizontal="center"/>
    </xf>
    <xf numFmtId="0" fontId="9" fillId="0" borderId="0" xfId="3" applyFont="1"/>
    <xf numFmtId="0" fontId="7" fillId="0" borderId="0" xfId="3" applyFont="1"/>
    <xf numFmtId="164" fontId="7" fillId="0" borderId="0" xfId="3" applyNumberFormat="1" applyFont="1"/>
    <xf numFmtId="0" fontId="5" fillId="0" borderId="0" xfId="173" applyFont="1" applyFill="1" applyAlignment="1">
      <alignment horizontal="center"/>
    </xf>
    <xf numFmtId="0" fontId="3" fillId="0" borderId="0" xfId="173"/>
    <xf numFmtId="0" fontId="6" fillId="0" borderId="0" xfId="173" applyFont="1" applyFill="1" applyAlignment="1">
      <alignment horizontal="center"/>
    </xf>
    <xf numFmtId="0" fontId="18" fillId="0" borderId="0" xfId="173" applyFont="1" applyFill="1" applyBorder="1" applyAlignment="1">
      <alignment horizontal="right"/>
    </xf>
    <xf numFmtId="0" fontId="5" fillId="4" borderId="13" xfId="3" applyFont="1" applyFill="1" applyBorder="1" applyAlignment="1">
      <alignment horizontal="center" vertical="center"/>
    </xf>
    <xf numFmtId="0" fontId="5" fillId="0" borderId="0" xfId="173" applyFont="1" applyFill="1" applyBorder="1" applyAlignment="1">
      <alignment horizontal="center" vertical="center"/>
    </xf>
    <xf numFmtId="0" fontId="5" fillId="4" borderId="9" xfId="173" applyFont="1" applyFill="1" applyBorder="1" applyAlignment="1" applyProtection="1">
      <alignment horizontal="center" vertical="center" wrapText="1"/>
      <protection locked="0"/>
    </xf>
    <xf numFmtId="0" fontId="5" fillId="4" borderId="14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1" fontId="5" fillId="0" borderId="49" xfId="173" applyNumberFormat="1" applyFont="1" applyBorder="1" applyAlignment="1" applyProtection="1">
      <alignment horizontal="center"/>
      <protection locked="0"/>
    </xf>
    <xf numFmtId="0" fontId="5" fillId="0" borderId="33" xfId="173" applyFont="1" applyBorder="1" applyAlignment="1" applyProtection="1">
      <alignment horizontal="left"/>
      <protection locked="0"/>
    </xf>
    <xf numFmtId="170" fontId="5" fillId="0" borderId="33" xfId="173" applyNumberFormat="1" applyFont="1" applyBorder="1" applyAlignment="1" applyProtection="1">
      <alignment horizontal="right"/>
      <protection locked="0"/>
    </xf>
    <xf numFmtId="170" fontId="5" fillId="0" borderId="50" xfId="173" applyNumberFormat="1" applyFont="1" applyBorder="1" applyAlignment="1" applyProtection="1">
      <alignment horizontal="right"/>
      <protection locked="0"/>
    </xf>
    <xf numFmtId="170" fontId="5" fillId="0" borderId="0" xfId="173" applyNumberFormat="1" applyFont="1" applyFill="1" applyBorder="1" applyAlignment="1" applyProtection="1">
      <alignment horizontal="right"/>
      <protection locked="0"/>
    </xf>
    <xf numFmtId="164" fontId="3" fillId="0" borderId="0" xfId="173" applyNumberFormat="1"/>
    <xf numFmtId="1" fontId="9" fillId="0" borderId="6" xfId="173" applyNumberFormat="1" applyFont="1" applyBorder="1" applyAlignment="1" applyProtection="1">
      <alignment horizontal="center"/>
      <protection locked="0"/>
    </xf>
    <xf numFmtId="0" fontId="9" fillId="0" borderId="15" xfId="173" applyFont="1" applyBorder="1" applyAlignment="1" applyProtection="1">
      <alignment horizontal="left"/>
      <protection locked="0"/>
    </xf>
    <xf numFmtId="170" fontId="9" fillId="0" borderId="15" xfId="173" applyNumberFormat="1" applyFont="1" applyBorder="1" applyAlignment="1">
      <alignment horizontal="right"/>
    </xf>
    <xf numFmtId="170" fontId="9" fillId="0" borderId="15" xfId="173" applyNumberFormat="1" applyFont="1" applyBorder="1" applyAlignment="1" applyProtection="1">
      <alignment horizontal="right"/>
      <protection locked="0"/>
    </xf>
    <xf numFmtId="170" fontId="9" fillId="0" borderId="16" xfId="173" applyNumberFormat="1" applyFont="1" applyBorder="1" applyAlignment="1" applyProtection="1">
      <alignment horizontal="right"/>
      <protection locked="0"/>
    </xf>
    <xf numFmtId="170" fontId="9" fillId="0" borderId="0" xfId="173" applyNumberFormat="1" applyFont="1" applyFill="1" applyBorder="1" applyAlignment="1" applyProtection="1">
      <alignment horizontal="right"/>
      <protection locked="0"/>
    </xf>
    <xf numFmtId="1" fontId="5" fillId="0" borderId="6" xfId="173" applyNumberFormat="1" applyFont="1" applyBorder="1" applyAlignment="1" applyProtection="1">
      <alignment horizontal="center"/>
      <protection locked="0"/>
    </xf>
    <xf numFmtId="0" fontId="5" fillId="0" borderId="15" xfId="173" applyFont="1" applyBorder="1" applyAlignment="1" applyProtection="1">
      <alignment horizontal="left"/>
      <protection locked="0"/>
    </xf>
    <xf numFmtId="170" fontId="5" fillId="0" borderId="15" xfId="173" applyNumberFormat="1" applyFont="1" applyBorder="1" applyAlignment="1" applyProtection="1">
      <alignment horizontal="right"/>
      <protection locked="0"/>
    </xf>
    <xf numFmtId="170" fontId="5" fillId="0" borderId="16" xfId="173" applyNumberFormat="1" applyFont="1" applyBorder="1" applyAlignment="1" applyProtection="1">
      <alignment horizontal="right"/>
      <protection locked="0"/>
    </xf>
    <xf numFmtId="170" fontId="9" fillId="0" borderId="15" xfId="173" applyNumberFormat="1" applyFont="1" applyBorder="1" applyAlignment="1" applyProtection="1">
      <alignment horizontal="right"/>
    </xf>
    <xf numFmtId="170" fontId="17" fillId="0" borderId="15" xfId="173" applyNumberFormat="1" applyFont="1" applyBorder="1" applyAlignment="1" applyProtection="1">
      <alignment horizontal="right"/>
      <protection locked="0"/>
    </xf>
    <xf numFmtId="1" fontId="9" fillId="0" borderId="6" xfId="173" applyNumberFormat="1" applyFont="1" applyBorder="1" applyProtection="1">
      <protection locked="0"/>
    </xf>
    <xf numFmtId="0" fontId="5" fillId="0" borderId="15" xfId="173" applyFont="1" applyFill="1" applyBorder="1" applyAlignment="1" applyProtection="1">
      <alignment horizontal="left"/>
      <protection locked="0"/>
    </xf>
    <xf numFmtId="170" fontId="5" fillId="0" borderId="15" xfId="173" applyNumberFormat="1" applyFont="1" applyFill="1" applyBorder="1" applyAlignment="1">
      <alignment horizontal="right"/>
    </xf>
    <xf numFmtId="0" fontId="9" fillId="0" borderId="15" xfId="173" applyFont="1" applyFill="1" applyBorder="1" applyAlignment="1" applyProtection="1">
      <alignment horizontal="left" indent="1"/>
      <protection locked="0"/>
    </xf>
    <xf numFmtId="170" fontId="9" fillId="0" borderId="15" xfId="173" applyNumberFormat="1" applyFont="1" applyFill="1" applyBorder="1" applyAlignment="1">
      <alignment horizontal="right"/>
    </xf>
    <xf numFmtId="171" fontId="9" fillId="0" borderId="0" xfId="173" applyNumberFormat="1" applyFont="1" applyFill="1" applyBorder="1" applyAlignment="1" applyProtection="1">
      <alignment horizontal="right"/>
      <protection locked="0"/>
    </xf>
    <xf numFmtId="0" fontId="5" fillId="0" borderId="6" xfId="173" applyFont="1" applyBorder="1" applyAlignment="1">
      <alignment horizontal="center"/>
    </xf>
    <xf numFmtId="0" fontId="5" fillId="0" borderId="15" xfId="173" applyFont="1" applyBorder="1"/>
    <xf numFmtId="0" fontId="9" fillId="0" borderId="6" xfId="173" applyFont="1" applyBorder="1" applyAlignment="1">
      <alignment horizontal="center"/>
    </xf>
    <xf numFmtId="0" fontId="9" fillId="0" borderId="15" xfId="173" applyFont="1" applyBorder="1"/>
    <xf numFmtId="0" fontId="5" fillId="0" borderId="21" xfId="173" applyFont="1" applyBorder="1" applyAlignment="1">
      <alignment horizontal="center"/>
    </xf>
    <xf numFmtId="0" fontId="5" fillId="0" borderId="22" xfId="173" applyFont="1" applyBorder="1"/>
    <xf numFmtId="170" fontId="5" fillId="0" borderId="22" xfId="173" applyNumberFormat="1" applyFont="1" applyFill="1" applyBorder="1" applyAlignment="1" applyProtection="1">
      <alignment horizontal="right"/>
      <protection locked="0"/>
    </xf>
    <xf numFmtId="170" fontId="5" fillId="0" borderId="22" xfId="173" applyNumberFormat="1" applyFont="1" applyFill="1" applyBorder="1" applyAlignment="1">
      <alignment horizontal="right"/>
    </xf>
    <xf numFmtId="170" fontId="5" fillId="0" borderId="23" xfId="173" applyNumberFormat="1" applyFont="1" applyFill="1" applyBorder="1" applyAlignment="1" applyProtection="1">
      <alignment horizontal="right"/>
      <protection locked="0"/>
    </xf>
    <xf numFmtId="0" fontId="3" fillId="0" borderId="0" xfId="173" applyFont="1" applyFill="1"/>
    <xf numFmtId="0" fontId="3" fillId="0" borderId="0" xfId="173" applyFont="1"/>
    <xf numFmtId="0" fontId="3" fillId="0" borderId="0" xfId="173" applyFill="1"/>
    <xf numFmtId="2" fontId="3" fillId="0" borderId="0" xfId="173" applyNumberFormat="1" applyFont="1"/>
    <xf numFmtId="2" fontId="3" fillId="0" borderId="0" xfId="173" applyNumberFormat="1" applyFont="1" applyFill="1"/>
    <xf numFmtId="0" fontId="2" fillId="0" borderId="0" xfId="173" applyFont="1"/>
    <xf numFmtId="0" fontId="2" fillId="0" borderId="0" xfId="173" applyFont="1" applyFill="1"/>
    <xf numFmtId="0" fontId="20" fillId="0" borderId="0" xfId="2" applyFont="1"/>
    <xf numFmtId="0" fontId="24" fillId="4" borderId="7" xfId="0" applyFont="1" applyFill="1" applyBorder="1" applyAlignment="1">
      <alignment horizontal="center" wrapText="1"/>
    </xf>
    <xf numFmtId="0" fontId="24" fillId="4" borderId="13" xfId="2" applyFont="1" applyFill="1" applyBorder="1" applyAlignment="1">
      <alignment horizontal="center"/>
    </xf>
    <xf numFmtId="0" fontId="24" fillId="4" borderId="13" xfId="2" applyFont="1" applyFill="1" applyBorder="1" applyAlignment="1">
      <alignment horizontal="center" vertical="center"/>
    </xf>
    <xf numFmtId="0" fontId="20" fillId="0" borderId="0" xfId="2" applyFont="1" applyAlignment="1"/>
    <xf numFmtId="0" fontId="1" fillId="0" borderId="0" xfId="2"/>
    <xf numFmtId="172" fontId="5" fillId="2" borderId="9" xfId="249" applyNumberFormat="1" applyFont="1" applyFill="1" applyBorder="1" applyAlignment="1" applyProtection="1">
      <alignment horizontal="center" vertical="center"/>
    </xf>
    <xf numFmtId="172" fontId="5" fillId="2" borderId="13" xfId="249" applyNumberFormat="1" applyFont="1" applyFill="1" applyBorder="1" applyAlignment="1" applyProtection="1">
      <alignment horizontal="center" vertical="center"/>
    </xf>
    <xf numFmtId="172" fontId="5" fillId="2" borderId="14" xfId="249" applyNumberFormat="1" applyFont="1" applyFill="1" applyBorder="1" applyAlignment="1" applyProtection="1">
      <alignment horizontal="center" vertical="center"/>
    </xf>
    <xf numFmtId="172" fontId="9" fillId="0" borderId="6" xfId="249" applyNumberFormat="1" applyFont="1" applyBorder="1" applyAlignment="1" applyProtection="1">
      <alignment horizontal="left" vertical="center"/>
    </xf>
    <xf numFmtId="164" fontId="9" fillId="0" borderId="15" xfId="10" applyNumberFormat="1" applyFont="1" applyBorder="1" applyAlignment="1" applyProtection="1">
      <alignment horizontal="center" vertical="center"/>
    </xf>
    <xf numFmtId="170" fontId="9" fillId="0" borderId="15" xfId="249" applyNumberFormat="1" applyFont="1" applyBorder="1" applyAlignment="1" applyProtection="1">
      <alignment horizontal="center" vertical="center"/>
    </xf>
    <xf numFmtId="170" fontId="9" fillId="0" borderId="33" xfId="249" applyNumberFormat="1" applyFont="1" applyBorder="1" applyAlignment="1" applyProtection="1">
      <alignment horizontal="center" vertical="center"/>
    </xf>
    <xf numFmtId="170" fontId="9" fillId="0" borderId="54" xfId="249" applyNumberFormat="1" applyFont="1" applyBorder="1" applyAlignment="1" applyProtection="1">
      <alignment horizontal="center" vertical="center"/>
    </xf>
    <xf numFmtId="170" fontId="9" fillId="0" borderId="16" xfId="249" applyNumberFormat="1" applyFont="1" applyBorder="1" applyAlignment="1" applyProtection="1">
      <alignment horizontal="center" vertical="center"/>
    </xf>
    <xf numFmtId="164" fontId="9" fillId="0" borderId="15" xfId="10" applyNumberFormat="1" applyFont="1" applyFill="1" applyBorder="1" applyAlignment="1" applyProtection="1">
      <alignment horizontal="center" vertical="center"/>
    </xf>
    <xf numFmtId="172" fontId="9" fillId="0" borderId="15" xfId="249" applyNumberFormat="1" applyFont="1" applyFill="1" applyBorder="1" applyAlignment="1" applyProtection="1">
      <alignment horizontal="center" vertical="center"/>
    </xf>
    <xf numFmtId="164" fontId="9" fillId="0" borderId="15" xfId="249" applyNumberFormat="1" applyFont="1" applyFill="1" applyBorder="1" applyAlignment="1" applyProtection="1">
      <alignment horizontal="center" vertical="center"/>
    </xf>
    <xf numFmtId="164" fontId="9" fillId="0" borderId="54" xfId="249" applyNumberFormat="1" applyFont="1" applyFill="1" applyBorder="1" applyAlignment="1" applyProtection="1">
      <alignment horizontal="center" vertical="center"/>
    </xf>
    <xf numFmtId="172" fontId="9" fillId="0" borderId="16" xfId="249" applyNumberFormat="1" applyFont="1" applyFill="1" applyBorder="1" applyAlignment="1" applyProtection="1">
      <alignment horizontal="center" vertical="center"/>
    </xf>
    <xf numFmtId="164" fontId="9" fillId="0" borderId="15" xfId="10" applyNumberFormat="1" applyFont="1" applyBorder="1" applyAlignment="1">
      <alignment horizontal="center" vertical="center"/>
    </xf>
    <xf numFmtId="164" fontId="9" fillId="0" borderId="15" xfId="249" applyNumberFormat="1" applyFont="1" applyBorder="1" applyAlignment="1">
      <alignment horizontal="center" vertical="center"/>
    </xf>
    <xf numFmtId="164" fontId="9" fillId="0" borderId="54" xfId="249" applyNumberFormat="1" applyFont="1" applyBorder="1" applyAlignment="1">
      <alignment horizontal="center" vertical="center"/>
    </xf>
    <xf numFmtId="164" fontId="9" fillId="0" borderId="16" xfId="249" applyNumberFormat="1" applyFont="1" applyBorder="1" applyAlignment="1">
      <alignment horizontal="center" vertical="center"/>
    </xf>
    <xf numFmtId="170" fontId="9" fillId="0" borderId="9" xfId="249" applyNumberFormat="1" applyFont="1" applyBorder="1" applyAlignment="1" applyProtection="1">
      <alignment horizontal="center" vertical="center"/>
    </xf>
    <xf numFmtId="164" fontId="9" fillId="0" borderId="55" xfId="249" applyNumberFormat="1" applyFont="1" applyBorder="1" applyAlignment="1">
      <alignment horizontal="center" vertical="center"/>
    </xf>
    <xf numFmtId="172" fontId="5" fillId="0" borderId="56" xfId="249" applyNumberFormat="1" applyFont="1" applyBorder="1" applyAlignment="1" applyProtection="1">
      <alignment horizontal="center" vertical="center"/>
    </xf>
    <xf numFmtId="164" fontId="5" fillId="0" borderId="57" xfId="249" applyNumberFormat="1" applyFont="1" applyBorder="1" applyAlignment="1">
      <alignment horizontal="center" vertical="center"/>
    </xf>
    <xf numFmtId="164" fontId="5" fillId="0" borderId="58" xfId="249" applyNumberFormat="1" applyFont="1" applyBorder="1" applyAlignment="1">
      <alignment horizontal="center" vertical="center"/>
    </xf>
    <xf numFmtId="164" fontId="5" fillId="0" borderId="59" xfId="249" applyNumberFormat="1" applyFont="1" applyBorder="1" applyAlignment="1">
      <alignment horizontal="center" vertical="center"/>
    </xf>
    <xf numFmtId="172" fontId="26" fillId="0" borderId="60" xfId="249" applyNumberFormat="1" applyFont="1" applyFill="1" applyBorder="1" applyAlignment="1" applyProtection="1">
      <alignment horizontal="left" vertical="center"/>
    </xf>
    <xf numFmtId="0" fontId="1" fillId="0" borderId="0" xfId="2" applyAlignment="1">
      <alignment horizontal="center"/>
    </xf>
    <xf numFmtId="172" fontId="26" fillId="0" borderId="0" xfId="249" applyNumberFormat="1" applyFont="1" applyFill="1" applyBorder="1" applyAlignment="1" applyProtection="1">
      <alignment horizontal="left" vertical="center"/>
    </xf>
    <xf numFmtId="170" fontId="1" fillId="0" borderId="0" xfId="2" applyNumberFormat="1"/>
    <xf numFmtId="164" fontId="19" fillId="0" borderId="0" xfId="0" applyNumberFormat="1" applyFont="1"/>
    <xf numFmtId="0" fontId="3" fillId="0" borderId="0" xfId="3"/>
    <xf numFmtId="172" fontId="5" fillId="0" borderId="0" xfId="250" quotePrefix="1" applyNumberFormat="1" applyFont="1" applyBorder="1" applyAlignment="1">
      <alignment horizontal="center"/>
    </xf>
    <xf numFmtId="172" fontId="5" fillId="2" borderId="13" xfId="250" applyNumberFormat="1" applyFont="1" applyFill="1" applyBorder="1" applyAlignment="1" applyProtection="1">
      <alignment horizontal="center" vertical="center"/>
    </xf>
    <xf numFmtId="172" fontId="9" fillId="0" borderId="15" xfId="250" applyNumberFormat="1" applyFont="1" applyBorder="1" applyAlignment="1" applyProtection="1">
      <alignment horizontal="left" vertical="center"/>
    </xf>
    <xf numFmtId="170" fontId="9" fillId="0" borderId="54" xfId="250" applyNumberFormat="1" applyFont="1" applyBorder="1" applyAlignment="1" applyProtection="1">
      <alignment horizontal="center" vertical="center"/>
    </xf>
    <xf numFmtId="164" fontId="27" fillId="0" borderId="0" xfId="167" applyNumberFormat="1" applyFont="1" applyBorder="1" applyAlignment="1">
      <alignment horizontal="center"/>
    </xf>
    <xf numFmtId="173" fontId="5" fillId="0" borderId="33" xfId="250" applyNumberFormat="1" applyFont="1" applyFill="1" applyBorder="1" applyAlignment="1" applyProtection="1">
      <alignment horizontal="center" vertical="center"/>
    </xf>
    <xf numFmtId="170" fontId="9" fillId="0" borderId="0" xfId="250" applyNumberFormat="1" applyFont="1" applyBorder="1" applyAlignment="1" applyProtection="1">
      <alignment horizontal="center" vertical="center"/>
    </xf>
    <xf numFmtId="164" fontId="9" fillId="0" borderId="33" xfId="167" applyNumberFormat="1" applyFont="1" applyBorder="1" applyAlignment="1">
      <alignment horizontal="center" vertical="center"/>
    </xf>
    <xf numFmtId="164" fontId="9" fillId="0" borderId="33" xfId="250" applyNumberFormat="1" applyFont="1" applyFill="1" applyBorder="1" applyAlignment="1" applyProtection="1">
      <alignment horizontal="center" vertical="center"/>
    </xf>
    <xf numFmtId="164" fontId="27" fillId="0" borderId="33" xfId="167" applyNumberFormat="1" applyFont="1" applyBorder="1" applyAlignment="1">
      <alignment horizontal="center" vertical="center"/>
    </xf>
    <xf numFmtId="173" fontId="9" fillId="0" borderId="15" xfId="250" applyNumberFormat="1" applyFont="1" applyFill="1" applyBorder="1" applyAlignment="1" applyProtection="1">
      <alignment horizontal="center" vertical="center"/>
    </xf>
    <xf numFmtId="173" fontId="9" fillId="0" borderId="33" xfId="250" applyNumberFormat="1" applyFont="1" applyFill="1" applyBorder="1" applyAlignment="1" applyProtection="1">
      <alignment horizontal="center" vertical="center"/>
    </xf>
    <xf numFmtId="173" fontId="5" fillId="0" borderId="15" xfId="250" applyNumberFormat="1" applyFont="1" applyFill="1" applyBorder="1" applyAlignment="1" applyProtection="1">
      <alignment horizontal="center" vertical="center"/>
    </xf>
    <xf numFmtId="172" fontId="9" fillId="0" borderId="41" xfId="250" applyNumberFormat="1" applyFont="1" applyFill="1" applyBorder="1" applyAlignment="1" applyProtection="1">
      <alignment horizontal="center" vertical="center"/>
    </xf>
    <xf numFmtId="164" fontId="9" fillId="0" borderId="15" xfId="167" applyNumberFormat="1" applyFont="1" applyBorder="1" applyAlignment="1">
      <alignment horizontal="center" vertical="center"/>
    </xf>
    <xf numFmtId="164" fontId="9" fillId="0" borderId="15" xfId="250" applyNumberFormat="1" applyFont="1" applyFill="1" applyBorder="1" applyAlignment="1" applyProtection="1">
      <alignment horizontal="center" vertical="center"/>
    </xf>
    <xf numFmtId="164" fontId="27" fillId="0" borderId="15" xfId="167" applyNumberFormat="1" applyFont="1" applyBorder="1" applyAlignment="1">
      <alignment horizontal="center" vertical="center"/>
    </xf>
    <xf numFmtId="170" fontId="9" fillId="0" borderId="41" xfId="250" applyNumberFormat="1" applyFont="1" applyBorder="1" applyAlignment="1" applyProtection="1">
      <alignment horizontal="center" vertical="center"/>
    </xf>
    <xf numFmtId="164" fontId="3" fillId="0" borderId="0" xfId="3" applyNumberFormat="1"/>
    <xf numFmtId="164" fontId="9" fillId="0" borderId="41" xfId="250" applyNumberFormat="1" applyFont="1" applyBorder="1" applyAlignment="1">
      <alignment horizontal="center" vertical="center"/>
    </xf>
    <xf numFmtId="164" fontId="27" fillId="0" borderId="15" xfId="167" applyNumberFormat="1" applyFont="1" applyBorder="1" applyAlignment="1">
      <alignment horizontal="center"/>
    </xf>
    <xf numFmtId="164" fontId="27" fillId="0" borderId="9" xfId="167" applyNumberFormat="1" applyFont="1" applyBorder="1" applyAlignment="1">
      <alignment horizontal="center" vertical="center"/>
    </xf>
    <xf numFmtId="173" fontId="9" fillId="0" borderId="9" xfId="250" applyNumberFormat="1" applyFont="1" applyFill="1" applyBorder="1" applyAlignment="1" applyProtection="1">
      <alignment horizontal="center" vertical="center"/>
    </xf>
    <xf numFmtId="172" fontId="5" fillId="0" borderId="13" xfId="250" applyNumberFormat="1" applyFont="1" applyBorder="1" applyAlignment="1" applyProtection="1">
      <alignment horizontal="center" vertical="center"/>
    </xf>
    <xf numFmtId="164" fontId="5" fillId="0" borderId="13" xfId="250" applyNumberFormat="1" applyFont="1" applyBorder="1" applyAlignment="1">
      <alignment horizontal="center" vertical="center"/>
    </xf>
    <xf numFmtId="173" fontId="5" fillId="0" borderId="13" xfId="250" applyNumberFormat="1" applyFont="1" applyFill="1" applyBorder="1" applyAlignment="1">
      <alignment horizontal="center" vertical="center"/>
    </xf>
    <xf numFmtId="0" fontId="27" fillId="0" borderId="0" xfId="167" applyFont="1"/>
    <xf numFmtId="0" fontId="28" fillId="0" borderId="0" xfId="167" applyFont="1"/>
    <xf numFmtId="165" fontId="3" fillId="0" borderId="0" xfId="31" applyNumberFormat="1" applyFont="1"/>
    <xf numFmtId="0" fontId="27" fillId="0" borderId="0" xfId="167" quotePrefix="1" applyFont="1"/>
    <xf numFmtId="0" fontId="9" fillId="0" borderId="0" xfId="248" applyFont="1"/>
    <xf numFmtId="0" fontId="5" fillId="2" borderId="47" xfId="162" quotePrefix="1" applyFont="1" applyFill="1" applyBorder="1" applyAlignment="1" applyProtection="1">
      <alignment horizontal="center" vertical="center"/>
    </xf>
    <xf numFmtId="0" fontId="24" fillId="3" borderId="13" xfId="0" applyFont="1" applyFill="1" applyBorder="1" applyAlignment="1">
      <alignment horizontal="center" wrapText="1"/>
    </xf>
    <xf numFmtId="0" fontId="5" fillId="2" borderId="36" xfId="248" applyFont="1" applyFill="1" applyBorder="1" applyAlignment="1">
      <alignment horizontal="center"/>
    </xf>
    <xf numFmtId="0" fontId="5" fillId="2" borderId="33" xfId="248" applyFont="1" applyFill="1" applyBorder="1" applyAlignment="1">
      <alignment horizontal="center"/>
    </xf>
    <xf numFmtId="0" fontId="5" fillId="2" borderId="37" xfId="248" applyFont="1" applyFill="1" applyBorder="1" applyAlignment="1">
      <alignment horizontal="center"/>
    </xf>
    <xf numFmtId="0" fontId="5" fillId="2" borderId="50" xfId="248" applyFont="1" applyFill="1" applyBorder="1" applyAlignment="1">
      <alignment horizontal="center"/>
    </xf>
    <xf numFmtId="0" fontId="9" fillId="2" borderId="62" xfId="248" applyNumberFormat="1" applyFont="1" applyFill="1" applyBorder="1" applyAlignment="1">
      <alignment horizontal="center"/>
    </xf>
    <xf numFmtId="0" fontId="5" fillId="2" borderId="13" xfId="248" applyFont="1" applyFill="1" applyBorder="1" applyAlignment="1">
      <alignment horizontal="center"/>
    </xf>
    <xf numFmtId="0" fontId="5" fillId="2" borderId="7" xfId="248" applyFont="1" applyFill="1" applyBorder="1" applyAlignment="1">
      <alignment horizontal="center"/>
    </xf>
    <xf numFmtId="0" fontId="5" fillId="2" borderId="8" xfId="248" applyFont="1" applyFill="1" applyBorder="1" applyAlignment="1">
      <alignment horizontal="center"/>
    </xf>
    <xf numFmtId="0" fontId="5" fillId="2" borderId="10" xfId="248" applyFont="1" applyFill="1" applyBorder="1" applyAlignment="1">
      <alignment horizontal="center"/>
    </xf>
    <xf numFmtId="0" fontId="5" fillId="2" borderId="9" xfId="248" applyFont="1" applyFill="1" applyBorder="1" applyAlignment="1">
      <alignment horizontal="center"/>
    </xf>
    <xf numFmtId="0" fontId="5" fillId="2" borderId="63" xfId="248" applyFont="1" applyFill="1" applyBorder="1" applyAlignment="1">
      <alignment horizontal="center"/>
    </xf>
    <xf numFmtId="0" fontId="5" fillId="2" borderId="55" xfId="248" applyFont="1" applyFill="1" applyBorder="1" applyAlignment="1">
      <alignment horizontal="center"/>
    </xf>
    <xf numFmtId="0" fontId="5" fillId="0" borderId="13" xfId="248" applyFont="1" applyBorder="1"/>
    <xf numFmtId="2" fontId="5" fillId="0" borderId="13" xfId="248" applyNumberFormat="1" applyFont="1" applyBorder="1" applyAlignment="1">
      <alignment horizontal="center" vertical="center"/>
    </xf>
    <xf numFmtId="164" fontId="5" fillId="0" borderId="13" xfId="251" applyNumberFormat="1" applyFont="1" applyBorder="1" applyAlignment="1">
      <alignment horizontal="right" vertical="center"/>
    </xf>
    <xf numFmtId="164" fontId="5" fillId="0" borderId="13" xfId="251" applyNumberFormat="1" applyFont="1" applyBorder="1" applyAlignment="1">
      <alignment horizontal="center" vertical="center"/>
    </xf>
    <xf numFmtId="164" fontId="5" fillId="0" borderId="13" xfId="251" applyNumberFormat="1" applyFont="1" applyFill="1" applyBorder="1" applyAlignment="1">
      <alignment horizontal="center" vertical="center"/>
    </xf>
    <xf numFmtId="164" fontId="9" fillId="0" borderId="0" xfId="248" applyNumberFormat="1" applyFont="1"/>
    <xf numFmtId="0" fontId="9" fillId="0" borderId="13" xfId="248" applyFont="1" applyBorder="1"/>
    <xf numFmtId="2" fontId="9" fillId="0" borderId="13" xfId="248" applyNumberFormat="1" applyFont="1" applyBorder="1" applyAlignment="1">
      <alignment horizontal="center" vertical="center"/>
    </xf>
    <xf numFmtId="164" fontId="9" fillId="0" borderId="13" xfId="251" applyNumberFormat="1" applyFont="1" applyBorder="1" applyAlignment="1">
      <alignment horizontal="right" vertical="center"/>
    </xf>
    <xf numFmtId="164" fontId="5" fillId="0" borderId="13" xfId="251" applyNumberFormat="1" applyFont="1" applyBorder="1" applyAlignment="1">
      <alignment vertical="center"/>
    </xf>
    <xf numFmtId="164" fontId="5" fillId="0" borderId="0" xfId="248" applyNumberFormat="1" applyFont="1"/>
    <xf numFmtId="0" fontId="5" fillId="0" borderId="0" xfId="248" applyFont="1"/>
    <xf numFmtId="164" fontId="9" fillId="0" borderId="13" xfId="251" applyNumberFormat="1" applyFont="1" applyBorder="1" applyAlignment="1">
      <alignment vertical="center"/>
    </xf>
    <xf numFmtId="0" fontId="9" fillId="0" borderId="0" xfId="248" applyFont="1" applyBorder="1"/>
    <xf numFmtId="172" fontId="9" fillId="0" borderId="0" xfId="252" applyNumberFormat="1" applyFont="1"/>
    <xf numFmtId="172" fontId="9" fillId="0" borderId="0" xfId="253" applyNumberFormat="1" applyFont="1"/>
    <xf numFmtId="172" fontId="9" fillId="0" borderId="0" xfId="253" applyNumberFormat="1" applyFont="1" applyFill="1"/>
    <xf numFmtId="172" fontId="9" fillId="0" borderId="51" xfId="253" applyNumberFormat="1" applyFont="1" applyBorder="1" applyAlignment="1" applyProtection="1">
      <alignment horizontal="centerContinuous"/>
    </xf>
    <xf numFmtId="172" fontId="9" fillId="0" borderId="8" xfId="253" applyNumberFormat="1" applyFont="1" applyBorder="1" applyAlignment="1">
      <alignment horizontal="centerContinuous"/>
    </xf>
    <xf numFmtId="164" fontId="9" fillId="0" borderId="0" xfId="253" applyNumberFormat="1" applyFont="1"/>
    <xf numFmtId="172" fontId="9" fillId="0" borderId="34" xfId="253" applyNumberFormat="1" applyFont="1" applyBorder="1" applyAlignment="1" applyProtection="1">
      <alignment horizontal="center"/>
    </xf>
    <xf numFmtId="172" fontId="9" fillId="0" borderId="0" xfId="253" applyNumberFormat="1" applyFont="1" applyAlignment="1" applyProtection="1">
      <alignment horizontal="left"/>
    </xf>
    <xf numFmtId="172" fontId="9" fillId="0" borderId="0" xfId="253" applyNumberFormat="1" applyFont="1" applyBorder="1"/>
    <xf numFmtId="172" fontId="9" fillId="0" borderId="0" xfId="253" applyNumberFormat="1" applyFont="1" applyBorder="1" applyAlignment="1" applyProtection="1">
      <alignment horizontal="center" vertical="center"/>
    </xf>
    <xf numFmtId="0" fontId="5" fillId="0" borderId="0" xfId="248" applyFont="1" applyAlignment="1">
      <alignment horizontal="center"/>
    </xf>
    <xf numFmtId="0" fontId="6" fillId="4" borderId="4" xfId="248" applyFont="1" applyFill="1" applyBorder="1" applyAlignment="1">
      <alignment horizontal="center"/>
    </xf>
    <xf numFmtId="0" fontId="3" fillId="4" borderId="65" xfId="0" quotePrefix="1" applyFont="1" applyFill="1" applyBorder="1" applyAlignment="1" applyProtection="1">
      <alignment horizontal="center" vertical="center"/>
    </xf>
    <xf numFmtId="0" fontId="6" fillId="4" borderId="9" xfId="248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9" fillId="4" borderId="13" xfId="248" applyFont="1" applyFill="1" applyBorder="1" applyAlignment="1">
      <alignment horizontal="center"/>
    </xf>
    <xf numFmtId="0" fontId="9" fillId="4" borderId="41" xfId="248" applyFont="1" applyFill="1" applyBorder="1" applyAlignment="1">
      <alignment horizontal="center"/>
    </xf>
    <xf numFmtId="0" fontId="3" fillId="4" borderId="13" xfId="248" applyFont="1" applyFill="1" applyBorder="1" applyAlignment="1">
      <alignment horizontal="center"/>
    </xf>
    <xf numFmtId="0" fontId="6" fillId="0" borderId="51" xfId="248" applyFont="1" applyBorder="1" applyAlignment="1">
      <alignment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6" xfId="248" applyFont="1" applyBorder="1" applyAlignment="1">
      <alignment horizontal="center"/>
    </xf>
    <xf numFmtId="0" fontId="6" fillId="0" borderId="0" xfId="248" applyFont="1" applyBorder="1" applyAlignment="1">
      <alignment vertical="center"/>
    </xf>
    <xf numFmtId="164" fontId="5" fillId="0" borderId="15" xfId="248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0" xfId="248" applyNumberFormat="1" applyFont="1" applyBorder="1" applyAlignment="1">
      <alignment horizontal="center" vertical="center"/>
    </xf>
    <xf numFmtId="164" fontId="5" fillId="0" borderId="67" xfId="248" applyNumberFormat="1" applyFont="1" applyBorder="1" applyAlignment="1">
      <alignment horizontal="center" vertical="center"/>
    </xf>
    <xf numFmtId="0" fontId="5" fillId="0" borderId="6" xfId="248" applyFont="1" applyBorder="1"/>
    <xf numFmtId="0" fontId="7" fillId="0" borderId="0" xfId="248" applyFont="1" applyBorder="1" applyAlignment="1">
      <alignment vertical="center"/>
    </xf>
    <xf numFmtId="164" fontId="9" fillId="0" borderId="15" xfId="248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0" xfId="248" applyNumberFormat="1" applyFont="1" applyBorder="1" applyAlignment="1">
      <alignment horizontal="center" vertical="center"/>
    </xf>
    <xf numFmtId="164" fontId="9" fillId="0" borderId="67" xfId="248" applyNumberFormat="1" applyFont="1" applyBorder="1" applyAlignment="1">
      <alignment horizontal="center" vertical="center"/>
    </xf>
    <xf numFmtId="164" fontId="5" fillId="0" borderId="15" xfId="254" applyNumberFormat="1" applyFont="1" applyBorder="1" applyAlignment="1">
      <alignment horizontal="center" vertical="center"/>
    </xf>
    <xf numFmtId="164" fontId="9" fillId="0" borderId="15" xfId="254" applyNumberFormat="1" applyFont="1" applyBorder="1" applyAlignment="1">
      <alignment horizontal="center" vertical="center"/>
    </xf>
    <xf numFmtId="0" fontId="5" fillId="0" borderId="6" xfId="248" applyFont="1" applyFill="1" applyBorder="1" applyAlignment="1">
      <alignment horizontal="center"/>
    </xf>
    <xf numFmtId="0" fontId="6" fillId="0" borderId="0" xfId="248" applyFont="1" applyFill="1" applyBorder="1" applyAlignment="1">
      <alignment vertical="center"/>
    </xf>
    <xf numFmtId="164" fontId="5" fillId="0" borderId="15" xfId="254" applyNumberFormat="1" applyFont="1" applyFill="1" applyBorder="1" applyAlignment="1">
      <alignment horizontal="center" vertical="center"/>
    </xf>
    <xf numFmtId="164" fontId="5" fillId="0" borderId="0" xfId="248" applyNumberFormat="1" applyFont="1" applyFill="1" applyBorder="1" applyAlignment="1">
      <alignment horizontal="center" vertical="center"/>
    </xf>
    <xf numFmtId="164" fontId="5" fillId="0" borderId="67" xfId="248" applyNumberFormat="1" applyFont="1" applyFill="1" applyBorder="1" applyAlignment="1">
      <alignment horizontal="center" vertical="center"/>
    </xf>
    <xf numFmtId="164" fontId="30" fillId="0" borderId="67" xfId="248" applyNumberFormat="1" applyFont="1" applyBorder="1" applyAlignment="1">
      <alignment horizontal="center" vertical="center"/>
    </xf>
    <xf numFmtId="0" fontId="9" fillId="0" borderId="6" xfId="248" applyFont="1" applyBorder="1" applyAlignment="1">
      <alignment horizontal="center"/>
    </xf>
    <xf numFmtId="0" fontId="5" fillId="0" borderId="21" xfId="248" applyFont="1" applyBorder="1"/>
    <xf numFmtId="0" fontId="7" fillId="0" borderId="68" xfId="248" applyFont="1" applyBorder="1" applyAlignment="1">
      <alignment vertical="center"/>
    </xf>
    <xf numFmtId="164" fontId="9" fillId="0" borderId="22" xfId="248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1" xfId="248" applyNumberFormat="1" applyFont="1" applyBorder="1" applyAlignment="1">
      <alignment horizontal="center" vertical="center"/>
    </xf>
    <xf numFmtId="164" fontId="9" fillId="0" borderId="69" xfId="248" applyNumberFormat="1" applyFont="1" applyBorder="1" applyAlignment="1">
      <alignment horizontal="center" vertical="center"/>
    </xf>
    <xf numFmtId="0" fontId="2" fillId="0" borderId="0" xfId="248" applyFont="1"/>
    <xf numFmtId="0" fontId="3" fillId="0" borderId="0" xfId="248" applyFill="1" applyBorder="1"/>
    <xf numFmtId="0" fontId="3" fillId="0" borderId="0" xfId="248"/>
    <xf numFmtId="0" fontId="3" fillId="0" borderId="0" xfId="248" applyAlignment="1">
      <alignment horizontal="center"/>
    </xf>
    <xf numFmtId="0" fontId="3" fillId="0" borderId="0" xfId="248" applyFont="1" applyAlignment="1">
      <alignment horizontal="center"/>
    </xf>
    <xf numFmtId="0" fontId="9" fillId="0" borderId="0" xfId="248" applyFont="1" applyAlignment="1">
      <alignment horizontal="center"/>
    </xf>
    <xf numFmtId="0" fontId="7" fillId="0" borderId="0" xfId="161" applyFont="1" applyAlignment="1">
      <alignment horizontal="centerContinuous"/>
    </xf>
    <xf numFmtId="0" fontId="7" fillId="0" borderId="0" xfId="161" applyFont="1"/>
    <xf numFmtId="0" fontId="32" fillId="0" borderId="0" xfId="161" applyFont="1" applyAlignment="1">
      <alignment horizontal="centerContinuous"/>
    </xf>
    <xf numFmtId="0" fontId="32" fillId="0" borderId="0" xfId="161" applyFont="1"/>
    <xf numFmtId="0" fontId="6" fillId="0" borderId="0" xfId="161" applyFont="1"/>
    <xf numFmtId="0" fontId="7" fillId="0" borderId="0" xfId="161" applyFont="1" applyBorder="1"/>
    <xf numFmtId="0" fontId="7" fillId="0" borderId="0" xfId="161" applyFont="1" applyAlignment="1">
      <alignment horizontal="center" wrapText="1"/>
    </xf>
    <xf numFmtId="0" fontId="6" fillId="0" borderId="0" xfId="161" applyFont="1" applyAlignment="1">
      <alignment wrapText="1"/>
    </xf>
    <xf numFmtId="0" fontId="7" fillId="0" borderId="0" xfId="161" applyFont="1" applyAlignment="1">
      <alignment horizontal="center"/>
    </xf>
    <xf numFmtId="172" fontId="7" fillId="0" borderId="0" xfId="255" applyNumberFormat="1" applyFont="1" applyAlignment="1" applyProtection="1"/>
    <xf numFmtId="172" fontId="6" fillId="0" borderId="0" xfId="255" applyNumberFormat="1" applyFont="1" applyAlignment="1" applyProtection="1"/>
    <xf numFmtId="0" fontId="6" fillId="0" borderId="0" xfId="161" applyFont="1" applyBorder="1"/>
    <xf numFmtId="0" fontId="7" fillId="0" borderId="0" xfId="161" applyFont="1" applyFill="1" applyBorder="1"/>
    <xf numFmtId="0" fontId="6" fillId="0" borderId="0" xfId="161" applyFont="1" applyBorder="1" applyAlignment="1">
      <alignment horizontal="left"/>
    </xf>
    <xf numFmtId="0" fontId="9" fillId="0" borderId="0" xfId="245" applyFont="1"/>
    <xf numFmtId="0" fontId="5" fillId="0" borderId="0" xfId="245" applyFont="1" applyFill="1" applyBorder="1" applyAlignment="1">
      <alignment horizontal="center"/>
    </xf>
    <xf numFmtId="0" fontId="9" fillId="0" borderId="0" xfId="245" applyFont="1" applyFill="1"/>
    <xf numFmtId="0" fontId="5" fillId="2" borderId="13" xfId="245" applyFont="1" applyFill="1" applyBorder="1" applyAlignment="1">
      <alignment horizontal="center" vertical="center"/>
    </xf>
    <xf numFmtId="0" fontId="9" fillId="0" borderId="73" xfId="245" applyFont="1" applyBorder="1"/>
    <xf numFmtId="164" fontId="9" fillId="0" borderId="13" xfId="245" applyNumberFormat="1" applyFont="1" applyFill="1" applyBorder="1" applyAlignment="1">
      <alignment horizontal="right"/>
    </xf>
    <xf numFmtId="164" fontId="9" fillId="0" borderId="13" xfId="245" applyNumberFormat="1" applyFont="1" applyBorder="1" applyAlignment="1">
      <alignment horizontal="center"/>
    </xf>
    <xf numFmtId="164" fontId="9" fillId="0" borderId="74" xfId="245" applyNumberFormat="1" applyFont="1" applyBorder="1" applyAlignment="1">
      <alignment horizontal="center"/>
    </xf>
    <xf numFmtId="0" fontId="9" fillId="0" borderId="73" xfId="245" applyFont="1" applyFill="1" applyBorder="1"/>
    <xf numFmtId="1" fontId="9" fillId="0" borderId="13" xfId="245" applyNumberFormat="1" applyFont="1" applyFill="1" applyBorder="1" applyAlignment="1">
      <alignment horizontal="right"/>
    </xf>
    <xf numFmtId="0" fontId="9" fillId="0" borderId="73" xfId="245" applyFont="1" applyBorder="1" applyAlignment="1">
      <alignment wrapText="1"/>
    </xf>
    <xf numFmtId="0" fontId="9" fillId="0" borderId="73" xfId="245" applyFont="1" applyBorder="1" applyAlignment="1">
      <alignment horizontal="left" vertical="center"/>
    </xf>
    <xf numFmtId="164" fontId="9" fillId="0" borderId="13" xfId="245" quotePrefix="1" applyNumberFormat="1" applyFont="1" applyBorder="1" applyAlignment="1">
      <alignment horizontal="center"/>
    </xf>
    <xf numFmtId="1" fontId="9" fillId="0" borderId="13" xfId="5" applyNumberFormat="1" applyFont="1" applyFill="1" applyBorder="1" applyAlignment="1">
      <alignment horizontal="right"/>
    </xf>
    <xf numFmtId="164" fontId="9" fillId="0" borderId="0" xfId="245" applyNumberFormat="1" applyFont="1"/>
    <xf numFmtId="0" fontId="9" fillId="0" borderId="73" xfId="245" applyFont="1" applyBorder="1" applyAlignment="1">
      <alignment horizontal="left" vertical="center" wrapText="1"/>
    </xf>
    <xf numFmtId="164" fontId="9" fillId="0" borderId="13" xfId="245" quotePrefix="1" applyNumberFormat="1" applyFont="1" applyFill="1" applyBorder="1" applyAlignment="1">
      <alignment horizontal="center"/>
    </xf>
    <xf numFmtId="164" fontId="9" fillId="0" borderId="74" xfId="245" applyNumberFormat="1" applyFont="1" applyFill="1" applyBorder="1" applyAlignment="1">
      <alignment horizontal="center"/>
    </xf>
    <xf numFmtId="0" fontId="9" fillId="0" borderId="73" xfId="245" applyFont="1" applyFill="1" applyBorder="1" applyAlignment="1">
      <alignment horizontal="left" vertical="center" wrapText="1"/>
    </xf>
    <xf numFmtId="164" fontId="9" fillId="0" borderId="13" xfId="245" applyNumberFormat="1" applyFont="1" applyFill="1" applyBorder="1" applyAlignment="1">
      <alignment horizontal="center"/>
    </xf>
    <xf numFmtId="0" fontId="9" fillId="0" borderId="75" xfId="245" applyFont="1" applyFill="1" applyBorder="1" applyAlignment="1">
      <alignment horizontal="left" vertical="center" wrapText="1"/>
    </xf>
    <xf numFmtId="164" fontId="9" fillId="0" borderId="76" xfId="245" applyNumberFormat="1" applyFont="1" applyFill="1" applyBorder="1" applyAlignment="1">
      <alignment horizontal="right"/>
    </xf>
    <xf numFmtId="164" fontId="9" fillId="0" borderId="76" xfId="245" applyNumberFormat="1" applyFont="1" applyFill="1" applyBorder="1" applyAlignment="1">
      <alignment horizontal="center"/>
    </xf>
    <xf numFmtId="164" fontId="9" fillId="0" borderId="77" xfId="245" applyNumberFormat="1" applyFont="1" applyFill="1" applyBorder="1" applyAlignment="1">
      <alignment horizontal="center"/>
    </xf>
    <xf numFmtId="0" fontId="9" fillId="0" borderId="0" xfId="245" applyFont="1" applyFill="1" applyBorder="1" applyAlignment="1">
      <alignment horizontal="left" vertical="center" wrapText="1"/>
    </xf>
    <xf numFmtId="164" fontId="9" fillId="0" borderId="0" xfId="245" applyNumberFormat="1" applyFont="1" applyFill="1" applyBorder="1" applyAlignment="1">
      <alignment horizontal="right"/>
    </xf>
    <xf numFmtId="164" fontId="9" fillId="0" borderId="0" xfId="245" applyNumberFormat="1" applyFont="1" applyFill="1" applyBorder="1" applyAlignment="1">
      <alignment horizontal="center"/>
    </xf>
    <xf numFmtId="164" fontId="9" fillId="0" borderId="0" xfId="245" applyNumberFormat="1" applyFont="1" applyBorder="1" applyAlignment="1">
      <alignment horizontal="center"/>
    </xf>
    <xf numFmtId="0" fontId="29" fillId="0" borderId="0" xfId="245" applyFont="1"/>
    <xf numFmtId="0" fontId="9" fillId="0" borderId="0" xfId="245" applyFont="1" applyBorder="1" applyAlignment="1">
      <alignment horizontal="left"/>
    </xf>
    <xf numFmtId="0" fontId="9" fillId="0" borderId="0" xfId="245" applyFont="1" applyBorder="1"/>
    <xf numFmtId="2" fontId="9" fillId="0" borderId="0" xfId="245" quotePrefix="1" applyNumberFormat="1" applyFont="1" applyBorder="1" applyAlignment="1">
      <alignment horizontal="center"/>
    </xf>
    <xf numFmtId="2" fontId="9" fillId="0" borderId="0" xfId="245" applyNumberFormat="1" applyFont="1"/>
    <xf numFmtId="43" fontId="9" fillId="0" borderId="0" xfId="5" applyFont="1"/>
    <xf numFmtId="0" fontId="9" fillId="0" borderId="75" xfId="245" applyFont="1" applyBorder="1" applyAlignment="1">
      <alignment horizontal="left" vertical="center" wrapText="1"/>
    </xf>
    <xf numFmtId="164" fontId="9" fillId="6" borderId="76" xfId="245" applyNumberFormat="1" applyFont="1" applyFill="1" applyBorder="1"/>
    <xf numFmtId="164" fontId="9" fillId="0" borderId="76" xfId="245" quotePrefix="1" applyNumberFormat="1" applyFont="1" applyBorder="1" applyAlignment="1">
      <alignment horizontal="center"/>
    </xf>
    <xf numFmtId="164" fontId="9" fillId="0" borderId="77" xfId="245" quotePrefix="1" applyNumberFormat="1" applyFont="1" applyBorder="1" applyAlignment="1">
      <alignment horizontal="center"/>
    </xf>
    <xf numFmtId="0" fontId="16" fillId="0" borderId="0" xfId="245"/>
    <xf numFmtId="0" fontId="5" fillId="4" borderId="70" xfId="245" applyFont="1" applyFill="1" applyBorder="1" applyAlignment="1">
      <alignment horizontal="center"/>
    </xf>
    <xf numFmtId="0" fontId="5" fillId="4" borderId="71" xfId="118" applyFont="1" applyFill="1" applyBorder="1" applyAlignment="1">
      <alignment horizontal="center"/>
    </xf>
    <xf numFmtId="0" fontId="5" fillId="4" borderId="72" xfId="245" applyFont="1" applyFill="1" applyBorder="1"/>
    <xf numFmtId="0" fontId="5" fillId="0" borderId="73" xfId="245" applyFont="1" applyBorder="1"/>
    <xf numFmtId="164" fontId="5" fillId="0" borderId="13" xfId="245" applyNumberFormat="1" applyFont="1" applyBorder="1"/>
    <xf numFmtId="14" fontId="9" fillId="0" borderId="74" xfId="245" applyNumberFormat="1" applyFont="1" applyBorder="1"/>
    <xf numFmtId="0" fontId="9" fillId="0" borderId="73" xfId="245" applyFont="1" applyBorder="1" applyAlignment="1">
      <alignment horizontal="left" indent="1"/>
    </xf>
    <xf numFmtId="166" fontId="9" fillId="0" borderId="13" xfId="245" applyNumberFormat="1" applyFont="1" applyBorder="1"/>
    <xf numFmtId="14" fontId="9" fillId="0" borderId="74" xfId="245" applyNumberFormat="1" applyFont="1" applyBorder="1" applyAlignment="1">
      <alignment horizontal="right"/>
    </xf>
    <xf numFmtId="166" fontId="9" fillId="0" borderId="13" xfId="245" applyNumberFormat="1" applyFont="1" applyFill="1" applyBorder="1" applyAlignment="1">
      <alignment vertical="center"/>
    </xf>
    <xf numFmtId="0" fontId="5" fillId="0" borderId="73" xfId="245" applyFont="1" applyBorder="1" applyAlignment="1">
      <alignment horizontal="left" vertical="center"/>
    </xf>
    <xf numFmtId="164" fontId="5" fillId="0" borderId="13" xfId="245" applyNumberFormat="1" applyFont="1" applyBorder="1" applyAlignment="1">
      <alignment vertical="center"/>
    </xf>
    <xf numFmtId="14" fontId="9" fillId="0" borderId="74" xfId="245" quotePrefix="1" applyNumberFormat="1" applyFont="1" applyBorder="1" applyAlignment="1">
      <alignment horizontal="right" vertical="center"/>
    </xf>
    <xf numFmtId="0" fontId="5" fillId="0" borderId="73" xfId="245" applyFont="1" applyBorder="1" applyAlignment="1">
      <alignment horizontal="left"/>
    </xf>
    <xf numFmtId="14" fontId="33" fillId="0" borderId="74" xfId="245" applyNumberFormat="1" applyFont="1" applyBorder="1" applyAlignment="1">
      <alignment vertical="top" wrapText="1"/>
    </xf>
    <xf numFmtId="164" fontId="9" fillId="0" borderId="13" xfId="245" applyNumberFormat="1" applyFont="1" applyBorder="1"/>
    <xf numFmtId="14" fontId="9" fillId="0" borderId="74" xfId="245" quotePrefix="1" applyNumberFormat="1" applyFont="1" applyBorder="1" applyAlignment="1">
      <alignment horizontal="right"/>
    </xf>
    <xf numFmtId="0" fontId="5" fillId="0" borderId="75" xfId="245" applyFont="1" applyBorder="1"/>
    <xf numFmtId="164" fontId="5" fillId="0" borderId="76" xfId="245" applyNumberFormat="1" applyFont="1" applyBorder="1"/>
    <xf numFmtId="0" fontId="9" fillId="0" borderId="77" xfId="245" applyFont="1" applyBorder="1"/>
    <xf numFmtId="0" fontId="9" fillId="2" borderId="33" xfId="245" applyFont="1" applyFill="1" applyBorder="1"/>
    <xf numFmtId="0" fontId="9" fillId="3" borderId="33" xfId="245" applyFont="1" applyFill="1" applyBorder="1"/>
    <xf numFmtId="0" fontId="5" fillId="2" borderId="15" xfId="245" applyFont="1" applyFill="1" applyBorder="1" applyAlignment="1">
      <alignment horizontal="center"/>
    </xf>
    <xf numFmtId="0" fontId="5" fillId="3" borderId="15" xfId="245" applyFont="1" applyFill="1" applyBorder="1" applyAlignment="1">
      <alignment horizontal="center"/>
    </xf>
    <xf numFmtId="0" fontId="5" fillId="2" borderId="13" xfId="245" applyFont="1" applyFill="1" applyBorder="1" applyAlignment="1">
      <alignment horizontal="center"/>
    </xf>
    <xf numFmtId="0" fontId="5" fillId="2" borderId="8" xfId="245" applyFont="1" applyFill="1" applyBorder="1" applyAlignment="1">
      <alignment horizontal="center"/>
    </xf>
    <xf numFmtId="0" fontId="5" fillId="2" borderId="8" xfId="245" applyFont="1" applyFill="1" applyBorder="1" applyAlignment="1">
      <alignment horizontal="center" vertical="center"/>
    </xf>
    <xf numFmtId="0" fontId="5" fillId="2" borderId="33" xfId="245" applyFont="1" applyFill="1" applyBorder="1" applyAlignment="1">
      <alignment horizontal="center" vertical="center"/>
    </xf>
    <xf numFmtId="0" fontId="5" fillId="2" borderId="39" xfId="245" applyFont="1" applyFill="1" applyBorder="1" applyAlignment="1">
      <alignment horizontal="center" vertical="center"/>
    </xf>
    <xf numFmtId="0" fontId="5" fillId="2" borderId="9" xfId="245" applyFont="1" applyFill="1" applyBorder="1" applyAlignment="1">
      <alignment horizontal="center" vertical="center" wrapText="1"/>
    </xf>
    <xf numFmtId="0" fontId="5" fillId="2" borderId="9" xfId="245" applyFont="1" applyFill="1" applyBorder="1" applyAlignment="1">
      <alignment horizontal="center" vertical="center"/>
    </xf>
    <xf numFmtId="0" fontId="5" fillId="3" borderId="9" xfId="245" applyFont="1" applyFill="1" applyBorder="1" applyAlignment="1">
      <alignment horizontal="center"/>
    </xf>
    <xf numFmtId="0" fontId="5" fillId="2" borderId="83" xfId="245" applyFont="1" applyFill="1" applyBorder="1" applyAlignment="1">
      <alignment horizontal="center" vertical="center"/>
    </xf>
    <xf numFmtId="0" fontId="9" fillId="0" borderId="84" xfId="245" applyFont="1" applyBorder="1" applyAlignment="1">
      <alignment horizontal="left" vertical="center" wrapText="1"/>
    </xf>
    <xf numFmtId="0" fontId="9" fillId="0" borderId="13" xfId="245" applyFont="1" applyFill="1" applyBorder="1" applyAlignment="1">
      <alignment horizontal="right"/>
    </xf>
    <xf numFmtId="2" fontId="9" fillId="7" borderId="13" xfId="245" applyNumberFormat="1" applyFont="1" applyFill="1" applyBorder="1" applyAlignment="1">
      <alignment vertical="center"/>
    </xf>
    <xf numFmtId="164" fontId="9" fillId="0" borderId="13" xfId="245" applyNumberFormat="1" applyFont="1" applyBorder="1" applyAlignment="1">
      <alignment vertical="center"/>
    </xf>
    <xf numFmtId="2" fontId="9" fillId="0" borderId="13" xfId="245" applyNumberFormat="1" applyFont="1" applyFill="1" applyBorder="1" applyAlignment="1">
      <alignment vertical="center"/>
    </xf>
    <xf numFmtId="164" fontId="9" fillId="0" borderId="74" xfId="245" applyNumberFormat="1" applyFont="1" applyBorder="1" applyAlignment="1">
      <alignment vertical="center"/>
    </xf>
    <xf numFmtId="0" fontId="17" fillId="0" borderId="84" xfId="245" applyFont="1" applyBorder="1" applyAlignment="1">
      <alignment horizontal="left" vertical="center"/>
    </xf>
    <xf numFmtId="0" fontId="9" fillId="0" borderId="84" xfId="245" applyFont="1" applyBorder="1" applyAlignment="1">
      <alignment vertical="center"/>
    </xf>
    <xf numFmtId="0" fontId="9" fillId="0" borderId="84" xfId="245" applyFont="1" applyFill="1" applyBorder="1" applyAlignment="1">
      <alignment vertical="center"/>
    </xf>
    <xf numFmtId="0" fontId="5" fillId="0" borderId="85" xfId="245" applyFont="1" applyBorder="1" applyAlignment="1">
      <alignment vertical="center" wrapText="1"/>
    </xf>
    <xf numFmtId="0" fontId="5" fillId="0" borderId="76" xfId="245" applyFont="1" applyFill="1" applyBorder="1" applyAlignment="1">
      <alignment horizontal="right"/>
    </xf>
    <xf numFmtId="2" fontId="5" fillId="0" borderId="86" xfId="245" applyNumberFormat="1" applyFont="1" applyFill="1" applyBorder="1" applyAlignment="1">
      <alignment vertical="center"/>
    </xf>
    <xf numFmtId="164" fontId="5" fillId="0" borderId="76" xfId="245" applyNumberFormat="1" applyFont="1" applyBorder="1" applyAlignment="1">
      <alignment vertical="center"/>
    </xf>
    <xf numFmtId="164" fontId="5" fillId="0" borderId="76" xfId="245" applyNumberFormat="1" applyFont="1" applyFill="1" applyBorder="1" applyAlignment="1">
      <alignment vertical="center"/>
    </xf>
    <xf numFmtId="164" fontId="9" fillId="0" borderId="76" xfId="245" applyNumberFormat="1" applyFont="1" applyBorder="1" applyAlignment="1">
      <alignment vertical="center"/>
    </xf>
    <xf numFmtId="164" fontId="9" fillId="0" borderId="77" xfId="245" applyNumberFormat="1" applyFont="1" applyBorder="1" applyAlignment="1">
      <alignment vertical="center"/>
    </xf>
    <xf numFmtId="0" fontId="29" fillId="0" borderId="0" xfId="245" applyFont="1" applyBorder="1"/>
    <xf numFmtId="0" fontId="9" fillId="0" borderId="0" xfId="245" applyFont="1" applyFill="1" applyBorder="1"/>
    <xf numFmtId="164" fontId="9" fillId="0" borderId="0" xfId="245" applyNumberFormat="1" applyFont="1" applyBorder="1"/>
    <xf numFmtId="2" fontId="9" fillId="0" borderId="0" xfId="245" applyNumberFormat="1" applyFont="1" applyFill="1" applyBorder="1" applyAlignment="1">
      <alignment vertical="center"/>
    </xf>
    <xf numFmtId="0" fontId="5" fillId="0" borderId="0" xfId="245" applyFont="1" applyAlignment="1">
      <alignment horizontal="center" vertical="center"/>
    </xf>
    <xf numFmtId="0" fontId="9" fillId="0" borderId="0" xfId="245" applyFont="1" applyAlignment="1">
      <alignment vertical="center"/>
    </xf>
    <xf numFmtId="0" fontId="5" fillId="0" borderId="0" xfId="245" applyFont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2" borderId="71" xfId="245" applyFont="1" applyFill="1" applyBorder="1" applyAlignment="1">
      <alignment horizontal="center" vertical="center"/>
    </xf>
    <xf numFmtId="0" fontId="5" fillId="2" borderId="13" xfId="245" applyFont="1" applyFill="1" applyBorder="1" applyAlignment="1">
      <alignment horizontal="center" vertical="center" wrapText="1"/>
    </xf>
    <xf numFmtId="0" fontId="9" fillId="0" borderId="0" xfId="245" applyFont="1" applyBorder="1" applyAlignment="1">
      <alignment horizontal="center" vertical="center" wrapText="1"/>
    </xf>
    <xf numFmtId="0" fontId="9" fillId="0" borderId="0" xfId="245" applyFont="1" applyBorder="1" applyAlignment="1">
      <alignment horizontal="center" vertical="center"/>
    </xf>
    <xf numFmtId="16" fontId="9" fillId="0" borderId="0" xfId="245" applyNumberFormat="1" applyFont="1" applyBorder="1" applyAlignment="1">
      <alignment horizontal="center" vertical="center" wrapText="1"/>
    </xf>
    <xf numFmtId="164" fontId="29" fillId="0" borderId="13" xfId="245" applyNumberFormat="1" applyFont="1" applyBorder="1" applyAlignment="1">
      <alignment horizontal="right" vertical="center"/>
    </xf>
    <xf numFmtId="164" fontId="9" fillId="0" borderId="13" xfId="245" applyNumberFormat="1" applyFont="1" applyFill="1" applyBorder="1" applyAlignment="1">
      <alignment horizontal="right" vertical="center"/>
    </xf>
    <xf numFmtId="164" fontId="9" fillId="0" borderId="13" xfId="245" applyNumberFormat="1" applyFont="1" applyBorder="1" applyAlignment="1">
      <alignment horizontal="right" vertical="center"/>
    </xf>
    <xf numFmtId="164" fontId="9" fillId="0" borderId="74" xfId="245" applyNumberFormat="1" applyFont="1" applyBorder="1" applyAlignment="1">
      <alignment horizontal="right" vertical="center"/>
    </xf>
    <xf numFmtId="2" fontId="9" fillId="0" borderId="0" xfId="245" applyNumberFormat="1" applyFont="1" applyBorder="1" applyAlignment="1">
      <alignment horizontal="center" vertical="center"/>
    </xf>
    <xf numFmtId="164" fontId="23" fillId="0" borderId="13" xfId="245" applyNumberFormat="1" applyFont="1" applyBorder="1" applyAlignment="1">
      <alignment horizontal="right" vertical="center"/>
    </xf>
    <xf numFmtId="164" fontId="5" fillId="0" borderId="13" xfId="245" applyNumberFormat="1" applyFont="1" applyFill="1" applyBorder="1" applyAlignment="1">
      <alignment horizontal="right" vertical="center"/>
    </xf>
    <xf numFmtId="164" fontId="5" fillId="0" borderId="13" xfId="245" applyNumberFormat="1" applyFont="1" applyBorder="1" applyAlignment="1">
      <alignment horizontal="right" vertical="center"/>
    </xf>
    <xf numFmtId="164" fontId="5" fillId="0" borderId="74" xfId="245" applyNumberFormat="1" applyFont="1" applyBorder="1" applyAlignment="1">
      <alignment horizontal="right" vertical="center"/>
    </xf>
    <xf numFmtId="2" fontId="5" fillId="0" borderId="0" xfId="245" applyNumberFormat="1" applyFont="1" applyBorder="1" applyAlignment="1">
      <alignment horizontal="center" vertical="center"/>
    </xf>
    <xf numFmtId="0" fontId="5" fillId="0" borderId="75" xfId="245" applyFont="1" applyBorder="1" applyAlignment="1">
      <alignment horizontal="left" vertical="center"/>
    </xf>
    <xf numFmtId="164" fontId="23" fillId="0" borderId="76" xfId="245" applyNumberFormat="1" applyFont="1" applyBorder="1" applyAlignment="1">
      <alignment horizontal="right" vertical="center"/>
    </xf>
    <xf numFmtId="164" fontId="5" fillId="0" borderId="76" xfId="245" applyNumberFormat="1" applyFont="1" applyFill="1" applyBorder="1" applyAlignment="1">
      <alignment horizontal="right" vertical="center"/>
    </xf>
    <xf numFmtId="164" fontId="5" fillId="0" borderId="76" xfId="245" applyNumberFormat="1" applyFont="1" applyBorder="1" applyAlignment="1">
      <alignment horizontal="right" vertical="center"/>
    </xf>
    <xf numFmtId="164" fontId="5" fillId="0" borderId="77" xfId="245" applyNumberFormat="1" applyFont="1" applyBorder="1" applyAlignment="1">
      <alignment horizontal="right" vertical="center"/>
    </xf>
    <xf numFmtId="2" fontId="9" fillId="0" borderId="0" xfId="245" applyNumberFormat="1" applyFont="1" applyBorder="1" applyAlignment="1">
      <alignment vertical="center"/>
    </xf>
    <xf numFmtId="164" fontId="9" fillId="0" borderId="0" xfId="245" applyNumberFormat="1" applyFont="1" applyBorder="1" applyAlignment="1">
      <alignment horizontal="center" vertical="center"/>
    </xf>
    <xf numFmtId="0" fontId="9" fillId="0" borderId="0" xfId="245" applyFont="1" applyBorder="1" applyAlignment="1">
      <alignment vertical="center"/>
    </xf>
    <xf numFmtId="2" fontId="9" fillId="0" borderId="0" xfId="245" applyNumberFormat="1" applyFont="1" applyBorder="1"/>
    <xf numFmtId="2" fontId="9" fillId="0" borderId="0" xfId="245" applyNumberFormat="1" applyFont="1" applyFill="1" applyBorder="1"/>
    <xf numFmtId="0" fontId="9" fillId="6" borderId="0" xfId="245" applyFont="1" applyFill="1" applyBorder="1" applyAlignment="1">
      <alignment horizontal="center" vertical="center"/>
    </xf>
    <xf numFmtId="2" fontId="9" fillId="0" borderId="0" xfId="245" applyNumberFormat="1" applyFont="1" applyFill="1" applyBorder="1" applyAlignment="1">
      <alignment horizontal="center"/>
    </xf>
    <xf numFmtId="0" fontId="9" fillId="6" borderId="0" xfId="245" applyFont="1" applyFill="1" applyBorder="1" applyAlignment="1">
      <alignment horizontal="center" vertical="center" wrapText="1"/>
    </xf>
    <xf numFmtId="164" fontId="9" fillId="0" borderId="0" xfId="245" applyNumberFormat="1" applyFont="1" applyBorder="1" applyAlignment="1">
      <alignment vertical="center"/>
    </xf>
    <xf numFmtId="0" fontId="6" fillId="0" borderId="0" xfId="245" applyFont="1" applyBorder="1" applyAlignment="1">
      <alignment vertical="center"/>
    </xf>
    <xf numFmtId="0" fontId="5" fillId="2" borderId="74" xfId="245" applyFont="1" applyFill="1" applyBorder="1" applyAlignment="1">
      <alignment horizontal="center" vertical="center" wrapText="1"/>
    </xf>
    <xf numFmtId="0" fontId="9" fillId="0" borderId="73" xfId="245" applyFont="1" applyBorder="1" applyAlignment="1">
      <alignment horizontal="left" vertical="center" indent="1"/>
    </xf>
    <xf numFmtId="164" fontId="29" fillId="0" borderId="13" xfId="245" applyNumberFormat="1" applyFont="1" applyFill="1" applyBorder="1"/>
    <xf numFmtId="0" fontId="9" fillId="0" borderId="13" xfId="245" applyNumberFormat="1" applyFont="1" applyFill="1" applyBorder="1" applyAlignment="1">
      <alignment horizontal="right" vertical="center"/>
    </xf>
    <xf numFmtId="2" fontId="9" fillId="0" borderId="13" xfId="245" applyNumberFormat="1" applyFont="1" applyFill="1" applyBorder="1" applyAlignment="1">
      <alignment horizontal="right" vertical="center"/>
    </xf>
    <xf numFmtId="164" fontId="29" fillId="0" borderId="13" xfId="245" applyNumberFormat="1" applyFont="1" applyFill="1" applyBorder="1" applyAlignment="1">
      <alignment horizontal="right"/>
    </xf>
    <xf numFmtId="164" fontId="5" fillId="0" borderId="77" xfId="245" applyNumberFormat="1" applyFont="1" applyFill="1" applyBorder="1" applyAlignment="1">
      <alignment horizontal="right" vertical="center"/>
    </xf>
    <xf numFmtId="0" fontId="36" fillId="3" borderId="13" xfId="245" applyFont="1" applyFill="1" applyBorder="1" applyAlignment="1">
      <alignment horizontal="center" vertical="center" wrapText="1"/>
    </xf>
    <xf numFmtId="0" fontId="36" fillId="3" borderId="74" xfId="245" applyFont="1" applyFill="1" applyBorder="1" applyAlignment="1">
      <alignment horizontal="center" vertical="center" wrapText="1"/>
    </xf>
    <xf numFmtId="0" fontId="36" fillId="4" borderId="73" xfId="245" applyFont="1" applyFill="1" applyBorder="1" applyAlignment="1">
      <alignment vertical="center"/>
    </xf>
    <xf numFmtId="0" fontId="26" fillId="0" borderId="73" xfId="245" applyFont="1" applyBorder="1" applyAlignment="1">
      <alignment horizontal="left" vertical="center"/>
    </xf>
    <xf numFmtId="164" fontId="26" fillId="0" borderId="13" xfId="245" applyNumberFormat="1" applyFont="1" applyFill="1" applyBorder="1"/>
    <xf numFmtId="164" fontId="26" fillId="0" borderId="13" xfId="245" applyNumberFormat="1" applyFont="1" applyFill="1" applyBorder="1" applyAlignment="1">
      <alignment horizontal="right" vertical="center"/>
    </xf>
    <xf numFmtId="164" fontId="26" fillId="0" borderId="74" xfId="245" applyNumberFormat="1" applyFont="1" applyFill="1" applyBorder="1" applyAlignment="1">
      <alignment horizontal="right" vertical="center"/>
    </xf>
    <xf numFmtId="0" fontId="3" fillId="0" borderId="0" xfId="245" quotePrefix="1" applyFont="1"/>
    <xf numFmtId="0" fontId="36" fillId="0" borderId="73" xfId="245" applyFont="1" applyBorder="1" applyAlignment="1">
      <alignment horizontal="left" vertical="center"/>
    </xf>
    <xf numFmtId="164" fontId="36" fillId="0" borderId="13" xfId="245" applyNumberFormat="1" applyFont="1" applyFill="1" applyBorder="1" applyAlignment="1">
      <alignment horizontal="right" vertical="center"/>
    </xf>
    <xf numFmtId="164" fontId="36" fillId="0" borderId="74" xfId="245" applyNumberFormat="1" applyFont="1" applyFill="1" applyBorder="1" applyAlignment="1">
      <alignment horizontal="right" vertical="center"/>
    </xf>
    <xf numFmtId="0" fontId="26" fillId="0" borderId="73" xfId="245" applyFont="1" applyFill="1" applyBorder="1" applyAlignment="1">
      <alignment horizontal="left" vertical="center" indent="1"/>
    </xf>
    <xf numFmtId="0" fontId="36" fillId="0" borderId="75" xfId="245" applyFont="1" applyBorder="1" applyAlignment="1">
      <alignment horizontal="left" vertical="center"/>
    </xf>
    <xf numFmtId="164" fontId="36" fillId="0" borderId="76" xfId="245" applyNumberFormat="1" applyFont="1" applyFill="1" applyBorder="1" applyAlignment="1">
      <alignment horizontal="right" vertical="center"/>
    </xf>
    <xf numFmtId="164" fontId="36" fillId="0" borderId="77" xfId="245" applyNumberFormat="1" applyFont="1" applyFill="1" applyBorder="1" applyAlignment="1">
      <alignment horizontal="right" vertical="center"/>
    </xf>
    <xf numFmtId="164" fontId="16" fillId="0" borderId="0" xfId="245" applyNumberFormat="1"/>
    <xf numFmtId="0" fontId="7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3" fillId="0" borderId="0" xfId="3" applyNumberFormat="1" applyFill="1"/>
    <xf numFmtId="0" fontId="9" fillId="0" borderId="0" xfId="256" applyFont="1" applyFill="1"/>
    <xf numFmtId="164" fontId="9" fillId="0" borderId="0" xfId="256" applyNumberFormat="1" applyFont="1" applyFill="1"/>
    <xf numFmtId="0" fontId="17" fillId="0" borderId="0" xfId="256" applyFont="1" applyFill="1" applyAlignment="1" applyProtection="1">
      <alignment horizontal="right"/>
    </xf>
    <xf numFmtId="0" fontId="5" fillId="2" borderId="3" xfId="256" quotePrefix="1" applyFont="1" applyFill="1" applyBorder="1" applyAlignment="1" applyProtection="1">
      <alignment horizontal="center" vertical="center"/>
    </xf>
    <xf numFmtId="0" fontId="5" fillId="2" borderId="13" xfId="256" applyFont="1" applyFill="1" applyBorder="1" applyAlignment="1" applyProtection="1">
      <alignment horizontal="center" vertical="center"/>
    </xf>
    <xf numFmtId="4" fontId="5" fillId="2" borderId="13" xfId="256" applyNumberFormat="1" applyFont="1" applyFill="1" applyBorder="1" applyAlignment="1" applyProtection="1">
      <alignment horizontal="center" vertical="center"/>
    </xf>
    <xf numFmtId="0" fontId="5" fillId="2" borderId="9" xfId="256" quotePrefix="1" applyFont="1" applyFill="1" applyBorder="1" applyAlignment="1" applyProtection="1">
      <alignment horizontal="center"/>
    </xf>
    <xf numFmtId="0" fontId="5" fillId="2" borderId="55" xfId="256" quotePrefix="1" applyFont="1" applyFill="1" applyBorder="1" applyAlignment="1" applyProtection="1">
      <alignment horizontal="center" vertical="center"/>
    </xf>
    <xf numFmtId="0" fontId="9" fillId="0" borderId="6" xfId="256" applyFont="1" applyFill="1" applyBorder="1"/>
    <xf numFmtId="0" fontId="9" fillId="0" borderId="15" xfId="256" applyFont="1" applyFill="1" applyBorder="1" applyAlignment="1">
      <alignment horizontal="center"/>
    </xf>
    <xf numFmtId="0" fontId="9" fillId="0" borderId="33" xfId="256" applyFont="1" applyFill="1" applyBorder="1" applyAlignment="1">
      <alignment horizontal="center"/>
    </xf>
    <xf numFmtId="0" fontId="9" fillId="0" borderId="50" xfId="256" applyFont="1" applyFill="1" applyBorder="1" applyAlignment="1">
      <alignment horizontal="center"/>
    </xf>
    <xf numFmtId="0" fontId="5" fillId="0" borderId="6" xfId="256" applyFont="1" applyFill="1" applyBorder="1" applyAlignment="1" applyProtection="1">
      <alignment horizontal="left"/>
    </xf>
    <xf numFmtId="164" fontId="5" fillId="0" borderId="15" xfId="258" applyNumberFormat="1" applyFont="1" applyFill="1" applyBorder="1" applyAlignment="1">
      <alignment horizontal="right" vertical="center"/>
    </xf>
    <xf numFmtId="164" fontId="5" fillId="0" borderId="15" xfId="256" applyNumberFormat="1" applyFont="1" applyBorder="1"/>
    <xf numFmtId="164" fontId="5" fillId="0" borderId="16" xfId="256" applyNumberFormat="1" applyFont="1" applyBorder="1"/>
    <xf numFmtId="0" fontId="9" fillId="0" borderId="6" xfId="256" applyFont="1" applyFill="1" applyBorder="1" applyAlignment="1" applyProtection="1">
      <alignment horizontal="left"/>
    </xf>
    <xf numFmtId="164" fontId="5" fillId="0" borderId="15" xfId="256" applyNumberFormat="1" applyFont="1" applyBorder="1" applyAlignment="1">
      <alignment horizontal="right" vertical="center"/>
    </xf>
    <xf numFmtId="164" fontId="9" fillId="0" borderId="15" xfId="258" applyNumberFormat="1" applyFont="1" applyFill="1" applyBorder="1" applyAlignment="1">
      <alignment horizontal="right" vertical="center"/>
    </xf>
    <xf numFmtId="164" fontId="9" fillId="0" borderId="15" xfId="256" applyNumberFormat="1" applyFont="1" applyBorder="1" applyAlignment="1">
      <alignment horizontal="right" vertical="center"/>
    </xf>
    <xf numFmtId="164" fontId="9" fillId="0" borderId="15" xfId="256" applyNumberFormat="1" applyFont="1" applyBorder="1"/>
    <xf numFmtId="164" fontId="9" fillId="0" borderId="16" xfId="256" applyNumberFormat="1" applyFont="1" applyBorder="1"/>
    <xf numFmtId="0" fontId="9" fillId="0" borderId="12" xfId="256" applyFont="1" applyFill="1" applyBorder="1" applyAlignment="1" applyProtection="1">
      <alignment horizontal="left"/>
    </xf>
    <xf numFmtId="164" fontId="9" fillId="0" borderId="9" xfId="256" applyNumberFormat="1" applyFont="1" applyBorder="1" applyAlignment="1">
      <alignment horizontal="right" vertical="center"/>
    </xf>
    <xf numFmtId="164" fontId="9" fillId="0" borderId="9" xfId="256" applyNumberFormat="1" applyFont="1" applyBorder="1"/>
    <xf numFmtId="164" fontId="9" fillId="0" borderId="55" xfId="256" applyNumberFormat="1" applyFont="1" applyBorder="1"/>
    <xf numFmtId="164" fontId="9" fillId="0" borderId="15" xfId="256" applyNumberFormat="1" applyFont="1" applyFill="1" applyBorder="1" applyAlignment="1">
      <alignment horizontal="right" vertical="center"/>
    </xf>
    <xf numFmtId="164" fontId="9" fillId="0" borderId="9" xfId="258" applyNumberFormat="1" applyFont="1" applyFill="1" applyBorder="1" applyAlignment="1">
      <alignment horizontal="right" vertical="center"/>
    </xf>
    <xf numFmtId="0" fontId="9" fillId="0" borderId="21" xfId="256" applyFont="1" applyFill="1" applyBorder="1" applyAlignment="1" applyProtection="1">
      <alignment horizontal="left"/>
    </xf>
    <xf numFmtId="164" fontId="9" fillId="0" borderId="22" xfId="258" applyNumberFormat="1" applyFont="1" applyFill="1" applyBorder="1" applyAlignment="1">
      <alignment horizontal="right" vertical="center"/>
    </xf>
    <xf numFmtId="164" fontId="9" fillId="0" borderId="22" xfId="256" applyNumberFormat="1" applyFont="1" applyBorder="1"/>
    <xf numFmtId="164" fontId="9" fillId="0" borderId="23" xfId="256" applyNumberFormat="1" applyFont="1" applyBorder="1"/>
    <xf numFmtId="0" fontId="9" fillId="0" borderId="0" xfId="256" applyFont="1" applyFill="1" applyAlignment="1">
      <alignment horizontal="right"/>
    </xf>
    <xf numFmtId="164" fontId="9" fillId="0" borderId="0" xfId="256" applyNumberFormat="1" applyFont="1" applyFill="1" applyAlignment="1">
      <alignment horizontal="right"/>
    </xf>
    <xf numFmtId="0" fontId="2" fillId="0" borderId="0" xfId="3" applyNumberFormat="1" applyFont="1" applyFill="1" applyAlignment="1"/>
    <xf numFmtId="170" fontId="5" fillId="0" borderId="36" xfId="256" quotePrefix="1" applyNumberFormat="1" applyFont="1" applyFill="1" applyBorder="1" applyAlignment="1" applyProtection="1">
      <alignment horizontal="left"/>
    </xf>
    <xf numFmtId="164" fontId="9" fillId="0" borderId="33" xfId="256" applyNumberFormat="1" applyFont="1" applyBorder="1" applyAlignment="1">
      <alignment horizontal="center" vertical="center"/>
    </xf>
    <xf numFmtId="164" fontId="3" fillId="0" borderId="0" xfId="3" applyNumberFormat="1" applyFill="1"/>
    <xf numFmtId="170" fontId="9" fillId="0" borderId="36" xfId="256" quotePrefix="1" applyNumberFormat="1" applyFont="1" applyFill="1" applyBorder="1" applyAlignment="1" applyProtection="1">
      <alignment horizontal="left"/>
    </xf>
    <xf numFmtId="170" fontId="9" fillId="0" borderId="41" xfId="256" applyNumberFormat="1" applyFont="1" applyFill="1" applyBorder="1" applyAlignment="1" applyProtection="1">
      <alignment horizontal="left"/>
    </xf>
    <xf numFmtId="164" fontId="9" fillId="0" borderId="15" xfId="256" applyNumberFormat="1" applyFont="1" applyBorder="1" applyAlignment="1">
      <alignment horizontal="center" vertical="center"/>
    </xf>
    <xf numFmtId="170" fontId="9" fillId="0" borderId="10" xfId="256" applyNumberFormat="1" applyFont="1" applyFill="1" applyBorder="1" applyAlignment="1" applyProtection="1">
      <alignment horizontal="left"/>
    </xf>
    <xf numFmtId="164" fontId="9" fillId="0" borderId="9" xfId="256" applyNumberFormat="1" applyFont="1" applyBorder="1" applyAlignment="1">
      <alignment horizontal="center" vertical="center"/>
    </xf>
    <xf numFmtId="170" fontId="5" fillId="0" borderId="7" xfId="256" quotePrefix="1" applyNumberFormat="1" applyFont="1" applyFill="1" applyBorder="1" applyAlignment="1" applyProtection="1"/>
    <xf numFmtId="170" fontId="5" fillId="0" borderId="51" xfId="256" quotePrefix="1" applyNumberFormat="1" applyFont="1" applyFill="1" applyBorder="1" applyAlignment="1" applyProtection="1"/>
    <xf numFmtId="170" fontId="5" fillId="0" borderId="8" xfId="256" quotePrefix="1" applyNumberFormat="1" applyFont="1" applyFill="1" applyBorder="1" applyAlignment="1" applyProtection="1"/>
    <xf numFmtId="170" fontId="9" fillId="0" borderId="33" xfId="256" quotePrefix="1" applyNumberFormat="1" applyFont="1" applyFill="1" applyBorder="1" applyAlignment="1" applyProtection="1">
      <alignment horizontal="left"/>
    </xf>
    <xf numFmtId="170" fontId="9" fillId="0" borderId="9" xfId="256" applyNumberFormat="1" applyFont="1" applyFill="1" applyBorder="1" applyAlignment="1" applyProtection="1">
      <alignment horizontal="left"/>
    </xf>
    <xf numFmtId="170" fontId="9" fillId="0" borderId="38" xfId="256" quotePrefix="1" applyNumberFormat="1" applyFont="1" applyFill="1" applyBorder="1" applyAlignment="1" applyProtection="1">
      <alignment horizontal="center" vertical="center"/>
    </xf>
    <xf numFmtId="170" fontId="9" fillId="0" borderId="15" xfId="256" applyNumberFormat="1" applyFont="1" applyFill="1" applyBorder="1" applyAlignment="1" applyProtection="1">
      <alignment horizontal="left"/>
    </xf>
    <xf numFmtId="170" fontId="9" fillId="0" borderId="54" xfId="256" applyNumberFormat="1" applyFont="1" applyFill="1" applyBorder="1" applyAlignment="1" applyProtection="1">
      <alignment horizontal="center" vertical="center"/>
    </xf>
    <xf numFmtId="170" fontId="9" fillId="0" borderId="34" xfId="256" applyNumberFormat="1" applyFont="1" applyFill="1" applyBorder="1" applyAlignment="1" applyProtection="1">
      <alignment horizontal="center" vertical="center"/>
    </xf>
    <xf numFmtId="170" fontId="9" fillId="0" borderId="41" xfId="256" applyNumberFormat="1" applyFont="1" applyFill="1" applyBorder="1" applyAlignment="1" applyProtection="1">
      <alignment horizontal="center" vertical="center"/>
    </xf>
    <xf numFmtId="170" fontId="9" fillId="0" borderId="33" xfId="256" applyNumberFormat="1" applyFont="1" applyFill="1" applyBorder="1" applyAlignment="1" applyProtection="1">
      <alignment horizontal="center" vertical="center"/>
    </xf>
    <xf numFmtId="170" fontId="9" fillId="0" borderId="10" xfId="256" applyNumberFormat="1" applyFont="1" applyFill="1" applyBorder="1" applyAlignment="1" applyProtection="1">
      <alignment horizontal="center" vertical="center"/>
    </xf>
    <xf numFmtId="170" fontId="9" fillId="0" borderId="9" xfId="256" applyNumberFormat="1" applyFont="1" applyFill="1" applyBorder="1" applyAlignment="1" applyProtection="1">
      <alignment horizontal="center" vertical="center"/>
    </xf>
    <xf numFmtId="0" fontId="29" fillId="0" borderId="0" xfId="256" applyFont="1" applyFill="1"/>
    <xf numFmtId="170" fontId="9" fillId="0" borderId="0" xfId="3" applyNumberFormat="1" applyFont="1"/>
    <xf numFmtId="170" fontId="29" fillId="0" borderId="0" xfId="259" applyNumberFormat="1" applyFont="1" applyBorder="1"/>
    <xf numFmtId="170" fontId="23" fillId="0" borderId="0" xfId="259" applyNumberFormat="1" applyFont="1" applyBorder="1"/>
    <xf numFmtId="170" fontId="23" fillId="0" borderId="0" xfId="259" applyNumberFormat="1" applyFont="1" applyBorder="1" applyAlignment="1">
      <alignment horizontal="right"/>
    </xf>
    <xf numFmtId="170" fontId="29" fillId="0" borderId="0" xfId="259" applyNumberFormat="1" applyFont="1" applyBorder="1" applyAlignment="1">
      <alignment horizontal="right"/>
    </xf>
    <xf numFmtId="170" fontId="23" fillId="0" borderId="0" xfId="259" quotePrefix="1" applyNumberFormat="1" applyFont="1" applyBorder="1" applyAlignment="1">
      <alignment horizontal="right"/>
    </xf>
    <xf numFmtId="0" fontId="9" fillId="0" borderId="0" xfId="3" applyFont="1" applyBorder="1"/>
    <xf numFmtId="170" fontId="23" fillId="2" borderId="2" xfId="261" applyNumberFormat="1" applyFont="1" applyFill="1" applyBorder="1" applyAlignment="1">
      <alignment horizontal="center"/>
    </xf>
    <xf numFmtId="170" fontId="23" fillId="2" borderId="4" xfId="261" applyNumberFormat="1" applyFont="1" applyFill="1" applyBorder="1"/>
    <xf numFmtId="0" fontId="9" fillId="0" borderId="60" xfId="3" applyFont="1" applyBorder="1"/>
    <xf numFmtId="170" fontId="29" fillId="0" borderId="60" xfId="261" applyNumberFormat="1" applyFont="1" applyBorder="1"/>
    <xf numFmtId="164" fontId="9" fillId="0" borderId="0" xfId="3" applyNumberFormat="1" applyFont="1"/>
    <xf numFmtId="170" fontId="5" fillId="2" borderId="2" xfId="264" applyNumberFormat="1" applyFont="1" applyFill="1" applyBorder="1"/>
    <xf numFmtId="170" fontId="5" fillId="2" borderId="4" xfId="264" applyNumberFormat="1" applyFont="1" applyFill="1" applyBorder="1"/>
    <xf numFmtId="170" fontId="5" fillId="2" borderId="12" xfId="264" applyNumberFormat="1" applyFont="1" applyFill="1" applyBorder="1" applyAlignment="1">
      <alignment horizontal="center"/>
    </xf>
    <xf numFmtId="170" fontId="5" fillId="2" borderId="9" xfId="264" applyNumberFormat="1" applyFont="1" applyFill="1" applyBorder="1" applyAlignment="1">
      <alignment horizontal="center"/>
    </xf>
    <xf numFmtId="175" fontId="9" fillId="0" borderId="0" xfId="3" applyNumberFormat="1" applyFont="1"/>
    <xf numFmtId="170" fontId="6" fillId="0" borderId="0" xfId="267" applyNumberFormat="1" applyFont="1" applyAlignment="1" applyProtection="1">
      <alignment horizontal="center"/>
    </xf>
    <xf numFmtId="170" fontId="17" fillId="0" borderId="0" xfId="267" applyNumberFormat="1" applyFont="1" applyAlignment="1" applyProtection="1">
      <alignment horizontal="right"/>
    </xf>
    <xf numFmtId="170" fontId="5" fillId="2" borderId="2" xfId="267" applyNumberFormat="1" applyFont="1" applyFill="1" applyBorder="1" applyAlignment="1">
      <alignment horizontal="left"/>
    </xf>
    <xf numFmtId="170" fontId="5" fillId="2" borderId="65" xfId="267" applyNumberFormat="1" applyFont="1" applyFill="1" applyBorder="1"/>
    <xf numFmtId="170" fontId="5" fillId="0" borderId="0" xfId="267" applyNumberFormat="1" applyFont="1" applyFill="1" applyBorder="1" applyAlignment="1">
      <alignment horizontal="center"/>
    </xf>
    <xf numFmtId="170" fontId="5" fillId="2" borderId="12" xfId="267" applyNumberFormat="1" applyFont="1" applyFill="1" applyBorder="1" applyAlignment="1">
      <alignment horizontal="center"/>
    </xf>
    <xf numFmtId="170" fontId="5" fillId="2" borderId="10" xfId="267" applyNumberFormat="1" applyFont="1" applyFill="1" applyBorder="1" applyAlignment="1">
      <alignment horizontal="center"/>
    </xf>
    <xf numFmtId="170" fontId="23" fillId="0" borderId="0" xfId="122" quotePrefix="1" applyNumberFormat="1" applyFont="1" applyFill="1" applyBorder="1" applyAlignment="1">
      <alignment horizontal="center"/>
    </xf>
    <xf numFmtId="170" fontId="23" fillId="0" borderId="0" xfId="213" quotePrefix="1" applyFont="1" applyBorder="1" applyAlignment="1">
      <alignment horizontal="right"/>
    </xf>
    <xf numFmtId="170" fontId="29" fillId="0" borderId="0" xfId="213" applyFont="1" applyBorder="1" applyAlignment="1">
      <alignment horizontal="right"/>
    </xf>
    <xf numFmtId="170" fontId="5" fillId="2" borderId="2" xfId="270" applyNumberFormat="1" applyFont="1" applyFill="1" applyBorder="1" applyAlignment="1">
      <alignment horizontal="left"/>
    </xf>
    <xf numFmtId="170" fontId="5" fillId="2" borderId="65" xfId="270" applyNumberFormat="1" applyFont="1" applyFill="1" applyBorder="1"/>
    <xf numFmtId="170" fontId="5" fillId="2" borderId="12" xfId="270" applyNumberFormat="1" applyFont="1" applyFill="1" applyBorder="1" applyAlignment="1">
      <alignment horizontal="center"/>
    </xf>
    <xf numFmtId="170" fontId="5" fillId="2" borderId="10" xfId="270" applyNumberFormat="1" applyFont="1" applyFill="1" applyBorder="1" applyAlignment="1">
      <alignment horizontal="center"/>
    </xf>
    <xf numFmtId="170" fontId="29" fillId="0" borderId="60" xfId="213" applyFont="1" applyBorder="1" applyAlignment="1"/>
    <xf numFmtId="170" fontId="29" fillId="0" borderId="60" xfId="213" applyFont="1" applyBorder="1" applyAlignment="1">
      <alignment horizontal="right"/>
    </xf>
    <xf numFmtId="174" fontId="29" fillId="0" borderId="0" xfId="213" applyNumberFormat="1" applyFont="1" applyBorder="1" applyAlignment="1">
      <alignment horizontal="center"/>
    </xf>
    <xf numFmtId="174" fontId="29" fillId="0" borderId="0" xfId="213" applyNumberFormat="1" applyFont="1" applyBorder="1" applyAlignment="1">
      <alignment horizontal="left"/>
    </xf>
    <xf numFmtId="170" fontId="29" fillId="0" borderId="0" xfId="213" applyFont="1" applyBorder="1" applyAlignment="1"/>
    <xf numFmtId="170" fontId="29" fillId="0" borderId="0" xfId="213" applyNumberFormat="1" applyFont="1" applyBorder="1" applyAlignment="1">
      <alignment horizontal="left"/>
    </xf>
    <xf numFmtId="170" fontId="29" fillId="0" borderId="0" xfId="213" applyNumberFormat="1" applyFont="1" applyBorder="1" applyAlignment="1"/>
    <xf numFmtId="170" fontId="29" fillId="0" borderId="0" xfId="213" applyNumberFormat="1" applyFont="1" applyBorder="1" applyAlignment="1">
      <alignment horizontal="right"/>
    </xf>
    <xf numFmtId="174" fontId="23" fillId="0" borderId="0" xfId="213" applyNumberFormat="1" applyFont="1" applyBorder="1" applyAlignment="1">
      <alignment horizontal="left"/>
    </xf>
    <xf numFmtId="170" fontId="23" fillId="0" borderId="0" xfId="213" applyFont="1" applyBorder="1" applyAlignment="1"/>
    <xf numFmtId="170" fontId="5" fillId="2" borderId="2" xfId="272" applyNumberFormat="1" applyFont="1" applyFill="1" applyBorder="1" applyAlignment="1">
      <alignment horizontal="left"/>
    </xf>
    <xf numFmtId="170" fontId="5" fillId="2" borderId="4" xfId="272" applyNumberFormat="1" applyFont="1" applyFill="1" applyBorder="1"/>
    <xf numFmtId="170" fontId="5" fillId="2" borderId="12" xfId="272" applyNumberFormat="1" applyFont="1" applyFill="1" applyBorder="1" applyAlignment="1">
      <alignment horizontal="center"/>
    </xf>
    <xf numFmtId="170" fontId="5" fillId="2" borderId="9" xfId="272" applyNumberFormat="1" applyFont="1" applyFill="1" applyBorder="1" applyAlignment="1">
      <alignment horizontal="center"/>
    </xf>
    <xf numFmtId="170" fontId="3" fillId="0" borderId="0" xfId="3" applyNumberFormat="1"/>
    <xf numFmtId="0" fontId="39" fillId="0" borderId="0" xfId="0" applyFont="1" applyAlignment="1"/>
    <xf numFmtId="0" fontId="40" fillId="0" borderId="0" xfId="0" applyFont="1" applyAlignment="1"/>
    <xf numFmtId="0" fontId="27" fillId="0" borderId="0" xfId="0" applyFont="1"/>
    <xf numFmtId="0" fontId="5" fillId="2" borderId="13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/>
    </xf>
    <xf numFmtId="164" fontId="9" fillId="0" borderId="33" xfId="0" applyNumberFormat="1" applyFont="1" applyFill="1" applyBorder="1"/>
    <xf numFmtId="164" fontId="9" fillId="0" borderId="50" xfId="0" applyNumberFormat="1" applyFont="1" applyFill="1" applyBorder="1"/>
    <xf numFmtId="164" fontId="9" fillId="0" borderId="0" xfId="0" applyNumberFormat="1" applyFont="1" applyFill="1" applyBorder="1"/>
    <xf numFmtId="0" fontId="0" fillId="0" borderId="0" xfId="0" applyBorder="1"/>
    <xf numFmtId="0" fontId="1" fillId="0" borderId="0" xfId="163" applyAlignment="1">
      <alignment vertical="center"/>
    </xf>
    <xf numFmtId="164" fontId="9" fillId="0" borderId="15" xfId="0" applyNumberFormat="1" applyFont="1" applyFill="1" applyBorder="1"/>
    <xf numFmtId="164" fontId="9" fillId="0" borderId="16" xfId="0" applyNumberFormat="1" applyFont="1" applyFill="1" applyBorder="1"/>
    <xf numFmtId="0" fontId="27" fillId="0" borderId="17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164" fontId="5" fillId="0" borderId="64" xfId="0" applyNumberFormat="1" applyFont="1" applyFill="1" applyBorder="1"/>
    <xf numFmtId="164" fontId="9" fillId="0" borderId="57" xfId="0" applyNumberFormat="1" applyFont="1" applyFill="1" applyBorder="1"/>
    <xf numFmtId="164" fontId="9" fillId="0" borderId="59" xfId="0" applyNumberFormat="1" applyFont="1" applyFill="1" applyBorder="1"/>
    <xf numFmtId="0" fontId="41" fillId="0" borderId="0" xfId="0" applyFont="1"/>
    <xf numFmtId="0" fontId="9" fillId="0" borderId="0" xfId="219" applyFont="1"/>
    <xf numFmtId="170" fontId="5" fillId="2" borderId="87" xfId="134" applyNumberFormat="1" applyFont="1" applyFill="1" applyBorder="1" applyAlignment="1">
      <alignment horizontal="center"/>
    </xf>
    <xf numFmtId="170" fontId="5" fillId="2" borderId="4" xfId="134" applyNumberFormat="1" applyFont="1" applyFill="1" applyBorder="1" applyAlignment="1">
      <alignment horizontal="center"/>
    </xf>
    <xf numFmtId="170" fontId="5" fillId="2" borderId="4" xfId="134" quotePrefix="1" applyNumberFormat="1" applyFont="1" applyFill="1" applyBorder="1" applyAlignment="1">
      <alignment horizontal="center"/>
    </xf>
    <xf numFmtId="170" fontId="5" fillId="2" borderId="65" xfId="134" quotePrefix="1" applyNumberFormat="1" applyFont="1" applyFill="1" applyBorder="1" applyAlignment="1">
      <alignment horizontal="center"/>
    </xf>
    <xf numFmtId="0" fontId="5" fillId="2" borderId="5" xfId="219" quotePrefix="1" applyFont="1" applyFill="1" applyBorder="1" applyAlignment="1">
      <alignment horizontal="center"/>
    </xf>
    <xf numFmtId="170" fontId="9" fillId="0" borderId="62" xfId="134" applyNumberFormat="1" applyFont="1" applyBorder="1" applyAlignment="1">
      <alignment horizontal="left"/>
    </xf>
    <xf numFmtId="2" fontId="9" fillId="0" borderId="13" xfId="215" applyNumberFormat="1" applyFont="1" applyBorder="1"/>
    <xf numFmtId="2" fontId="9" fillId="0" borderId="7" xfId="215" applyNumberFormat="1" applyFont="1" applyBorder="1"/>
    <xf numFmtId="2" fontId="9" fillId="0" borderId="14" xfId="215" applyNumberFormat="1" applyFont="1" applyBorder="1"/>
    <xf numFmtId="2" fontId="9" fillId="0" borderId="7" xfId="215" quotePrefix="1" applyNumberFormat="1" applyFont="1" applyBorder="1" applyAlignment="1">
      <alignment horizontal="right"/>
    </xf>
    <xf numFmtId="2" fontId="9" fillId="0" borderId="14" xfId="215" quotePrefix="1" applyNumberFormat="1" applyFont="1" applyBorder="1" applyAlignment="1">
      <alignment horizontal="right"/>
    </xf>
    <xf numFmtId="2" fontId="9" fillId="0" borderId="13" xfId="215" applyNumberFormat="1" applyFont="1" applyFill="1" applyBorder="1"/>
    <xf numFmtId="170" fontId="5" fillId="0" borderId="93" xfId="134" applyNumberFormat="1" applyFont="1" applyBorder="1" applyAlignment="1">
      <alignment horizontal="center"/>
    </xf>
    <xf numFmtId="2" fontId="5" fillId="0" borderId="57" xfId="215" applyNumberFormat="1" applyFont="1" applyBorder="1"/>
    <xf numFmtId="2" fontId="5" fillId="0" borderId="58" xfId="215" applyNumberFormat="1" applyFont="1" applyBorder="1"/>
    <xf numFmtId="2" fontId="5" fillId="0" borderId="59" xfId="215" applyNumberFormat="1" applyFont="1" applyBorder="1"/>
    <xf numFmtId="170" fontId="9" fillId="0" borderId="0" xfId="134" applyNumberFormat="1" applyFont="1"/>
    <xf numFmtId="164" fontId="9" fillId="0" borderId="0" xfId="134" applyNumberFormat="1" applyFont="1"/>
    <xf numFmtId="170" fontId="14" fillId="0" borderId="0" xfId="134" applyNumberFormat="1" applyFont="1"/>
    <xf numFmtId="170" fontId="9" fillId="0" borderId="0" xfId="134" applyNumberFormat="1" applyFont="1" applyFill="1"/>
    <xf numFmtId="171" fontId="14" fillId="0" borderId="0" xfId="134" applyNumberFormat="1" applyFont="1"/>
    <xf numFmtId="0" fontId="3" fillId="0" borderId="0" xfId="3" applyFont="1" applyFill="1"/>
    <xf numFmtId="172" fontId="5" fillId="2" borderId="13" xfId="275" applyNumberFormat="1" applyFont="1" applyFill="1" applyBorder="1" applyAlignment="1" applyProtection="1">
      <alignment horizontal="center" vertical="center" wrapText="1"/>
    </xf>
    <xf numFmtId="172" fontId="5" fillId="2" borderId="8" xfId="275" applyNumberFormat="1" applyFont="1" applyFill="1" applyBorder="1" applyAlignment="1" applyProtection="1">
      <alignment horizontal="center" vertical="center" wrapText="1"/>
    </xf>
    <xf numFmtId="172" fontId="5" fillId="2" borderId="14" xfId="275" applyNumberFormat="1" applyFont="1" applyFill="1" applyBorder="1" applyAlignment="1" applyProtection="1">
      <alignment horizontal="center" vertical="center" wrapText="1"/>
    </xf>
    <xf numFmtId="172" fontId="5" fillId="2" borderId="88" xfId="275" applyNumberFormat="1" applyFont="1" applyFill="1" applyBorder="1" applyAlignment="1" applyProtection="1">
      <alignment horizontal="center" vertical="center" wrapText="1"/>
    </xf>
    <xf numFmtId="0" fontId="5" fillId="2" borderId="88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172" fontId="9" fillId="0" borderId="49" xfId="275" applyNumberFormat="1" applyFont="1" applyFill="1" applyBorder="1" applyAlignment="1" applyProtection="1">
      <alignment horizontal="left"/>
    </xf>
    <xf numFmtId="164" fontId="9" fillId="0" borderId="33" xfId="3" applyNumberFormat="1" applyFont="1" applyFill="1" applyBorder="1" applyAlignment="1">
      <alignment horizontal="center"/>
    </xf>
    <xf numFmtId="164" fontId="9" fillId="0" borderId="38" xfId="3" applyNumberFormat="1" applyFont="1" applyFill="1" applyBorder="1" applyAlignment="1">
      <alignment horizontal="center"/>
    </xf>
    <xf numFmtId="164" fontId="9" fillId="0" borderId="50" xfId="3" applyNumberFormat="1" applyFont="1" applyFill="1" applyBorder="1" applyAlignment="1">
      <alignment horizontal="center"/>
    </xf>
    <xf numFmtId="164" fontId="9" fillId="0" borderId="49" xfId="3" applyNumberFormat="1" applyFont="1" applyFill="1" applyBorder="1" applyAlignment="1">
      <alignment horizontal="center"/>
    </xf>
    <xf numFmtId="172" fontId="9" fillId="0" borderId="6" xfId="275" applyNumberFormat="1" applyFont="1" applyFill="1" applyBorder="1" applyAlignment="1" applyProtection="1">
      <alignment horizontal="left"/>
    </xf>
    <xf numFmtId="164" fontId="9" fillId="0" borderId="15" xfId="3" applyNumberFormat="1" applyFont="1" applyFill="1" applyBorder="1" applyAlignment="1">
      <alignment horizontal="center"/>
    </xf>
    <xf numFmtId="164" fontId="9" fillId="0" borderId="54" xfId="3" applyNumberFormat="1" applyFont="1" applyFill="1" applyBorder="1" applyAlignment="1">
      <alignment horizontal="center"/>
    </xf>
    <xf numFmtId="164" fontId="9" fillId="0" borderId="16" xfId="3" applyNumberFormat="1" applyFont="1" applyFill="1" applyBorder="1" applyAlignment="1">
      <alignment horizontal="center"/>
    </xf>
    <xf numFmtId="164" fontId="9" fillId="0" borderId="6" xfId="3" applyNumberFormat="1" applyFont="1" applyFill="1" applyBorder="1" applyAlignment="1">
      <alignment horizontal="center"/>
    </xf>
    <xf numFmtId="172" fontId="9" fillId="0" borderId="12" xfId="275" applyNumberFormat="1" applyFont="1" applyFill="1" applyBorder="1" applyAlignment="1" applyProtection="1">
      <alignment horizontal="left"/>
    </xf>
    <xf numFmtId="164" fontId="9" fillId="0" borderId="9" xfId="3" applyNumberFormat="1" applyFont="1" applyFill="1" applyBorder="1" applyAlignment="1">
      <alignment horizontal="center"/>
    </xf>
    <xf numFmtId="164" fontId="9" fillId="0" borderId="34" xfId="3" applyNumberFormat="1" applyFont="1" applyFill="1" applyBorder="1" applyAlignment="1">
      <alignment horizontal="center"/>
    </xf>
    <xf numFmtId="164" fontId="9" fillId="0" borderId="55" xfId="3" applyNumberFormat="1" applyFont="1" applyFill="1" applyBorder="1" applyAlignment="1">
      <alignment horizontal="center"/>
    </xf>
    <xf numFmtId="164" fontId="9" fillId="0" borderId="12" xfId="3" applyNumberFormat="1" applyFont="1" applyFill="1" applyBorder="1" applyAlignment="1">
      <alignment horizontal="center"/>
    </xf>
    <xf numFmtId="172" fontId="5" fillId="0" borderId="6" xfId="275" applyNumberFormat="1" applyFont="1" applyFill="1" applyBorder="1" applyAlignment="1" applyProtection="1">
      <alignment horizontal="left"/>
    </xf>
    <xf numFmtId="164" fontId="5" fillId="0" borderId="15" xfId="3" applyNumberFormat="1" applyFont="1" applyFill="1" applyBorder="1" applyAlignment="1">
      <alignment horizontal="center"/>
    </xf>
    <xf numFmtId="164" fontId="5" fillId="0" borderId="54" xfId="3" applyNumberFormat="1" applyFont="1" applyFill="1" applyBorder="1" applyAlignment="1">
      <alignment horizontal="center"/>
    </xf>
    <xf numFmtId="164" fontId="5" fillId="0" borderId="16" xfId="3" applyNumberFormat="1" applyFont="1" applyFill="1" applyBorder="1" applyAlignment="1">
      <alignment horizontal="center"/>
    </xf>
    <xf numFmtId="164" fontId="5" fillId="0" borderId="6" xfId="3" applyNumberFormat="1" applyFont="1" applyFill="1" applyBorder="1" applyAlignment="1">
      <alignment horizontal="center"/>
    </xf>
    <xf numFmtId="172" fontId="5" fillId="0" borderId="56" xfId="134" applyNumberFormat="1" applyFont="1" applyFill="1" applyBorder="1" applyAlignment="1" applyProtection="1">
      <alignment horizontal="left"/>
    </xf>
    <xf numFmtId="164" fontId="5" fillId="0" borderId="57" xfId="3" applyNumberFormat="1" applyFont="1" applyFill="1" applyBorder="1" applyAlignment="1">
      <alignment horizontal="center"/>
    </xf>
    <xf numFmtId="164" fontId="5" fillId="0" borderId="64" xfId="3" applyNumberFormat="1" applyFont="1" applyFill="1" applyBorder="1" applyAlignment="1">
      <alignment horizontal="center"/>
    </xf>
    <xf numFmtId="164" fontId="5" fillId="0" borderId="59" xfId="3" applyNumberFormat="1" applyFont="1" applyFill="1" applyBorder="1" applyAlignment="1">
      <alignment horizontal="center"/>
    </xf>
    <xf numFmtId="164" fontId="5" fillId="0" borderId="56" xfId="3" applyNumberFormat="1" applyFont="1" applyFill="1" applyBorder="1" applyAlignment="1">
      <alignment horizontal="center"/>
    </xf>
    <xf numFmtId="172" fontId="6" fillId="0" borderId="0" xfId="134" applyNumberFormat="1" applyFont="1" applyFill="1" applyBorder="1" applyAlignment="1" applyProtection="1">
      <alignment horizontal="center" vertical="center"/>
    </xf>
    <xf numFmtId="164" fontId="3" fillId="0" borderId="0" xfId="3" applyNumberFormat="1" applyFont="1" applyFill="1"/>
    <xf numFmtId="0" fontId="5" fillId="3" borderId="13" xfId="136" applyFont="1" applyFill="1" applyBorder="1" applyAlignment="1">
      <alignment horizontal="center" vertical="center"/>
    </xf>
    <xf numFmtId="0" fontId="5" fillId="3" borderId="13" xfId="136" quotePrefix="1" applyFont="1" applyFill="1" applyBorder="1" applyAlignment="1">
      <alignment horizontal="center" vertical="center"/>
    </xf>
    <xf numFmtId="0" fontId="5" fillId="3" borderId="14" xfId="136" quotePrefix="1" applyFont="1" applyFill="1" applyBorder="1" applyAlignment="1">
      <alignment horizontal="center" vertical="center"/>
    </xf>
    <xf numFmtId="0" fontId="9" fillId="0" borderId="62" xfId="222" applyFont="1" applyFill="1" applyBorder="1"/>
    <xf numFmtId="0" fontId="9" fillId="0" borderId="51" xfId="222" applyFont="1" applyFill="1" applyBorder="1"/>
    <xf numFmtId="164" fontId="9" fillId="0" borderId="13" xfId="136" applyNumberFormat="1" applyFont="1" applyBorder="1"/>
    <xf numFmtId="164" fontId="9" fillId="0" borderId="13" xfId="136" applyNumberFormat="1" applyFont="1" applyBorder="1" applyAlignment="1">
      <alignment horizontal="right"/>
    </xf>
    <xf numFmtId="164" fontId="9" fillId="0" borderId="14" xfId="136" applyNumberFormat="1" applyFont="1" applyBorder="1" applyAlignment="1">
      <alignment horizontal="right"/>
    </xf>
    <xf numFmtId="0" fontId="9" fillId="0" borderId="17" xfId="222" applyFont="1" applyFill="1" applyBorder="1"/>
    <xf numFmtId="0" fontId="9" fillId="0" borderId="0" xfId="222" applyFont="1" applyFill="1" applyBorder="1"/>
    <xf numFmtId="164" fontId="9" fillId="0" borderId="15" xfId="136" applyNumberFormat="1" applyFont="1" applyFill="1" applyBorder="1"/>
    <xf numFmtId="164" fontId="9" fillId="0" borderId="15" xfId="136" applyNumberFormat="1" applyFont="1" applyFill="1" applyBorder="1" applyAlignment="1">
      <alignment horizontal="right"/>
    </xf>
    <xf numFmtId="164" fontId="9" fillId="0" borderId="16" xfId="136" applyNumberFormat="1" applyFont="1" applyFill="1" applyBorder="1" applyAlignment="1">
      <alignment horizontal="right"/>
    </xf>
    <xf numFmtId="164" fontId="9" fillId="0" borderId="13" xfId="136" applyNumberFormat="1" applyFont="1" applyFill="1" applyBorder="1"/>
    <xf numFmtId="164" fontId="9" fillId="0" borderId="13" xfId="136" applyNumberFormat="1" applyFont="1" applyFill="1" applyBorder="1" applyAlignment="1">
      <alignment horizontal="right"/>
    </xf>
    <xf numFmtId="164" fontId="9" fillId="0" borderId="14" xfId="136" applyNumberFormat="1" applyFont="1" applyFill="1" applyBorder="1" applyAlignment="1">
      <alignment horizontal="right"/>
    </xf>
    <xf numFmtId="0" fontId="9" fillId="0" borderId="54" xfId="222" applyFont="1" applyFill="1" applyBorder="1"/>
    <xf numFmtId="164" fontId="9" fillId="0" borderId="16" xfId="136" applyNumberFormat="1" applyFont="1" applyFill="1" applyBorder="1" applyAlignment="1">
      <alignment horizontal="center"/>
    </xf>
    <xf numFmtId="164" fontId="9" fillId="0" borderId="14" xfId="136" applyNumberFormat="1" applyFont="1" applyFill="1" applyBorder="1"/>
    <xf numFmtId="164" fontId="9" fillId="0" borderId="16" xfId="136" applyNumberFormat="1" applyFont="1" applyFill="1" applyBorder="1"/>
    <xf numFmtId="0" fontId="9" fillId="0" borderId="93" xfId="222" applyFont="1" applyFill="1" applyBorder="1"/>
    <xf numFmtId="0" fontId="9" fillId="0" borderId="95" xfId="222" applyFont="1" applyFill="1" applyBorder="1"/>
    <xf numFmtId="164" fontId="9" fillId="0" borderId="57" xfId="136" applyNumberFormat="1" applyFont="1" applyFill="1" applyBorder="1"/>
    <xf numFmtId="164" fontId="9" fillId="0" borderId="59" xfId="136" applyNumberFormat="1" applyFont="1" applyFill="1" applyBorder="1"/>
    <xf numFmtId="0" fontId="9" fillId="0" borderId="0" xfId="222" applyFont="1" applyFill="1"/>
    <xf numFmtId="0" fontId="9" fillId="0" borderId="0" xfId="162" applyFont="1" applyFill="1"/>
    <xf numFmtId="170" fontId="44" fillId="4" borderId="90" xfId="0" applyNumberFormat="1" applyFont="1" applyFill="1" applyBorder="1"/>
    <xf numFmtId="170" fontId="9" fillId="4" borderId="4" xfId="0" applyNumberFormat="1" applyFont="1" applyFill="1" applyBorder="1"/>
    <xf numFmtId="170" fontId="9" fillId="4" borderId="65" xfId="0" applyNumberFormat="1" applyFont="1" applyFill="1" applyBorder="1"/>
    <xf numFmtId="170" fontId="5" fillId="4" borderId="60" xfId="0" quotePrefix="1" applyNumberFormat="1" applyFont="1" applyFill="1" applyBorder="1" applyAlignment="1">
      <alignment horizontal="centerContinuous"/>
    </xf>
    <xf numFmtId="170" fontId="5" fillId="4" borderId="94" xfId="0" quotePrefix="1" applyNumberFormat="1" applyFont="1" applyFill="1" applyBorder="1" applyAlignment="1">
      <alignment horizontal="centerContinuous"/>
    </xf>
    <xf numFmtId="170" fontId="7" fillId="4" borderId="17" xfId="0" applyNumberFormat="1" applyFont="1" applyFill="1" applyBorder="1"/>
    <xf numFmtId="170" fontId="5" fillId="4" borderId="15" xfId="0" applyNumberFormat="1" applyFont="1" applyFill="1" applyBorder="1" applyAlignment="1">
      <alignment horizontal="center"/>
    </xf>
    <xf numFmtId="170" fontId="5" fillId="4" borderId="41" xfId="0" applyNumberFormat="1" applyFont="1" applyFill="1" applyBorder="1" applyAlignment="1">
      <alignment horizontal="center"/>
    </xf>
    <xf numFmtId="174" fontId="5" fillId="4" borderId="15" xfId="0" quotePrefix="1" applyNumberFormat="1" applyFont="1" applyFill="1" applyBorder="1" applyAlignment="1">
      <alignment horizontal="center"/>
    </xf>
    <xf numFmtId="174" fontId="5" fillId="4" borderId="41" xfId="0" quotePrefix="1" applyNumberFormat="1" applyFont="1" applyFill="1" applyBorder="1" applyAlignment="1">
      <alignment horizontal="center"/>
    </xf>
    <xf numFmtId="174" fontId="5" fillId="4" borderId="13" xfId="0" quotePrefix="1" applyNumberFormat="1" applyFont="1" applyFill="1" applyBorder="1" applyAlignment="1">
      <alignment horizontal="center"/>
    </xf>
    <xf numFmtId="174" fontId="5" fillId="4" borderId="96" xfId="0" quotePrefix="1" applyNumberFormat="1" applyFont="1" applyFill="1" applyBorder="1" applyAlignment="1">
      <alignment horizontal="center"/>
    </xf>
    <xf numFmtId="170" fontId="5" fillId="0" borderId="97" xfId="0" applyNumberFormat="1" applyFont="1" applyFill="1" applyBorder="1"/>
    <xf numFmtId="170" fontId="7" fillId="0" borderId="33" xfId="0" applyNumberFormat="1" applyFont="1" applyFill="1" applyBorder="1"/>
    <xf numFmtId="170" fontId="7" fillId="0" borderId="38" xfId="0" applyNumberFormat="1" applyFont="1" applyFill="1" applyBorder="1"/>
    <xf numFmtId="170" fontId="7" fillId="0" borderId="36" xfId="0" applyNumberFormat="1" applyFont="1" applyFill="1" applyBorder="1"/>
    <xf numFmtId="170" fontId="7" fillId="0" borderId="50" xfId="0" applyNumberFormat="1" applyFont="1" applyFill="1" applyBorder="1"/>
    <xf numFmtId="170" fontId="5" fillId="0" borderId="17" xfId="0" applyNumberFormat="1" applyFont="1" applyFill="1" applyBorder="1" applyAlignment="1"/>
    <xf numFmtId="170" fontId="5" fillId="0" borderId="15" xfId="0" applyNumberFormat="1" applyFont="1" applyFill="1" applyBorder="1" applyAlignment="1">
      <alignment horizontal="right"/>
    </xf>
    <xf numFmtId="170" fontId="5" fillId="0" borderId="15" xfId="0" applyNumberFormat="1" applyFont="1" applyFill="1" applyBorder="1" applyAlignment="1">
      <alignment horizontal="center"/>
    </xf>
    <xf numFmtId="170" fontId="5" fillId="0" borderId="16" xfId="0" applyNumberFormat="1" applyFont="1" applyFill="1" applyBorder="1" applyAlignment="1">
      <alignment horizontal="center"/>
    </xf>
    <xf numFmtId="170" fontId="23" fillId="0" borderId="17" xfId="0" applyNumberFormat="1" applyFont="1" applyFill="1" applyBorder="1" applyAlignment="1">
      <alignment horizontal="left"/>
    </xf>
    <xf numFmtId="170" fontId="29" fillId="0" borderId="15" xfId="0" applyNumberFormat="1" applyFont="1" applyFill="1" applyBorder="1" applyAlignment="1">
      <alignment horizontal="right"/>
    </xf>
    <xf numFmtId="170" fontId="23" fillId="0" borderId="15" xfId="0" applyNumberFormat="1" applyFont="1" applyFill="1" applyBorder="1" applyAlignment="1">
      <alignment horizontal="right"/>
    </xf>
    <xf numFmtId="170" fontId="9" fillId="0" borderId="17" xfId="0" applyNumberFormat="1" applyFont="1" applyFill="1" applyBorder="1" applyAlignment="1">
      <alignment horizontal="left" indent="3"/>
    </xf>
    <xf numFmtId="170" fontId="9" fillId="0" borderId="15" xfId="0" applyNumberFormat="1" applyFont="1" applyFill="1" applyBorder="1" applyAlignment="1">
      <alignment horizontal="right"/>
    </xf>
    <xf numFmtId="170" fontId="9" fillId="0" borderId="15" xfId="0" applyNumberFormat="1" applyFont="1" applyFill="1" applyBorder="1" applyAlignment="1">
      <alignment horizontal="center"/>
    </xf>
    <xf numFmtId="170" fontId="9" fillId="0" borderId="16" xfId="0" applyNumberFormat="1" applyFont="1" applyFill="1" applyBorder="1" applyAlignment="1">
      <alignment horizontal="center"/>
    </xf>
    <xf numFmtId="170" fontId="9" fillId="0" borderId="17" xfId="0" quotePrefix="1" applyNumberFormat="1" applyFont="1" applyFill="1" applyBorder="1" applyAlignment="1">
      <alignment horizontal="left" indent="3"/>
    </xf>
    <xf numFmtId="170" fontId="7" fillId="0" borderId="17" xfId="0" applyNumberFormat="1" applyFont="1" applyFill="1" applyBorder="1"/>
    <xf numFmtId="170" fontId="9" fillId="0" borderId="54" xfId="0" applyNumberFormat="1" applyFont="1" applyFill="1" applyBorder="1" applyAlignment="1">
      <alignment horizontal="right"/>
    </xf>
    <xf numFmtId="170" fontId="7" fillId="0" borderId="97" xfId="0" applyNumberFormat="1" applyFont="1" applyFill="1" applyBorder="1"/>
    <xf numFmtId="170" fontId="9" fillId="0" borderId="33" xfId="0" applyNumberFormat="1" applyFont="1" applyFill="1" applyBorder="1" applyAlignment="1">
      <alignment horizontal="right"/>
    </xf>
    <xf numFmtId="170" fontId="9" fillId="0" borderId="38" xfId="0" applyNumberFormat="1" applyFont="1" applyFill="1" applyBorder="1" applyAlignment="1">
      <alignment horizontal="right"/>
    </xf>
    <xf numFmtId="170" fontId="9" fillId="0" borderId="33" xfId="0" applyNumberFormat="1" applyFont="1" applyFill="1" applyBorder="1" applyAlignment="1">
      <alignment horizontal="center"/>
    </xf>
    <xf numFmtId="170" fontId="9" fillId="0" borderId="50" xfId="0" applyNumberFormat="1" applyFont="1" applyFill="1" applyBorder="1" applyAlignment="1">
      <alignment horizontal="center"/>
    </xf>
    <xf numFmtId="170" fontId="7" fillId="0" borderId="91" xfId="0" applyNumberFormat="1" applyFont="1" applyFill="1" applyBorder="1"/>
    <xf numFmtId="170" fontId="7" fillId="0" borderId="9" xfId="0" applyNumberFormat="1" applyFont="1" applyFill="1" applyBorder="1"/>
    <xf numFmtId="170" fontId="7" fillId="0" borderId="34" xfId="0" applyNumberFormat="1" applyFont="1" applyFill="1" applyBorder="1"/>
    <xf numFmtId="170" fontId="9" fillId="7" borderId="9" xfId="0" applyNumberFormat="1" applyFont="1" applyFill="1" applyBorder="1" applyAlignment="1">
      <alignment horizontal="center"/>
    </xf>
    <xf numFmtId="170" fontId="9" fillId="7" borderId="55" xfId="0" applyNumberFormat="1" applyFont="1" applyFill="1" applyBorder="1" applyAlignment="1">
      <alignment horizontal="center"/>
    </xf>
    <xf numFmtId="170" fontId="5" fillId="0" borderId="17" xfId="0" applyNumberFormat="1" applyFont="1" applyFill="1" applyBorder="1" applyAlignment="1">
      <alignment horizontal="left"/>
    </xf>
    <xf numFmtId="170" fontId="5" fillId="0" borderId="33" xfId="0" applyNumberFormat="1" applyFont="1" applyFill="1" applyBorder="1" applyAlignment="1">
      <alignment horizontal="right"/>
    </xf>
    <xf numFmtId="170" fontId="5" fillId="0" borderId="33" xfId="0" applyNumberFormat="1" applyFont="1" applyFill="1" applyBorder="1" applyAlignment="1">
      <alignment horizontal="center"/>
    </xf>
    <xf numFmtId="170" fontId="5" fillId="0" borderId="50" xfId="0" applyNumberFormat="1" applyFont="1" applyFill="1" applyBorder="1" applyAlignment="1">
      <alignment horizontal="center"/>
    </xf>
    <xf numFmtId="170" fontId="9" fillId="0" borderId="91" xfId="0" applyNumberFormat="1" applyFont="1" applyFill="1" applyBorder="1"/>
    <xf numFmtId="170" fontId="9" fillId="0" borderId="9" xfId="0" applyNumberFormat="1" applyFont="1" applyFill="1" applyBorder="1" applyAlignment="1">
      <alignment horizontal="right"/>
    </xf>
    <xf numFmtId="170" fontId="9" fillId="0" borderId="9" xfId="0" applyNumberFormat="1" applyFont="1" applyFill="1" applyBorder="1" applyAlignment="1">
      <alignment horizontal="center"/>
    </xf>
    <xf numFmtId="170" fontId="9" fillId="0" borderId="55" xfId="0" applyNumberFormat="1" applyFont="1" applyFill="1" applyBorder="1" applyAlignment="1">
      <alignment horizontal="center"/>
    </xf>
    <xf numFmtId="170" fontId="7" fillId="0" borderId="15" xfId="0" applyNumberFormat="1" applyFont="1" applyFill="1" applyBorder="1"/>
    <xf numFmtId="170" fontId="7" fillId="0" borderId="54" xfId="0" applyNumberFormat="1" applyFont="1" applyFill="1" applyBorder="1"/>
    <xf numFmtId="170" fontId="5" fillId="0" borderId="91" xfId="0" applyNumberFormat="1" applyFont="1" applyFill="1" applyBorder="1" applyAlignment="1">
      <alignment horizontal="left"/>
    </xf>
    <xf numFmtId="170" fontId="5" fillId="0" borderId="9" xfId="0" applyNumberFormat="1" applyFont="1" applyFill="1" applyBorder="1" applyAlignment="1">
      <alignment horizontal="right"/>
    </xf>
    <xf numFmtId="170" fontId="5" fillId="0" borderId="9" xfId="0" applyNumberFormat="1" applyFont="1" applyFill="1" applyBorder="1" applyAlignment="1">
      <alignment horizontal="center"/>
    </xf>
    <xf numFmtId="170" fontId="5" fillId="0" borderId="55" xfId="0" applyNumberFormat="1" applyFont="1" applyFill="1" applyBorder="1" applyAlignment="1">
      <alignment horizontal="center"/>
    </xf>
    <xf numFmtId="170" fontId="5" fillId="0" borderId="97" xfId="0" applyNumberFormat="1" applyFont="1" applyFill="1" applyBorder="1" applyAlignment="1">
      <alignment vertical="center"/>
    </xf>
    <xf numFmtId="170" fontId="5" fillId="0" borderId="17" xfId="0" applyNumberFormat="1" applyFont="1" applyFill="1" applyBorder="1" applyAlignment="1">
      <alignment vertical="center"/>
    </xf>
    <xf numFmtId="170" fontId="5" fillId="0" borderId="91" xfId="0" quotePrefix="1" applyNumberFormat="1" applyFont="1" applyFill="1" applyBorder="1" applyAlignment="1">
      <alignment horizontal="left"/>
    </xf>
    <xf numFmtId="170" fontId="0" fillId="0" borderId="17" xfId="0" applyNumberFormat="1" applyFill="1" applyBorder="1"/>
    <xf numFmtId="170" fontId="0" fillId="0" borderId="15" xfId="0" applyNumberFormat="1" applyFill="1" applyBorder="1"/>
    <xf numFmtId="170" fontId="41" fillId="0" borderId="15" xfId="0" applyNumberFormat="1" applyFont="1" applyFill="1" applyBorder="1" applyAlignment="1">
      <alignment horizontal="center"/>
    </xf>
    <xf numFmtId="170" fontId="41" fillId="0" borderId="16" xfId="0" applyNumberFormat="1" applyFont="1" applyFill="1" applyBorder="1" applyAlignment="1">
      <alignment horizontal="center"/>
    </xf>
    <xf numFmtId="170" fontId="9" fillId="0" borderId="17" xfId="0" quotePrefix="1" applyNumberFormat="1" applyFont="1" applyFill="1" applyBorder="1" applyAlignment="1">
      <alignment horizontal="left"/>
    </xf>
    <xf numFmtId="170" fontId="5" fillId="0" borderId="98" xfId="0" quotePrefix="1" applyNumberFormat="1" applyFont="1" applyFill="1" applyBorder="1" applyAlignment="1">
      <alignment horizontal="left"/>
    </xf>
    <xf numFmtId="170" fontId="5" fillId="0" borderId="22" xfId="0" applyNumberFormat="1" applyFont="1" applyFill="1" applyBorder="1" applyAlignment="1">
      <alignment horizontal="right"/>
    </xf>
    <xf numFmtId="170" fontId="5" fillId="0" borderId="89" xfId="0" applyNumberFormat="1" applyFont="1" applyFill="1" applyBorder="1" applyAlignment="1">
      <alignment horizontal="right"/>
    </xf>
    <xf numFmtId="170" fontId="5" fillId="0" borderId="22" xfId="0" applyNumberFormat="1" applyFont="1" applyFill="1" applyBorder="1" applyAlignment="1">
      <alignment horizontal="center"/>
    </xf>
    <xf numFmtId="170" fontId="5" fillId="0" borderId="23" xfId="0" applyNumberFormat="1" applyFont="1" applyFill="1" applyBorder="1" applyAlignment="1">
      <alignment horizontal="center"/>
    </xf>
    <xf numFmtId="170" fontId="9" fillId="0" borderId="0" xfId="0" quotePrefix="1" applyNumberFormat="1" applyFont="1" applyFill="1" applyAlignment="1">
      <alignment horizontal="left"/>
    </xf>
    <xf numFmtId="170" fontId="7" fillId="0" borderId="0" xfId="0" applyNumberFormat="1" applyFont="1" applyFill="1"/>
    <xf numFmtId="170" fontId="9" fillId="0" borderId="0" xfId="0" applyNumberFormat="1" applyFont="1" applyFill="1" applyBorder="1" applyAlignment="1">
      <alignment horizontal="left"/>
    </xf>
    <xf numFmtId="170" fontId="9" fillId="0" borderId="0" xfId="0" quotePrefix="1" applyNumberFormat="1" applyFont="1" applyFill="1" applyAlignment="1"/>
    <xf numFmtId="170" fontId="9" fillId="0" borderId="0" xfId="0" quotePrefix="1" applyNumberFormat="1" applyFont="1" applyFill="1" applyBorder="1" applyAlignment="1"/>
    <xf numFmtId="170" fontId="9" fillId="0" borderId="0" xfId="0" applyNumberFormat="1" applyFont="1" applyFill="1" applyAlignment="1">
      <alignment horizontal="left"/>
    </xf>
    <xf numFmtId="170" fontId="7" fillId="0" borderId="0" xfId="0" applyNumberFormat="1" applyFont="1" applyFill="1" applyBorder="1"/>
    <xf numFmtId="170" fontId="9" fillId="4" borderId="17" xfId="0" applyNumberFormat="1" applyFont="1" applyFill="1" applyBorder="1"/>
    <xf numFmtId="170" fontId="9" fillId="0" borderId="33" xfId="0" applyNumberFormat="1" applyFont="1" applyFill="1" applyBorder="1"/>
    <xf numFmtId="170" fontId="9" fillId="0" borderId="50" xfId="0" applyNumberFormat="1" applyFont="1" applyFill="1" applyBorder="1"/>
    <xf numFmtId="170" fontId="9" fillId="7" borderId="9" xfId="0" applyNumberFormat="1" applyFont="1" applyFill="1" applyBorder="1"/>
    <xf numFmtId="170" fontId="9" fillId="0" borderId="15" xfId="0" applyNumberFormat="1" applyFont="1" applyFill="1" applyBorder="1"/>
    <xf numFmtId="170" fontId="41" fillId="0" borderId="17" xfId="0" applyNumberFormat="1" applyFont="1" applyFill="1" applyBorder="1"/>
    <xf numFmtId="170" fontId="41" fillId="0" borderId="15" xfId="0" applyNumberFormat="1" applyFont="1" applyFill="1" applyBorder="1"/>
    <xf numFmtId="171" fontId="9" fillId="0" borderId="0" xfId="0" applyNumberFormat="1" applyFont="1" applyFill="1" applyBorder="1"/>
    <xf numFmtId="0" fontId="5" fillId="4" borderId="44" xfId="3" applyFont="1" applyFill="1" applyBorder="1" applyAlignment="1">
      <alignment horizontal="center" vertical="center"/>
    </xf>
    <xf numFmtId="0" fontId="5" fillId="4" borderId="100" xfId="3" applyFont="1" applyFill="1" applyBorder="1" applyAlignment="1">
      <alignment horizontal="center" vertical="center"/>
    </xf>
    <xf numFmtId="0" fontId="5" fillId="4" borderId="101" xfId="3" applyFont="1" applyFill="1" applyBorder="1" applyAlignment="1">
      <alignment horizontal="center" vertical="center"/>
    </xf>
    <xf numFmtId="170" fontId="9" fillId="6" borderId="15" xfId="162" applyNumberFormat="1" applyFont="1" applyFill="1" applyBorder="1" applyAlignment="1" applyProtection="1">
      <alignment horizontal="left" indent="2"/>
    </xf>
    <xf numFmtId="2" fontId="9" fillId="6" borderId="15" xfId="162" applyNumberFormat="1" applyFont="1" applyFill="1" applyBorder="1"/>
    <xf numFmtId="2" fontId="9" fillId="6" borderId="16" xfId="162" applyNumberFormat="1" applyFont="1" applyFill="1" applyBorder="1"/>
    <xf numFmtId="2" fontId="9" fillId="6" borderId="0" xfId="162" applyNumberFormat="1" applyFont="1" applyFill="1" applyBorder="1"/>
    <xf numFmtId="170" fontId="9" fillId="6" borderId="9" xfId="162" applyNumberFormat="1" applyFont="1" applyFill="1" applyBorder="1" applyAlignment="1" applyProtection="1">
      <alignment horizontal="left" indent="2"/>
    </xf>
    <xf numFmtId="2" fontId="9" fillId="6" borderId="9" xfId="162" applyNumberFormat="1" applyFont="1" applyFill="1" applyBorder="1"/>
    <xf numFmtId="2" fontId="9" fillId="6" borderId="55" xfId="162" applyNumberFormat="1" applyFont="1" applyFill="1" applyBorder="1"/>
    <xf numFmtId="170" fontId="5" fillId="6" borderId="13" xfId="162" applyNumberFormat="1" applyFont="1" applyFill="1" applyBorder="1" applyAlignment="1">
      <alignment horizontal="left"/>
    </xf>
    <xf numFmtId="2" fontId="5" fillId="6" borderId="13" xfId="162" applyNumberFormat="1" applyFont="1" applyFill="1" applyBorder="1"/>
    <xf numFmtId="2" fontId="5" fillId="6" borderId="14" xfId="162" applyNumberFormat="1" applyFont="1" applyFill="1" applyBorder="1"/>
    <xf numFmtId="2" fontId="9" fillId="0" borderId="15" xfId="3" applyNumberFormat="1" applyFont="1" applyBorder="1"/>
    <xf numFmtId="2" fontId="9" fillId="0" borderId="54" xfId="3" applyNumberFormat="1" applyFont="1" applyBorder="1"/>
    <xf numFmtId="2" fontId="9" fillId="0" borderId="16" xfId="3" applyNumberFormat="1" applyFont="1" applyBorder="1"/>
    <xf numFmtId="170" fontId="5" fillId="0" borderId="13" xfId="3" applyNumberFormat="1" applyFont="1" applyBorder="1" applyAlignment="1">
      <alignment horizontal="left"/>
    </xf>
    <xf numFmtId="2" fontId="5" fillId="0" borderId="13" xfId="3" applyNumberFormat="1" applyFont="1" applyBorder="1"/>
    <xf numFmtId="2" fontId="5" fillId="0" borderId="8" xfId="3" applyNumberFormat="1" applyFont="1" applyBorder="1"/>
    <xf numFmtId="2" fontId="5" fillId="0" borderId="14" xfId="3" applyNumberFormat="1" applyFont="1" applyBorder="1"/>
    <xf numFmtId="2" fontId="9" fillId="0" borderId="33" xfId="3" applyNumberFormat="1" applyFont="1" applyBorder="1"/>
    <xf numFmtId="2" fontId="9" fillId="0" borderId="50" xfId="3" applyNumberFormat="1" applyFont="1" applyBorder="1"/>
    <xf numFmtId="170" fontId="9" fillId="0" borderId="15" xfId="162" applyNumberFormat="1" applyFont="1" applyFill="1" applyBorder="1" applyAlignment="1" applyProtection="1">
      <alignment horizontal="left" indent="2"/>
    </xf>
    <xf numFmtId="2" fontId="9" fillId="0" borderId="15" xfId="3" applyNumberFormat="1" applyFont="1" applyFill="1" applyBorder="1"/>
    <xf numFmtId="2" fontId="9" fillId="0" borderId="9" xfId="3" applyNumberFormat="1" applyFont="1" applyBorder="1"/>
    <xf numFmtId="2" fontId="9" fillId="0" borderId="55" xfId="3" applyNumberFormat="1" applyFont="1" applyBorder="1"/>
    <xf numFmtId="0" fontId="5" fillId="0" borderId="13" xfId="3" applyFont="1" applyBorder="1"/>
    <xf numFmtId="2" fontId="5" fillId="0" borderId="33" xfId="3" applyNumberFormat="1" applyFont="1" applyBorder="1"/>
    <xf numFmtId="2" fontId="5" fillId="0" borderId="50" xfId="3" applyNumberFormat="1" applyFont="1" applyBorder="1"/>
    <xf numFmtId="2" fontId="9" fillId="0" borderId="38" xfId="3" applyNumberFormat="1" applyFont="1" applyBorder="1"/>
    <xf numFmtId="2" fontId="9" fillId="0" borderId="96" xfId="3" applyNumberFormat="1" applyFont="1" applyBorder="1"/>
    <xf numFmtId="2" fontId="9" fillId="0" borderId="67" xfId="3" applyNumberFormat="1" applyFont="1" applyBorder="1"/>
    <xf numFmtId="164" fontId="0" fillId="0" borderId="0" xfId="0" applyNumberFormat="1"/>
    <xf numFmtId="170" fontId="9" fillId="6" borderId="33" xfId="162" applyNumberFormat="1" applyFont="1" applyFill="1" applyBorder="1" applyAlignment="1" applyProtection="1">
      <alignment horizontal="left" indent="2"/>
    </xf>
    <xf numFmtId="170" fontId="9" fillId="6" borderId="22" xfId="162" applyNumberFormat="1" applyFont="1" applyFill="1" applyBorder="1" applyAlignment="1" applyProtection="1">
      <alignment horizontal="left" indent="2"/>
    </xf>
    <xf numFmtId="2" fontId="9" fillId="0" borderId="22" xfId="3" applyNumberFormat="1" applyFont="1" applyBorder="1"/>
    <xf numFmtId="2" fontId="9" fillId="0" borderId="23" xfId="3" applyNumberFormat="1" applyFont="1" applyBorder="1"/>
    <xf numFmtId="0" fontId="29" fillId="0" borderId="0" xfId="3" applyFont="1"/>
    <xf numFmtId="0" fontId="5" fillId="0" borderId="0" xfId="3" applyFont="1" applyAlignment="1"/>
    <xf numFmtId="1" fontId="5" fillId="3" borderId="13" xfId="122" quotePrefix="1" applyNumberFormat="1" applyFont="1" applyFill="1" applyBorder="1" applyAlignment="1" applyProtection="1">
      <alignment horizontal="center" vertical="center"/>
    </xf>
    <xf numFmtId="1" fontId="5" fillId="3" borderId="13" xfId="122" applyNumberFormat="1" applyFont="1" applyFill="1" applyBorder="1" applyAlignment="1" applyProtection="1">
      <alignment horizontal="center" vertical="center"/>
    </xf>
    <xf numFmtId="1" fontId="5" fillId="3" borderId="14" xfId="122" applyNumberFormat="1" applyFont="1" applyFill="1" applyBorder="1" applyAlignment="1" applyProtection="1">
      <alignment horizontal="center" vertical="center"/>
    </xf>
    <xf numFmtId="0" fontId="5" fillId="0" borderId="88" xfId="3" applyFont="1" applyBorder="1" applyAlignment="1">
      <alignment horizontal="left"/>
    </xf>
    <xf numFmtId="2" fontId="9" fillId="0" borderId="13" xfId="122" applyNumberFormat="1" applyFont="1" applyFill="1" applyBorder="1"/>
    <xf numFmtId="2" fontId="9" fillId="0" borderId="13" xfId="222" applyNumberFormat="1" applyFont="1" applyFill="1" applyBorder="1"/>
    <xf numFmtId="2" fontId="45" fillId="0" borderId="0" xfId="0" applyNumberFormat="1" applyFont="1"/>
    <xf numFmtId="164" fontId="9" fillId="0" borderId="13" xfId="222" applyNumberFormat="1" applyFont="1" applyFill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5" fillId="0" borderId="56" xfId="3" applyFont="1" applyBorder="1" applyAlignment="1">
      <alignment horizontal="left"/>
    </xf>
    <xf numFmtId="2" fontId="9" fillId="0" borderId="57" xfId="122" applyNumberFormat="1" applyFont="1" applyFill="1" applyBorder="1"/>
    <xf numFmtId="2" fontId="9" fillId="0" borderId="57" xfId="122" applyNumberFormat="1" applyFont="1" applyFill="1" applyBorder="1" applyAlignment="1">
      <alignment horizontal="right"/>
    </xf>
    <xf numFmtId="164" fontId="9" fillId="0" borderId="57" xfId="122" applyNumberFormat="1" applyFont="1" applyFill="1" applyBorder="1" applyAlignment="1">
      <alignment horizontal="center"/>
    </xf>
    <xf numFmtId="164" fontId="9" fillId="0" borderId="57" xfId="0" applyNumberFormat="1" applyFont="1" applyBorder="1" applyAlignment="1">
      <alignment horizontal="center"/>
    </xf>
    <xf numFmtId="164" fontId="9" fillId="0" borderId="59" xfId="0" applyNumberFormat="1" applyFont="1" applyBorder="1" applyAlignment="1">
      <alignment horizontal="center"/>
    </xf>
    <xf numFmtId="0" fontId="46" fillId="0" borderId="0" xfId="3" applyFont="1"/>
    <xf numFmtId="0" fontId="47" fillId="0" borderId="0" xfId="107" applyFont="1" applyAlignment="1" applyProtection="1"/>
    <xf numFmtId="0" fontId="48" fillId="0" borderId="13" xfId="2" applyFont="1" applyBorder="1" applyAlignment="1"/>
    <xf numFmtId="0" fontId="49" fillId="0" borderId="13" xfId="0" applyFont="1" applyBorder="1"/>
    <xf numFmtId="0" fontId="50" fillId="0" borderId="13" xfId="0" applyFont="1" applyBorder="1"/>
    <xf numFmtId="0" fontId="27" fillId="0" borderId="13" xfId="2" applyFont="1" applyBorder="1"/>
    <xf numFmtId="0" fontId="27" fillId="0" borderId="13" xfId="0" applyFont="1" applyBorder="1" applyAlignment="1">
      <alignment wrapText="1"/>
    </xf>
    <xf numFmtId="1" fontId="27" fillId="0" borderId="13" xfId="0" applyNumberFormat="1" applyFont="1" applyBorder="1" applyAlignment="1">
      <alignment wrapText="1"/>
    </xf>
    <xf numFmtId="0" fontId="22" fillId="0" borderId="13" xfId="0" applyFont="1" applyBorder="1"/>
    <xf numFmtId="164" fontId="22" fillId="0" borderId="13" xfId="0" applyNumberFormat="1" applyFont="1" applyBorder="1"/>
    <xf numFmtId="0" fontId="27" fillId="0" borderId="13" xfId="0" applyFont="1" applyBorder="1"/>
    <xf numFmtId="164" fontId="27" fillId="0" borderId="13" xfId="0" applyNumberFormat="1" applyFont="1" applyBorder="1"/>
    <xf numFmtId="172" fontId="5" fillId="2" borderId="13" xfId="253" applyNumberFormat="1" applyFont="1" applyFill="1" applyBorder="1" applyAlignment="1" applyProtection="1">
      <alignment horizontal="center" vertical="center"/>
    </xf>
    <xf numFmtId="172" fontId="5" fillId="2" borderId="9" xfId="253" applyNumberFormat="1" applyFont="1" applyFill="1" applyBorder="1" applyAlignment="1" applyProtection="1">
      <alignment horizontal="center" vertical="center"/>
    </xf>
    <xf numFmtId="172" fontId="5" fillId="2" borderId="8" xfId="253" applyNumberFormat="1" applyFont="1" applyFill="1" applyBorder="1" applyAlignment="1" applyProtection="1">
      <alignment horizontal="center" vertical="center"/>
    </xf>
    <xf numFmtId="172" fontId="9" fillId="0" borderId="6" xfId="253" applyNumberFormat="1" applyFont="1" applyBorder="1" applyAlignment="1" applyProtection="1">
      <alignment horizontal="left" vertical="center"/>
    </xf>
    <xf numFmtId="164" fontId="9" fillId="0" borderId="15" xfId="253" applyNumberFormat="1" applyFont="1" applyBorder="1" applyAlignment="1">
      <alignment horizontal="center" vertical="center"/>
    </xf>
    <xf numFmtId="164" fontId="9" fillId="0" borderId="54" xfId="253" applyNumberFormat="1" applyFont="1" applyBorder="1" applyAlignment="1">
      <alignment horizontal="center" vertical="center"/>
    </xf>
    <xf numFmtId="164" fontId="9" fillId="0" borderId="33" xfId="253" applyNumberFormat="1" applyFont="1" applyBorder="1" applyAlignment="1">
      <alignment horizontal="center" vertical="center"/>
    </xf>
    <xf numFmtId="164" fontId="9" fillId="0" borderId="16" xfId="253" applyNumberFormat="1" applyFont="1" applyBorder="1" applyAlignment="1">
      <alignment horizontal="center" vertical="center"/>
    </xf>
    <xf numFmtId="164" fontId="9" fillId="0" borderId="9" xfId="253" applyNumberFormat="1" applyFont="1" applyBorder="1" applyAlignment="1">
      <alignment horizontal="center" vertical="center"/>
    </xf>
    <xf numFmtId="172" fontId="5" fillId="0" borderId="56" xfId="253" applyNumberFormat="1" applyFont="1" applyBorder="1" applyAlignment="1" applyProtection="1">
      <alignment horizontal="center" vertical="center"/>
    </xf>
    <xf numFmtId="164" fontId="5" fillId="0" borderId="64" xfId="253" applyNumberFormat="1" applyFont="1" applyBorder="1" applyAlignment="1">
      <alignment horizontal="center" vertical="center"/>
    </xf>
    <xf numFmtId="164" fontId="5" fillId="0" borderId="58" xfId="253" applyNumberFormat="1" applyFont="1" applyBorder="1" applyAlignment="1">
      <alignment horizontal="center" vertical="center"/>
    </xf>
    <xf numFmtId="164" fontId="5" fillId="0" borderId="57" xfId="253" applyNumberFormat="1" applyFont="1" applyBorder="1" applyAlignment="1">
      <alignment horizontal="center" vertical="center"/>
    </xf>
    <xf numFmtId="164" fontId="5" fillId="0" borderId="59" xfId="253" applyNumberFormat="1" applyFont="1" applyBorder="1" applyAlignment="1">
      <alignment horizontal="center" vertical="center"/>
    </xf>
    <xf numFmtId="170" fontId="5" fillId="2" borderId="2" xfId="259" applyNumberFormat="1" applyFont="1" applyFill="1" applyBorder="1" applyAlignment="1">
      <alignment horizontal="center"/>
    </xf>
    <xf numFmtId="170" fontId="5" fillId="2" borderId="4" xfId="259" applyNumberFormat="1" applyFont="1" applyFill="1" applyBorder="1"/>
    <xf numFmtId="170" fontId="5" fillId="2" borderId="12" xfId="259" applyNumberFormat="1" applyFont="1" applyFill="1" applyBorder="1" applyAlignment="1">
      <alignment horizontal="center"/>
    </xf>
    <xf numFmtId="170" fontId="5" fillId="2" borderId="9" xfId="259" applyNumberFormat="1" applyFont="1" applyFill="1" applyBorder="1" applyAlignment="1">
      <alignment horizontal="center"/>
    </xf>
    <xf numFmtId="49" fontId="5" fillId="2" borderId="9" xfId="259" quotePrefix="1" applyNumberFormat="1" applyFont="1" applyFill="1" applyBorder="1" applyAlignment="1">
      <alignment horizontal="center"/>
    </xf>
    <xf numFmtId="49" fontId="5" fillId="2" borderId="9" xfId="259" applyNumberFormat="1" applyFont="1" applyFill="1" applyBorder="1" applyAlignment="1">
      <alignment horizontal="center"/>
    </xf>
    <xf numFmtId="170" fontId="5" fillId="2" borderId="14" xfId="122" quotePrefix="1" applyNumberFormat="1" applyFont="1" applyFill="1" applyBorder="1" applyAlignment="1">
      <alignment horizontal="center"/>
    </xf>
    <xf numFmtId="170" fontId="9" fillId="0" borderId="6" xfId="184" applyFont="1" applyBorder="1" applyAlignment="1">
      <alignment horizontal="center"/>
    </xf>
    <xf numFmtId="170" fontId="5" fillId="0" borderId="15" xfId="184" applyFont="1" applyBorder="1"/>
    <xf numFmtId="170" fontId="5" fillId="0" borderId="50" xfId="184" applyFont="1" applyBorder="1"/>
    <xf numFmtId="174" fontId="9" fillId="0" borderId="6" xfId="184" applyNumberFormat="1" applyFont="1" applyBorder="1" applyAlignment="1">
      <alignment horizontal="center"/>
    </xf>
    <xf numFmtId="170" fontId="9" fillId="0" borderId="15" xfId="184" applyFont="1" applyBorder="1"/>
    <xf numFmtId="170" fontId="9" fillId="0" borderId="15" xfId="184" applyFont="1" applyBorder="1" applyAlignment="1">
      <alignment horizontal="right"/>
    </xf>
    <xf numFmtId="170" fontId="9" fillId="0" borderId="16" xfId="184" applyFont="1" applyBorder="1" applyAlignment="1">
      <alignment horizontal="right"/>
    </xf>
    <xf numFmtId="174" fontId="5" fillId="0" borderId="6" xfId="184" applyNumberFormat="1" applyFont="1" applyBorder="1" applyAlignment="1">
      <alignment horizontal="left"/>
    </xf>
    <xf numFmtId="170" fontId="9" fillId="0" borderId="55" xfId="184" applyFont="1" applyBorder="1" applyAlignment="1">
      <alignment horizontal="right"/>
    </xf>
    <xf numFmtId="170" fontId="9" fillId="0" borderId="56" xfId="184" applyFont="1" applyBorder="1"/>
    <xf numFmtId="170" fontId="5" fillId="0" borderId="64" xfId="184" applyFont="1" applyBorder="1"/>
    <xf numFmtId="170" fontId="5" fillId="0" borderId="57" xfId="184" applyFont="1" applyBorder="1" applyAlignment="1">
      <alignment horizontal="right"/>
    </xf>
    <xf numFmtId="170" fontId="5" fillId="0" borderId="59" xfId="184" applyFont="1" applyBorder="1" applyAlignment="1">
      <alignment horizontal="right"/>
    </xf>
    <xf numFmtId="170" fontId="5" fillId="2" borderId="12" xfId="261" applyNumberFormat="1" applyFont="1" applyFill="1" applyBorder="1" applyAlignment="1">
      <alignment horizontal="center"/>
    </xf>
    <xf numFmtId="170" fontId="5" fillId="2" borderId="9" xfId="261" applyNumberFormat="1" applyFont="1" applyFill="1" applyBorder="1" applyAlignment="1">
      <alignment horizontal="center"/>
    </xf>
    <xf numFmtId="49" fontId="5" fillId="2" borderId="9" xfId="263" quotePrefix="1" applyNumberFormat="1" applyFont="1" applyFill="1" applyBorder="1" applyAlignment="1">
      <alignment horizontal="center"/>
    </xf>
    <xf numFmtId="49" fontId="5" fillId="2" borderId="9" xfId="263" applyNumberFormat="1" applyFont="1" applyFill="1" applyBorder="1" applyAlignment="1">
      <alignment horizontal="center"/>
    </xf>
    <xf numFmtId="170" fontId="5" fillId="0" borderId="15" xfId="184" applyFont="1" applyBorder="1" applyAlignment="1">
      <alignment horizontal="center"/>
    </xf>
    <xf numFmtId="170" fontId="5" fillId="0" borderId="50" xfId="184" applyFont="1" applyBorder="1" applyAlignment="1">
      <alignment horizontal="center"/>
    </xf>
    <xf numFmtId="170" fontId="9" fillId="0" borderId="15" xfId="184" applyFont="1" applyBorder="1" applyAlignment="1">
      <alignment horizontal="center"/>
    </xf>
    <xf numFmtId="164" fontId="9" fillId="0" borderId="16" xfId="184" applyNumberFormat="1" applyFont="1" applyBorder="1" applyAlignment="1">
      <alignment horizontal="center"/>
    </xf>
    <xf numFmtId="0" fontId="9" fillId="0" borderId="16" xfId="184" applyNumberFormat="1" applyFont="1" applyBorder="1" applyAlignment="1">
      <alignment horizontal="center"/>
    </xf>
    <xf numFmtId="170" fontId="9" fillId="0" borderId="16" xfId="184" applyFont="1" applyBorder="1" applyAlignment="1">
      <alignment horizontal="center"/>
    </xf>
    <xf numFmtId="174" fontId="5" fillId="0" borderId="6" xfId="184" applyNumberFormat="1" applyFont="1" applyBorder="1" applyAlignment="1">
      <alignment horizontal="center"/>
    </xf>
    <xf numFmtId="170" fontId="5" fillId="0" borderId="15" xfId="184" applyFont="1" applyBorder="1" applyAlignment="1">
      <alignment horizontal="right"/>
    </xf>
    <xf numFmtId="170" fontId="9" fillId="0" borderId="9" xfId="184" applyFont="1" applyBorder="1" applyAlignment="1">
      <alignment horizontal="center"/>
    </xf>
    <xf numFmtId="174" fontId="5" fillId="0" borderId="56" xfId="184" applyNumberFormat="1" applyFont="1" applyBorder="1" applyAlignment="1">
      <alignment horizontal="center"/>
    </xf>
    <xf numFmtId="170" fontId="5" fillId="0" borderId="57" xfId="184" applyFont="1" applyBorder="1"/>
    <xf numFmtId="170" fontId="5" fillId="0" borderId="59" xfId="184" applyFont="1" applyBorder="1" applyAlignment="1">
      <alignment horizontal="center"/>
    </xf>
    <xf numFmtId="49" fontId="5" fillId="2" borderId="9" xfId="266" quotePrefix="1" applyNumberFormat="1" applyFont="1" applyFill="1" applyBorder="1" applyAlignment="1">
      <alignment horizontal="center"/>
    </xf>
    <xf numFmtId="49" fontId="5" fillId="2" borderId="9" xfId="266" applyNumberFormat="1" applyFont="1" applyFill="1" applyBorder="1" applyAlignment="1">
      <alignment horizontal="center"/>
    </xf>
    <xf numFmtId="170" fontId="9" fillId="0" borderId="6" xfId="212" applyFont="1" applyBorder="1"/>
    <xf numFmtId="170" fontId="5" fillId="0" borderId="15" xfId="212" applyFont="1" applyBorder="1"/>
    <xf numFmtId="170" fontId="5" fillId="0" borderId="15" xfId="212" quotePrefix="1" applyFont="1" applyBorder="1" applyAlignment="1">
      <alignment horizontal="right"/>
    </xf>
    <xf numFmtId="170" fontId="5" fillId="0" borderId="15" xfId="212" quotePrefix="1" applyFont="1" applyBorder="1" applyAlignment="1">
      <alignment horizontal="center"/>
    </xf>
    <xf numFmtId="170" fontId="5" fillId="0" borderId="50" xfId="212" quotePrefix="1" applyFont="1" applyBorder="1" applyAlignment="1">
      <alignment horizontal="center"/>
    </xf>
    <xf numFmtId="174" fontId="9" fillId="0" borderId="6" xfId="212" applyNumberFormat="1" applyFont="1" applyBorder="1" applyAlignment="1">
      <alignment horizontal="center"/>
    </xf>
    <xf numFmtId="170" fontId="9" fillId="0" borderId="15" xfId="212" applyFont="1" applyBorder="1"/>
    <xf numFmtId="170" fontId="9" fillId="0" borderId="15" xfId="212" applyFont="1" applyBorder="1" applyAlignment="1">
      <alignment horizontal="right"/>
    </xf>
    <xf numFmtId="170" fontId="9" fillId="0" borderId="15" xfId="212" quotePrefix="1" applyFont="1" applyBorder="1" applyAlignment="1">
      <alignment horizontal="center"/>
    </xf>
    <xf numFmtId="170" fontId="9" fillId="0" borderId="16" xfId="212" applyFont="1" applyBorder="1" applyAlignment="1">
      <alignment horizontal="center"/>
    </xf>
    <xf numFmtId="170" fontId="5" fillId="0" borderId="15" xfId="212" applyFont="1" applyBorder="1" applyAlignment="1">
      <alignment horizontal="right"/>
    </xf>
    <xf numFmtId="170" fontId="9" fillId="0" borderId="56" xfId="212" applyFont="1" applyBorder="1"/>
    <xf numFmtId="170" fontId="5" fillId="0" borderId="57" xfId="212" applyFont="1" applyBorder="1"/>
    <xf numFmtId="170" fontId="5" fillId="0" borderId="57" xfId="212" applyFont="1" applyBorder="1" applyAlignment="1">
      <alignment horizontal="center"/>
    </xf>
    <xf numFmtId="170" fontId="5" fillId="0" borderId="59" xfId="212" applyFont="1" applyBorder="1" applyAlignment="1">
      <alignment horizontal="center"/>
    </xf>
    <xf numFmtId="49" fontId="5" fillId="2" borderId="9" xfId="269" quotePrefix="1" applyNumberFormat="1" applyFont="1" applyFill="1" applyBorder="1" applyAlignment="1">
      <alignment horizontal="center"/>
    </xf>
    <xf numFmtId="49" fontId="5" fillId="2" borderId="9" xfId="269" applyNumberFormat="1" applyFont="1" applyFill="1" applyBorder="1" applyAlignment="1">
      <alignment horizontal="center"/>
    </xf>
    <xf numFmtId="170" fontId="9" fillId="0" borderId="6" xfId="213" applyFont="1" applyBorder="1" applyAlignment="1">
      <alignment horizontal="left"/>
    </xf>
    <xf numFmtId="170" fontId="5" fillId="0" borderId="15" xfId="213" applyFont="1" applyBorder="1"/>
    <xf numFmtId="170" fontId="5" fillId="0" borderId="15" xfId="213" quotePrefix="1" applyFont="1" applyBorder="1" applyAlignment="1"/>
    <xf numFmtId="170" fontId="5" fillId="0" borderId="50" xfId="213" quotePrefix="1" applyFont="1" applyBorder="1" applyAlignment="1"/>
    <xf numFmtId="174" fontId="9" fillId="0" borderId="6" xfId="213" applyNumberFormat="1" applyFont="1" applyBorder="1" applyAlignment="1">
      <alignment horizontal="center"/>
    </xf>
    <xf numFmtId="174" fontId="9" fillId="0" borderId="15" xfId="213" applyNumberFormat="1" applyFont="1" applyBorder="1" applyAlignment="1">
      <alignment horizontal="left"/>
    </xf>
    <xf numFmtId="170" fontId="9" fillId="0" borderId="15" xfId="213" applyFont="1" applyBorder="1" applyAlignment="1"/>
    <xf numFmtId="170" fontId="9" fillId="0" borderId="16" xfId="213" applyFont="1" applyBorder="1" applyAlignment="1"/>
    <xf numFmtId="174" fontId="9" fillId="0" borderId="6" xfId="213" applyNumberFormat="1" applyFont="1" applyBorder="1" applyAlignment="1">
      <alignment horizontal="left"/>
    </xf>
    <xf numFmtId="174" fontId="5" fillId="0" borderId="15" xfId="213" applyNumberFormat="1" applyFont="1" applyBorder="1" applyAlignment="1">
      <alignment horizontal="left"/>
    </xf>
    <xf numFmtId="170" fontId="5" fillId="0" borderId="15" xfId="213" applyFont="1" applyBorder="1" applyAlignment="1"/>
    <xf numFmtId="174" fontId="9" fillId="0" borderId="56" xfId="213" applyNumberFormat="1" applyFont="1" applyBorder="1" applyAlignment="1">
      <alignment horizontal="left"/>
    </xf>
    <xf numFmtId="174" fontId="5" fillId="0" borderId="57" xfId="213" applyNumberFormat="1" applyFont="1" applyBorder="1" applyAlignment="1">
      <alignment horizontal="left"/>
    </xf>
    <xf numFmtId="170" fontId="5" fillId="0" borderId="57" xfId="213" applyFont="1" applyBorder="1" applyAlignment="1"/>
    <xf numFmtId="170" fontId="5" fillId="0" borderId="59" xfId="213" applyFont="1" applyBorder="1" applyAlignment="1"/>
    <xf numFmtId="49" fontId="5" fillId="2" borderId="9" xfId="271" quotePrefix="1" applyNumberFormat="1" applyFont="1" applyFill="1" applyBorder="1" applyAlignment="1">
      <alignment horizontal="center"/>
    </xf>
    <xf numFmtId="49" fontId="5" fillId="2" borderId="9" xfId="271" applyNumberFormat="1" applyFont="1" applyFill="1" applyBorder="1" applyAlignment="1">
      <alignment horizontal="center"/>
    </xf>
    <xf numFmtId="49" fontId="5" fillId="2" borderId="14" xfId="271" applyNumberFormat="1" applyFont="1" applyFill="1" applyBorder="1" applyAlignment="1">
      <alignment horizontal="center"/>
    </xf>
    <xf numFmtId="170" fontId="9" fillId="0" borderId="15" xfId="213" applyFont="1" applyBorder="1" applyAlignment="1">
      <alignment horizontal="right"/>
    </xf>
    <xf numFmtId="170" fontId="9" fillId="0" borderId="16" xfId="213" applyFont="1" applyBorder="1" applyAlignment="1">
      <alignment horizontal="right"/>
    </xf>
    <xf numFmtId="170" fontId="9" fillId="0" borderId="15" xfId="213" quotePrefix="1" applyFont="1" applyBorder="1" applyAlignment="1">
      <alignment horizontal="center"/>
    </xf>
    <xf numFmtId="174" fontId="9" fillId="0" borderId="56" xfId="213" applyNumberFormat="1" applyFont="1" applyBorder="1" applyAlignment="1">
      <alignment horizontal="center"/>
    </xf>
    <xf numFmtId="49" fontId="5" fillId="2" borderId="9" xfId="274" quotePrefix="1" applyNumberFormat="1" applyFont="1" applyFill="1" applyBorder="1" applyAlignment="1">
      <alignment horizontal="center"/>
    </xf>
    <xf numFmtId="49" fontId="5" fillId="2" borderId="9" xfId="274" applyNumberFormat="1" applyFont="1" applyFill="1" applyBorder="1" applyAlignment="1">
      <alignment horizontal="center"/>
    </xf>
    <xf numFmtId="170" fontId="5" fillId="2" borderId="9" xfId="122" quotePrefix="1" applyNumberFormat="1" applyFont="1" applyFill="1" applyBorder="1" applyAlignment="1">
      <alignment horizontal="center"/>
    </xf>
    <xf numFmtId="170" fontId="9" fillId="0" borderId="6" xfId="214" applyFont="1" applyBorder="1" applyAlignment="1">
      <alignment horizontal="left"/>
    </xf>
    <xf numFmtId="170" fontId="5" fillId="0" borderId="15" xfId="214" applyFont="1" applyBorder="1"/>
    <xf numFmtId="170" fontId="5" fillId="0" borderId="33" xfId="214" quotePrefix="1" applyFont="1" applyBorder="1" applyAlignment="1">
      <alignment horizontal="right"/>
    </xf>
    <xf numFmtId="170" fontId="5" fillId="0" borderId="50" xfId="214" quotePrefix="1" applyFont="1" applyBorder="1" applyAlignment="1">
      <alignment horizontal="right"/>
    </xf>
    <xf numFmtId="174" fontId="9" fillId="0" borderId="6" xfId="214" applyNumberFormat="1" applyFont="1" applyBorder="1" applyAlignment="1">
      <alignment horizontal="center"/>
    </xf>
    <xf numFmtId="174" fontId="9" fillId="0" borderId="15" xfId="214" applyNumberFormat="1" applyFont="1" applyBorder="1" applyAlignment="1">
      <alignment horizontal="left"/>
    </xf>
    <xf numFmtId="170" fontId="9" fillId="0" borderId="15" xfId="214" applyFont="1" applyBorder="1" applyAlignment="1">
      <alignment horizontal="right"/>
    </xf>
    <xf numFmtId="170" fontId="9" fillId="0" borderId="16" xfId="214" applyFont="1" applyBorder="1" applyAlignment="1">
      <alignment horizontal="right"/>
    </xf>
    <xf numFmtId="174" fontId="9" fillId="0" borderId="6" xfId="214" applyNumberFormat="1" applyFont="1" applyBorder="1" applyAlignment="1">
      <alignment horizontal="left"/>
    </xf>
    <xf numFmtId="174" fontId="5" fillId="0" borderId="15" xfId="214" applyNumberFormat="1" applyFont="1" applyBorder="1" applyAlignment="1">
      <alignment horizontal="left"/>
    </xf>
    <xf numFmtId="170" fontId="5" fillId="0" borderId="15" xfId="214" applyFont="1" applyBorder="1" applyAlignment="1">
      <alignment horizontal="right"/>
    </xf>
    <xf numFmtId="170" fontId="5" fillId="0" borderId="16" xfId="214" applyFont="1" applyBorder="1" applyAlignment="1">
      <alignment horizontal="right"/>
    </xf>
    <xf numFmtId="174" fontId="9" fillId="0" borderId="56" xfId="214" applyNumberFormat="1" applyFont="1" applyBorder="1" applyAlignment="1">
      <alignment horizontal="left"/>
    </xf>
    <xf numFmtId="174" fontId="5" fillId="0" borderId="57" xfId="214" applyNumberFormat="1" applyFont="1" applyBorder="1" applyAlignment="1">
      <alignment horizontal="left"/>
    </xf>
    <xf numFmtId="170" fontId="5" fillId="0" borderId="57" xfId="214" applyFont="1" applyBorder="1" applyAlignment="1">
      <alignment horizontal="right"/>
    </xf>
    <xf numFmtId="170" fontId="5" fillId="0" borderId="59" xfId="214" applyFont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0" fontId="5" fillId="0" borderId="0" xfId="245" applyFont="1" applyFill="1" applyBorder="1" applyAlignment="1">
      <alignment horizontal="center"/>
    </xf>
    <xf numFmtId="0" fontId="5" fillId="0" borderId="0" xfId="3" applyFont="1" applyAlignment="1">
      <alignment horizontal="center" vertical="center"/>
    </xf>
    <xf numFmtId="0" fontId="5" fillId="0" borderId="2" xfId="245" applyFont="1" applyFill="1" applyBorder="1"/>
    <xf numFmtId="0" fontId="5" fillId="0" borderId="60" xfId="245" applyFont="1" applyFill="1" applyBorder="1" applyAlignment="1" applyProtection="1">
      <alignment horizontal="center"/>
    </xf>
    <xf numFmtId="174" fontId="5" fillId="0" borderId="60" xfId="245" applyNumberFormat="1" applyFont="1" applyFill="1" applyBorder="1" applyAlignment="1">
      <alignment horizontal="center"/>
    </xf>
    <xf numFmtId="174" fontId="5" fillId="0" borderId="66" xfId="245" applyNumberFormat="1" applyFont="1" applyFill="1" applyBorder="1" applyAlignment="1">
      <alignment horizontal="center"/>
    </xf>
    <xf numFmtId="0" fontId="5" fillId="0" borderId="6" xfId="245" quotePrefix="1" applyFont="1" applyFill="1" applyBorder="1" applyAlignment="1">
      <alignment horizontal="left"/>
    </xf>
    <xf numFmtId="174" fontId="5" fillId="0" borderId="0" xfId="245" applyNumberFormat="1" applyFont="1" applyFill="1" applyBorder="1" applyAlignment="1">
      <alignment horizontal="center"/>
    </xf>
    <xf numFmtId="174" fontId="5" fillId="0" borderId="54" xfId="245" applyNumberFormat="1" applyFont="1" applyFill="1" applyBorder="1" applyAlignment="1">
      <alignment horizontal="center"/>
    </xf>
    <xf numFmtId="0" fontId="5" fillId="0" borderId="12" xfId="245" applyFont="1" applyFill="1" applyBorder="1"/>
    <xf numFmtId="0" fontId="5" fillId="0" borderId="10" xfId="245" applyFont="1" applyFill="1" applyBorder="1" applyAlignment="1" applyProtection="1">
      <alignment horizontal="center"/>
    </xf>
    <xf numFmtId="0" fontId="5" fillId="0" borderId="63" xfId="245" applyFont="1" applyFill="1" applyBorder="1" applyAlignment="1" applyProtection="1">
      <alignment horizontal="center"/>
    </xf>
    <xf numFmtId="0" fontId="5" fillId="0" borderId="34" xfId="245" quotePrefix="1" applyFont="1" applyFill="1" applyBorder="1" applyAlignment="1" applyProtection="1">
      <alignment horizontal="center"/>
    </xf>
    <xf numFmtId="174" fontId="5" fillId="0" borderId="8" xfId="245" applyNumberFormat="1" applyFont="1" applyFill="1" applyBorder="1" applyAlignment="1" applyProtection="1">
      <alignment horizontal="right"/>
    </xf>
    <xf numFmtId="174" fontId="5" fillId="0" borderId="34" xfId="245" applyNumberFormat="1" applyFont="1" applyFill="1" applyBorder="1" applyAlignment="1" applyProtection="1">
      <alignment horizontal="center"/>
    </xf>
    <xf numFmtId="174" fontId="5" fillId="0" borderId="11" xfId="245" applyNumberFormat="1" applyFont="1" applyFill="1" applyBorder="1" applyAlignment="1" applyProtection="1">
      <alignment horizontal="center"/>
    </xf>
    <xf numFmtId="171" fontId="9" fillId="0" borderId="88" xfId="245" applyNumberFormat="1" applyFont="1" applyFill="1" applyBorder="1" applyAlignment="1" applyProtection="1">
      <alignment horizontal="left"/>
    </xf>
    <xf numFmtId="170" fontId="9" fillId="0" borderId="51" xfId="245" applyNumberFormat="1" applyFont="1" applyFill="1" applyBorder="1" applyProtection="1"/>
    <xf numFmtId="170" fontId="9" fillId="0" borderId="8" xfId="245" applyNumberFormat="1" applyFont="1" applyFill="1" applyBorder="1" applyProtection="1"/>
    <xf numFmtId="170" fontId="9" fillId="0" borderId="7" xfId="245" applyNumberFormat="1" applyFont="1" applyFill="1" applyBorder="1" applyProtection="1"/>
    <xf numFmtId="174" fontId="42" fillId="0" borderId="8" xfId="245" applyNumberFormat="1" applyFont="1" applyFill="1" applyBorder="1" applyAlignment="1" applyProtection="1">
      <alignment horizontal="left"/>
    </xf>
    <xf numFmtId="174" fontId="42" fillId="0" borderId="8" xfId="245" quotePrefix="1" applyNumberFormat="1" applyFont="1" applyFill="1" applyBorder="1" applyAlignment="1" applyProtection="1"/>
    <xf numFmtId="170" fontId="9" fillId="0" borderId="92" xfId="245" applyNumberFormat="1" applyFont="1" applyFill="1" applyBorder="1" applyProtection="1"/>
    <xf numFmtId="171" fontId="9" fillId="0" borderId="6" xfId="245" quotePrefix="1" applyNumberFormat="1" applyFont="1" applyFill="1" applyBorder="1" applyAlignment="1" applyProtection="1">
      <alignment horizontal="left"/>
    </xf>
    <xf numFmtId="170" fontId="9" fillId="0" borderId="0" xfId="245" applyNumberFormat="1" applyFont="1" applyFill="1" applyBorder="1" applyProtection="1"/>
    <xf numFmtId="170" fontId="9" fillId="0" borderId="54" xfId="245" applyNumberFormat="1" applyFont="1" applyFill="1" applyBorder="1" applyProtection="1"/>
    <xf numFmtId="170" fontId="9" fillId="0" borderId="41" xfId="245" applyNumberFormat="1" applyFont="1" applyFill="1" applyBorder="1" applyProtection="1"/>
    <xf numFmtId="174" fontId="9" fillId="0" borderId="54" xfId="245" applyNumberFormat="1" applyFont="1" applyFill="1" applyBorder="1" applyProtection="1"/>
    <xf numFmtId="170" fontId="9" fillId="0" borderId="67" xfId="245" applyNumberFormat="1" applyFont="1" applyFill="1" applyBorder="1" applyProtection="1"/>
    <xf numFmtId="171" fontId="9" fillId="0" borderId="6" xfId="245" applyNumberFormat="1" applyFont="1" applyFill="1" applyBorder="1" applyAlignment="1" applyProtection="1">
      <alignment horizontal="left"/>
    </xf>
    <xf numFmtId="174" fontId="42" fillId="0" borderId="8" xfId="245" quotePrefix="1" applyNumberFormat="1" applyFont="1" applyFill="1" applyBorder="1" applyAlignment="1" applyProtection="1">
      <alignment horizontal="left"/>
    </xf>
    <xf numFmtId="170" fontId="51" fillId="0" borderId="0" xfId="245" applyNumberFormat="1" applyFont="1" applyFill="1" applyBorder="1" applyProtection="1"/>
    <xf numFmtId="170" fontId="51" fillId="0" borderId="54" xfId="245" applyNumberFormat="1" applyFont="1" applyFill="1" applyBorder="1" applyProtection="1"/>
    <xf numFmtId="170" fontId="51" fillId="0" borderId="67" xfId="245" applyNumberFormat="1" applyFont="1" applyFill="1" applyBorder="1" applyProtection="1"/>
    <xf numFmtId="0" fontId="9" fillId="0" borderId="54" xfId="245" applyFont="1" applyFill="1" applyBorder="1"/>
    <xf numFmtId="174" fontId="35" fillId="0" borderId="54" xfId="245" quotePrefix="1" applyNumberFormat="1" applyFont="1" applyFill="1" applyBorder="1" applyAlignment="1" applyProtection="1">
      <alignment horizontal="left"/>
    </xf>
    <xf numFmtId="174" fontId="42" fillId="0" borderId="54" xfId="245" applyNumberFormat="1" applyFont="1" applyFill="1" applyBorder="1" applyAlignment="1" applyProtection="1">
      <alignment horizontal="left"/>
    </xf>
    <xf numFmtId="174" fontId="42" fillId="0" borderId="54" xfId="245" quotePrefix="1" applyNumberFormat="1" applyFont="1" applyFill="1" applyBorder="1" applyAlignment="1" applyProtection="1">
      <alignment horizontal="left"/>
    </xf>
    <xf numFmtId="174" fontId="9" fillId="0" borderId="8" xfId="245" applyNumberFormat="1" applyFont="1" applyFill="1" applyBorder="1" applyProtection="1"/>
    <xf numFmtId="164" fontId="9" fillId="0" borderId="67" xfId="245" applyNumberFormat="1" applyFont="1" applyFill="1" applyBorder="1" applyProtection="1"/>
    <xf numFmtId="171" fontId="9" fillId="0" borderId="12" xfId="245" quotePrefix="1" applyNumberFormat="1" applyFont="1" applyFill="1" applyBorder="1" applyAlignment="1" applyProtection="1">
      <alignment horizontal="left"/>
    </xf>
    <xf numFmtId="170" fontId="9" fillId="0" borderId="63" xfId="245" applyNumberFormat="1" applyFont="1" applyFill="1" applyBorder="1" applyProtection="1"/>
    <xf numFmtId="170" fontId="9" fillId="0" borderId="34" xfId="245" applyNumberFormat="1" applyFont="1" applyFill="1" applyBorder="1" applyProtection="1"/>
    <xf numFmtId="170" fontId="9" fillId="0" borderId="10" xfId="245" applyNumberFormat="1" applyFont="1" applyFill="1" applyBorder="1" applyProtection="1"/>
    <xf numFmtId="170" fontId="9" fillId="0" borderId="11" xfId="245" applyNumberFormat="1" applyFont="1" applyFill="1" applyBorder="1" applyProtection="1"/>
    <xf numFmtId="171" fontId="9" fillId="0" borderId="21" xfId="245" applyNumberFormat="1" applyFont="1" applyFill="1" applyBorder="1" applyAlignment="1" applyProtection="1">
      <alignment horizontal="left"/>
    </xf>
    <xf numFmtId="170" fontId="9" fillId="0" borderId="1" xfId="245" applyNumberFormat="1" applyFont="1" applyFill="1" applyBorder="1" applyProtection="1"/>
    <xf numFmtId="170" fontId="9" fillId="0" borderId="89" xfId="245" applyNumberFormat="1" applyFont="1" applyFill="1" applyBorder="1" applyProtection="1"/>
    <xf numFmtId="170" fontId="9" fillId="0" borderId="68" xfId="245" applyNumberFormat="1" applyFont="1" applyFill="1" applyBorder="1" applyProtection="1"/>
    <xf numFmtId="170" fontId="9" fillId="0" borderId="69" xfId="245" applyNumberFormat="1" applyFont="1" applyFill="1" applyBorder="1" applyProtection="1"/>
    <xf numFmtId="0" fontId="9" fillId="0" borderId="0" xfId="245" quotePrefix="1" applyFont="1" applyFill="1" applyBorder="1" applyAlignment="1">
      <alignment horizontal="left"/>
    </xf>
    <xf numFmtId="170" fontId="9" fillId="0" borderId="0" xfId="245" applyNumberFormat="1" applyFont="1" applyFill="1" applyBorder="1" applyAlignment="1">
      <alignment horizontal="right"/>
    </xf>
    <xf numFmtId="170" fontId="52" fillId="0" borderId="0" xfId="245" applyNumberFormat="1" applyFont="1" applyFill="1" applyBorder="1" applyProtection="1"/>
    <xf numFmtId="174" fontId="52" fillId="0" borderId="0" xfId="245" applyNumberFormat="1" applyFont="1" applyFill="1" applyBorder="1" applyAlignment="1" applyProtection="1">
      <alignment horizontal="left"/>
    </xf>
    <xf numFmtId="0" fontId="52" fillId="0" borderId="0" xfId="245" applyFont="1" applyFill="1" applyBorder="1" applyAlignment="1" applyProtection="1">
      <alignment horizontal="left"/>
    </xf>
    <xf numFmtId="0" fontId="53" fillId="0" borderId="0" xfId="245" applyFont="1" applyFill="1" applyBorder="1" applyAlignment="1" applyProtection="1">
      <alignment horizontal="left"/>
    </xf>
    <xf numFmtId="0" fontId="43" fillId="0" borderId="0" xfId="245" quotePrefix="1" applyFont="1" applyFill="1" applyBorder="1" applyAlignment="1">
      <alignment horizontal="left"/>
    </xf>
    <xf numFmtId="171" fontId="9" fillId="0" borderId="0" xfId="245" applyNumberFormat="1" applyFont="1" applyFill="1" applyBorder="1" applyAlignment="1" applyProtection="1">
      <alignment horizontal="left"/>
    </xf>
    <xf numFmtId="171" fontId="8" fillId="0" borderId="0" xfId="245" quotePrefix="1" applyNumberFormat="1" applyFont="1" applyFill="1" applyBorder="1" applyAlignment="1" applyProtection="1">
      <alignment horizontal="left"/>
    </xf>
    <xf numFmtId="0" fontId="17" fillId="0" borderId="0" xfId="245" applyFont="1" applyFill="1" applyBorder="1"/>
    <xf numFmtId="176" fontId="17" fillId="0" borderId="0" xfId="245" applyNumberFormat="1" applyFont="1" applyFill="1" applyBorder="1" applyAlignment="1" applyProtection="1">
      <alignment horizontal="right"/>
    </xf>
    <xf numFmtId="176" fontId="17" fillId="0" borderId="0" xfId="245" applyNumberFormat="1" applyFont="1" applyFill="1" applyBorder="1" applyProtection="1"/>
    <xf numFmtId="170" fontId="17" fillId="0" borderId="0" xfId="245" applyNumberFormat="1" applyFont="1" applyFill="1" applyBorder="1" applyProtection="1"/>
    <xf numFmtId="174" fontId="17" fillId="0" borderId="0" xfId="245" applyNumberFormat="1" applyFont="1" applyFill="1" applyBorder="1" applyProtection="1"/>
    <xf numFmtId="176" fontId="17" fillId="0" borderId="0" xfId="245" applyNumberFormat="1" applyFont="1" applyFill="1" applyBorder="1" applyAlignment="1">
      <alignment horizontal="right"/>
    </xf>
    <xf numFmtId="176" fontId="17" fillId="0" borderId="0" xfId="245" applyNumberFormat="1" applyFont="1" applyFill="1" applyBorder="1"/>
    <xf numFmtId="171" fontId="17" fillId="0" borderId="0" xfId="245" applyNumberFormat="1" applyFont="1" applyFill="1" applyBorder="1" applyAlignment="1" applyProtection="1">
      <alignment horizontal="left"/>
    </xf>
    <xf numFmtId="164" fontId="9" fillId="0" borderId="0" xfId="245" applyNumberFormat="1" applyFont="1" applyFill="1"/>
    <xf numFmtId="174" fontId="5" fillId="0" borderId="60" xfId="245" applyNumberFormat="1" applyFont="1" applyFill="1" applyBorder="1" applyAlignment="1" applyProtection="1">
      <alignment horizontal="center"/>
    </xf>
    <xf numFmtId="174" fontId="5" fillId="0" borderId="66" xfId="245" applyNumberFormat="1" applyFont="1" applyFill="1" applyBorder="1" applyAlignment="1" applyProtection="1">
      <alignment horizontal="center"/>
    </xf>
    <xf numFmtId="0" fontId="5" fillId="0" borderId="6" xfId="245" applyFont="1" applyFill="1" applyBorder="1"/>
    <xf numFmtId="174" fontId="5" fillId="0" borderId="0" xfId="245" quotePrefix="1" applyNumberFormat="1" applyFont="1" applyFill="1" applyBorder="1" applyAlignment="1" applyProtection="1">
      <alignment horizontal="center"/>
    </xf>
    <xf numFmtId="0" fontId="5" fillId="0" borderId="0" xfId="245" applyFont="1" applyFill="1" applyBorder="1" applyAlignment="1" applyProtection="1">
      <alignment horizontal="center"/>
    </xf>
    <xf numFmtId="0" fontId="5" fillId="0" borderId="0" xfId="245" quotePrefix="1" applyFont="1" applyFill="1" applyBorder="1" applyAlignment="1" applyProtection="1">
      <alignment horizontal="center"/>
    </xf>
    <xf numFmtId="0" fontId="5" fillId="0" borderId="54" xfId="245" quotePrefix="1" applyFont="1" applyFill="1" applyBorder="1" applyAlignment="1" applyProtection="1">
      <alignment horizontal="center"/>
    </xf>
    <xf numFmtId="0" fontId="5" fillId="0" borderId="41" xfId="245" applyFont="1" applyFill="1" applyBorder="1" applyAlignment="1" applyProtection="1">
      <alignment horizontal="center"/>
    </xf>
    <xf numFmtId="174" fontId="5" fillId="0" borderId="38" xfId="245" applyNumberFormat="1" applyFont="1" applyFill="1" applyBorder="1" applyAlignment="1" applyProtection="1">
      <alignment horizontal="right"/>
    </xf>
    <xf numFmtId="174" fontId="5" fillId="0" borderId="54" xfId="245" applyNumberFormat="1" applyFont="1" applyFill="1" applyBorder="1" applyAlignment="1" applyProtection="1">
      <alignment horizontal="center"/>
    </xf>
    <xf numFmtId="174" fontId="5" fillId="0" borderId="67" xfId="245" applyNumberFormat="1" applyFont="1" applyFill="1" applyBorder="1" applyAlignment="1" applyProtection="1">
      <alignment horizontal="center"/>
    </xf>
    <xf numFmtId="174" fontId="35" fillId="0" borderId="8" xfId="245" applyNumberFormat="1" applyFont="1" applyFill="1" applyBorder="1" applyProtection="1"/>
    <xf numFmtId="174" fontId="35" fillId="0" borderId="8" xfId="245" quotePrefix="1" applyNumberFormat="1" applyFont="1" applyFill="1" applyBorder="1" applyAlignment="1" applyProtection="1">
      <alignment horizontal="left"/>
    </xf>
    <xf numFmtId="174" fontId="35" fillId="0" borderId="54" xfId="245" applyNumberFormat="1" applyFont="1" applyFill="1" applyBorder="1" applyProtection="1"/>
    <xf numFmtId="171" fontId="9" fillId="0" borderId="88" xfId="245" quotePrefix="1" applyNumberFormat="1" applyFont="1" applyFill="1" applyBorder="1" applyAlignment="1" applyProtection="1">
      <alignment horizontal="left"/>
    </xf>
    <xf numFmtId="171" fontId="5" fillId="0" borderId="6" xfId="245" applyNumberFormat="1" applyFont="1" applyFill="1" applyBorder="1" applyAlignment="1" applyProtection="1">
      <alignment horizontal="left"/>
    </xf>
    <xf numFmtId="170" fontId="5" fillId="0" borderId="0" xfId="245" applyNumberFormat="1" applyFont="1" applyFill="1" applyBorder="1" applyProtection="1"/>
    <xf numFmtId="170" fontId="5" fillId="0" borderId="54" xfId="245" applyNumberFormat="1" applyFont="1" applyFill="1" applyBorder="1" applyProtection="1"/>
    <xf numFmtId="170" fontId="5" fillId="0" borderId="41" xfId="245" applyNumberFormat="1" applyFont="1" applyFill="1" applyBorder="1" applyProtection="1"/>
    <xf numFmtId="174" fontId="38" fillId="0" borderId="54" xfId="245" applyNumberFormat="1" applyFont="1" applyFill="1" applyBorder="1" applyProtection="1"/>
    <xf numFmtId="170" fontId="5" fillId="0" borderId="67" xfId="245" applyNumberFormat="1" applyFont="1" applyFill="1" applyBorder="1" applyProtection="1"/>
    <xf numFmtId="0" fontId="9" fillId="0" borderId="8" xfId="245" applyFont="1" applyFill="1" applyBorder="1"/>
    <xf numFmtId="174" fontId="35" fillId="0" borderId="89" xfId="245" applyNumberFormat="1" applyFont="1" applyFill="1" applyBorder="1" applyProtection="1"/>
    <xf numFmtId="0" fontId="9" fillId="0" borderId="89" xfId="245" applyFont="1" applyFill="1" applyBorder="1"/>
    <xf numFmtId="171" fontId="8" fillId="0" borderId="0" xfId="245" applyNumberFormat="1" applyFont="1" applyFill="1" applyBorder="1" applyAlignment="1" applyProtection="1">
      <alignment horizontal="left"/>
    </xf>
    <xf numFmtId="170" fontId="54" fillId="0" borderId="0" xfId="245" applyNumberFormat="1" applyFont="1" applyFill="1" applyBorder="1" applyProtection="1"/>
    <xf numFmtId="170" fontId="17" fillId="0" borderId="0" xfId="245" applyNumberFormat="1" applyFont="1" applyFill="1" applyBorder="1" applyAlignment="1">
      <alignment horizontal="right"/>
    </xf>
    <xf numFmtId="170" fontId="17" fillId="0" borderId="0" xfId="245" applyNumberFormat="1" applyFont="1" applyFill="1" applyBorder="1"/>
    <xf numFmtId="0" fontId="17" fillId="0" borderId="0" xfId="245" quotePrefix="1" applyFont="1" applyFill="1" applyBorder="1" applyAlignment="1">
      <alignment horizontal="left"/>
    </xf>
    <xf numFmtId="174" fontId="5" fillId="0" borderId="0" xfId="245" applyNumberFormat="1" applyFont="1" applyFill="1" applyBorder="1" applyAlignment="1">
      <alignment horizontal="centerContinuous"/>
    </xf>
    <xf numFmtId="174" fontId="5" fillId="0" borderId="54" xfId="245" applyNumberFormat="1" applyFont="1" applyFill="1" applyBorder="1" applyAlignment="1">
      <alignment horizontal="centerContinuous"/>
    </xf>
    <xf numFmtId="174" fontId="5" fillId="0" borderId="51" xfId="245" quotePrefix="1" applyNumberFormat="1" applyFont="1" applyFill="1" applyBorder="1" applyAlignment="1" applyProtection="1">
      <alignment horizontal="centerContinuous"/>
    </xf>
    <xf numFmtId="174" fontId="5" fillId="0" borderId="51" xfId="245" quotePrefix="1" applyNumberFormat="1" applyFont="1" applyFill="1" applyBorder="1" applyAlignment="1" applyProtection="1">
      <alignment horizontal="center"/>
    </xf>
    <xf numFmtId="0" fontId="5" fillId="0" borderId="92" xfId="245" quotePrefix="1" applyFont="1" applyFill="1" applyBorder="1" applyAlignment="1" applyProtection="1">
      <alignment horizontal="centerContinuous"/>
    </xf>
    <xf numFmtId="170" fontId="9" fillId="0" borderId="88" xfId="245" quotePrefix="1" applyNumberFormat="1" applyFont="1" applyFill="1" applyBorder="1" applyAlignment="1" applyProtection="1">
      <alignment horizontal="left"/>
    </xf>
    <xf numFmtId="170" fontId="9" fillId="0" borderId="6" xfId="245" applyNumberFormat="1" applyFont="1" applyFill="1" applyBorder="1" applyAlignment="1" applyProtection="1">
      <alignment horizontal="left"/>
    </xf>
    <xf numFmtId="170" fontId="5" fillId="0" borderId="88" xfId="245" quotePrefix="1" applyNumberFormat="1" applyFont="1" applyFill="1" applyBorder="1" applyAlignment="1" applyProtection="1">
      <alignment horizontal="left"/>
    </xf>
    <xf numFmtId="170" fontId="5" fillId="0" borderId="51" xfId="245" applyNumberFormat="1" applyFont="1" applyFill="1" applyBorder="1" applyProtection="1"/>
    <xf numFmtId="170" fontId="5" fillId="0" borderId="8" xfId="245" applyNumberFormat="1" applyFont="1" applyFill="1" applyBorder="1" applyProtection="1"/>
    <xf numFmtId="170" fontId="5" fillId="0" borderId="7" xfId="245" applyNumberFormat="1" applyFont="1" applyFill="1" applyBorder="1" applyProtection="1"/>
    <xf numFmtId="174" fontId="38" fillId="0" borderId="8" xfId="245" applyNumberFormat="1" applyFont="1" applyFill="1" applyBorder="1" applyProtection="1"/>
    <xf numFmtId="170" fontId="5" fillId="0" borderId="92" xfId="245" applyNumberFormat="1" applyFont="1" applyFill="1" applyBorder="1" applyProtection="1"/>
    <xf numFmtId="171" fontId="9" fillId="0" borderId="6" xfId="245" applyNumberFormat="1" applyFont="1" applyFill="1" applyBorder="1" applyAlignment="1" applyProtection="1">
      <alignment horizontal="left" indent="3"/>
    </xf>
    <xf numFmtId="170" fontId="9" fillId="0" borderId="88" xfId="245" applyNumberFormat="1" applyFont="1" applyFill="1" applyBorder="1" applyAlignment="1" applyProtection="1">
      <alignment horizontal="left"/>
    </xf>
    <xf numFmtId="170" fontId="9" fillId="0" borderId="13" xfId="245" applyNumberFormat="1" applyFont="1" applyFill="1" applyBorder="1" applyProtection="1"/>
    <xf numFmtId="170" fontId="9" fillId="0" borderId="21" xfId="245" applyNumberFormat="1" applyFont="1" applyFill="1" applyBorder="1" applyAlignment="1" applyProtection="1">
      <alignment horizontal="left"/>
    </xf>
    <xf numFmtId="170" fontId="9" fillId="0" borderId="0" xfId="245" applyNumberFormat="1" applyFont="1"/>
    <xf numFmtId="170" fontId="9" fillId="0" borderId="0" xfId="245" applyNumberFormat="1" applyFont="1" applyFill="1" applyBorder="1" applyAlignment="1">
      <alignment horizontal="center"/>
    </xf>
    <xf numFmtId="174" fontId="35" fillId="0" borderId="34" xfId="245" applyNumberFormat="1" applyFont="1" applyFill="1" applyBorder="1" applyProtection="1"/>
    <xf numFmtId="174" fontId="5" fillId="0" borderId="60" xfId="245" applyNumberFormat="1" applyFont="1" applyFill="1" applyBorder="1" applyAlignment="1">
      <alignment horizontal="centerContinuous"/>
    </xf>
    <xf numFmtId="174" fontId="5" fillId="0" borderId="66" xfId="245" applyNumberFormat="1" applyFont="1" applyFill="1" applyBorder="1" applyAlignment="1">
      <alignment horizontal="centerContinuous"/>
    </xf>
    <xf numFmtId="2" fontId="9" fillId="0" borderId="0" xfId="245" applyNumberFormat="1" applyFont="1" applyFill="1"/>
    <xf numFmtId="164" fontId="5" fillId="0" borderId="2" xfId="245" applyNumberFormat="1" applyFont="1" applyFill="1" applyBorder="1" applyAlignment="1" applyProtection="1">
      <alignment horizontal="left"/>
    </xf>
    <xf numFmtId="0" fontId="5" fillId="0" borderId="4" xfId="245" applyFont="1" applyFill="1" applyBorder="1" applyAlignment="1" applyProtection="1">
      <alignment horizontal="center"/>
    </xf>
    <xf numFmtId="174" fontId="5" fillId="0" borderId="4" xfId="245" applyNumberFormat="1" applyFont="1" applyFill="1" applyBorder="1" applyAlignment="1">
      <alignment horizontal="center"/>
    </xf>
    <xf numFmtId="164" fontId="5" fillId="0" borderId="6" xfId="245" applyNumberFormat="1" applyFont="1" applyFill="1" applyBorder="1" applyAlignment="1" applyProtection="1">
      <alignment horizontal="left"/>
    </xf>
    <xf numFmtId="174" fontId="5" fillId="0" borderId="15" xfId="245" applyNumberFormat="1" applyFont="1" applyFill="1" applyBorder="1" applyAlignment="1">
      <alignment horizontal="center"/>
    </xf>
    <xf numFmtId="164" fontId="5" fillId="0" borderId="6" xfId="245" applyNumberFormat="1" applyFont="1" applyFill="1" applyBorder="1" applyAlignment="1">
      <alignment horizontal="left"/>
    </xf>
    <xf numFmtId="164" fontId="5" fillId="0" borderId="9" xfId="5" quotePrefix="1" applyNumberFormat="1" applyFont="1" applyFill="1" applyBorder="1" applyAlignment="1">
      <alignment horizontal="center"/>
    </xf>
    <xf numFmtId="164" fontId="5" fillId="0" borderId="34" xfId="5" quotePrefix="1" applyNumberFormat="1" applyFont="1" applyFill="1" applyBorder="1" applyAlignment="1">
      <alignment horizontal="center"/>
    </xf>
    <xf numFmtId="164" fontId="5" fillId="0" borderId="9" xfId="5" applyNumberFormat="1" applyFont="1" applyFill="1" applyBorder="1" applyAlignment="1">
      <alignment horizontal="right"/>
    </xf>
    <xf numFmtId="2" fontId="5" fillId="0" borderId="9" xfId="5" applyNumberFormat="1" applyFont="1" applyFill="1" applyBorder="1" applyAlignment="1">
      <alignment horizontal="right"/>
    </xf>
    <xf numFmtId="2" fontId="5" fillId="0" borderId="55" xfId="5" applyNumberFormat="1" applyFont="1" applyFill="1" applyBorder="1" applyAlignment="1">
      <alignment horizontal="right"/>
    </xf>
    <xf numFmtId="164" fontId="5" fillId="0" borderId="0" xfId="245" applyNumberFormat="1" applyFont="1" applyFill="1" applyAlignment="1">
      <alignment horizontal="center"/>
    </xf>
    <xf numFmtId="164" fontId="5" fillId="0" borderId="0" xfId="245" applyNumberFormat="1" applyFont="1" applyFill="1" applyBorder="1" applyAlignment="1">
      <alignment horizontal="center"/>
    </xf>
    <xf numFmtId="164" fontId="9" fillId="0" borderId="88" xfId="245" applyNumberFormat="1" applyFont="1" applyFill="1" applyBorder="1" applyAlignment="1" applyProtection="1">
      <alignment horizontal="left"/>
    </xf>
    <xf numFmtId="164" fontId="9" fillId="0" borderId="9" xfId="5" applyNumberFormat="1" applyFont="1" applyFill="1" applyBorder="1"/>
    <xf numFmtId="164" fontId="9" fillId="0" borderId="55" xfId="5" applyNumberFormat="1" applyFont="1" applyFill="1" applyBorder="1"/>
    <xf numFmtId="164" fontId="9" fillId="0" borderId="0" xfId="245" applyNumberFormat="1" applyFont="1" applyFill="1" applyBorder="1" applyAlignment="1" applyProtection="1">
      <alignment horizontal="left" vertical="center"/>
    </xf>
    <xf numFmtId="164" fontId="9" fillId="0" borderId="0" xfId="245" applyNumberFormat="1" applyFont="1" applyFill="1" applyBorder="1"/>
    <xf numFmtId="164" fontId="9" fillId="0" borderId="12" xfId="245" applyNumberFormat="1" applyFont="1" applyFill="1" applyBorder="1" applyAlignment="1" applyProtection="1">
      <alignment horizontal="left"/>
    </xf>
    <xf numFmtId="164" fontId="9" fillId="0" borderId="13" xfId="5" applyNumberFormat="1" applyFont="1" applyFill="1" applyBorder="1"/>
    <xf numFmtId="164" fontId="9" fillId="0" borderId="14" xfId="5" applyNumberFormat="1" applyFont="1" applyFill="1" applyBorder="1"/>
    <xf numFmtId="164" fontId="9" fillId="0" borderId="6" xfId="245" applyNumberFormat="1" applyFont="1" applyFill="1" applyBorder="1" applyAlignment="1" applyProtection="1">
      <alignment horizontal="left"/>
    </xf>
    <xf numFmtId="164" fontId="9" fillId="0" borderId="15" xfId="5" applyNumberFormat="1" applyFont="1" applyFill="1" applyBorder="1"/>
    <xf numFmtId="164" fontId="9" fillId="0" borderId="16" xfId="5" applyNumberFormat="1" applyFont="1" applyFill="1" applyBorder="1"/>
    <xf numFmtId="164" fontId="5" fillId="0" borderId="56" xfId="245" applyNumberFormat="1" applyFont="1" applyFill="1" applyBorder="1" applyAlignment="1" applyProtection="1">
      <alignment horizontal="left"/>
    </xf>
    <xf numFmtId="164" fontId="5" fillId="0" borderId="57" xfId="5" applyNumberFormat="1" applyFont="1" applyFill="1" applyBorder="1"/>
    <xf numFmtId="164" fontId="5" fillId="0" borderId="59" xfId="5" applyNumberFormat="1" applyFont="1" applyFill="1" applyBorder="1"/>
    <xf numFmtId="164" fontId="5" fillId="0" borderId="0" xfId="245" applyNumberFormat="1" applyFont="1" applyFill="1" applyBorder="1" applyAlignment="1" applyProtection="1">
      <alignment horizontal="left" vertical="center"/>
    </xf>
    <xf numFmtId="164" fontId="9" fillId="0" borderId="0" xfId="245" applyNumberFormat="1" applyFont="1" applyFill="1" applyBorder="1" applyAlignment="1" applyProtection="1">
      <alignment horizontal="left"/>
    </xf>
    <xf numFmtId="164" fontId="5" fillId="0" borderId="0" xfId="5" applyNumberFormat="1" applyFont="1" applyFill="1" applyBorder="1"/>
    <xf numFmtId="2" fontId="5" fillId="0" borderId="0" xfId="5" applyNumberFormat="1" applyFont="1" applyFill="1" applyBorder="1"/>
    <xf numFmtId="2" fontId="9" fillId="0" borderId="0" xfId="5" applyNumberFormat="1" applyFont="1" applyFill="1" applyBorder="1"/>
    <xf numFmtId="164" fontId="5" fillId="0" borderId="0" xfId="245" applyNumberFormat="1" applyFont="1" applyFill="1" applyBorder="1" applyAlignment="1" applyProtection="1">
      <alignment horizontal="left"/>
    </xf>
    <xf numFmtId="164" fontId="5" fillId="0" borderId="0" xfId="245" applyNumberFormat="1" applyFont="1" applyFill="1"/>
    <xf numFmtId="164" fontId="17" fillId="0" borderId="0" xfId="245" applyNumberFormat="1" applyFont="1" applyFill="1"/>
    <xf numFmtId="2" fontId="17" fillId="0" borderId="0" xfId="245" applyNumberFormat="1" applyFont="1" applyFill="1"/>
    <xf numFmtId="2" fontId="17" fillId="0" borderId="0" xfId="5" applyNumberFormat="1" applyFont="1" applyFill="1" applyBorder="1"/>
    <xf numFmtId="164" fontId="17" fillId="0" borderId="0" xfId="245" applyNumberFormat="1" applyFont="1" applyFill="1" applyBorder="1"/>
    <xf numFmtId="0" fontId="5" fillId="0" borderId="0" xfId="245" applyFont="1" applyFill="1"/>
    <xf numFmtId="0" fontId="5" fillId="0" borderId="2" xfId="245" applyFont="1" applyFill="1" applyBorder="1" applyAlignment="1">
      <alignment horizontal="center"/>
    </xf>
    <xf numFmtId="0" fontId="5" fillId="0" borderId="6" xfId="245" applyFont="1" applyFill="1" applyBorder="1" applyAlignment="1">
      <alignment horizontal="left"/>
    </xf>
    <xf numFmtId="0" fontId="9" fillId="0" borderId="6" xfId="245" applyFont="1" applyFill="1" applyBorder="1" applyAlignment="1">
      <alignment horizontal="center"/>
    </xf>
    <xf numFmtId="0" fontId="5" fillId="0" borderId="54" xfId="245" applyFont="1" applyFill="1" applyBorder="1" applyAlignment="1">
      <alignment horizontal="center"/>
    </xf>
    <xf numFmtId="0" fontId="5" fillId="0" borderId="15" xfId="245" applyFont="1" applyFill="1" applyBorder="1" applyAlignment="1">
      <alignment horizontal="center"/>
    </xf>
    <xf numFmtId="0" fontId="5" fillId="0" borderId="88" xfId="245" applyFont="1" applyFill="1" applyBorder="1"/>
    <xf numFmtId="164" fontId="5" fillId="0" borderId="8" xfId="143" applyNumberFormat="1" applyFont="1" applyFill="1" applyBorder="1"/>
    <xf numFmtId="164" fontId="5" fillId="0" borderId="13" xfId="143" applyNumberFormat="1" applyFont="1" applyFill="1" applyBorder="1"/>
    <xf numFmtId="164" fontId="5" fillId="0" borderId="14" xfId="143" applyNumberFormat="1" applyFont="1" applyFill="1" applyBorder="1" applyAlignment="1">
      <alignment vertical="center"/>
    </xf>
    <xf numFmtId="164" fontId="5" fillId="0" borderId="8" xfId="145" applyNumberFormat="1" applyFont="1" applyFill="1" applyBorder="1"/>
    <xf numFmtId="164" fontId="5" fillId="0" borderId="13" xfId="145" applyNumberFormat="1" applyFont="1" applyFill="1" applyBorder="1"/>
    <xf numFmtId="164" fontId="23" fillId="0" borderId="14" xfId="145" applyNumberFormat="1" applyFont="1" applyFill="1" applyBorder="1" applyAlignment="1">
      <alignment vertical="center"/>
    </xf>
    <xf numFmtId="0" fontId="9" fillId="0" borderId="6" xfId="245" applyFont="1" applyFill="1" applyBorder="1"/>
    <xf numFmtId="164" fontId="9" fillId="0" borderId="38" xfId="143" applyNumberFormat="1" applyFont="1" applyFill="1" applyBorder="1"/>
    <xf numFmtId="164" fontId="9" fillId="0" borderId="33" xfId="143" applyNumberFormat="1" applyFont="1" applyFill="1" applyBorder="1"/>
    <xf numFmtId="164" fontId="9" fillId="0" borderId="15" xfId="143" applyNumberFormat="1" applyFont="1" applyFill="1" applyBorder="1"/>
    <xf numFmtId="164" fontId="29" fillId="0" borderId="16" xfId="143" applyNumberFormat="1" applyFont="1" applyFill="1" applyBorder="1" applyAlignment="1">
      <alignment vertical="center"/>
    </xf>
    <xf numFmtId="164" fontId="9" fillId="0" borderId="38" xfId="145" applyNumberFormat="1" applyFont="1" applyFill="1" applyBorder="1"/>
    <xf numFmtId="164" fontId="9" fillId="0" borderId="33" xfId="145" applyNumberFormat="1" applyFont="1" applyFill="1" applyBorder="1"/>
    <xf numFmtId="164" fontId="9" fillId="0" borderId="15" xfId="145" applyNumberFormat="1" applyFont="1" applyFill="1" applyBorder="1"/>
    <xf numFmtId="164" fontId="29" fillId="0" borderId="16" xfId="145" applyNumberFormat="1" applyFont="1" applyFill="1" applyBorder="1" applyAlignment="1">
      <alignment vertical="center"/>
    </xf>
    <xf numFmtId="164" fontId="9" fillId="0" borderId="54" xfId="143" applyNumberFormat="1" applyFont="1" applyFill="1" applyBorder="1"/>
    <xf numFmtId="164" fontId="9" fillId="0" borderId="54" xfId="145" applyNumberFormat="1" applyFont="1" applyFill="1" applyBorder="1"/>
    <xf numFmtId="164" fontId="9" fillId="0" borderId="34" xfId="145" applyNumberFormat="1" applyFont="1" applyFill="1" applyBorder="1"/>
    <xf numFmtId="164" fontId="9" fillId="0" borderId="9" xfId="145" applyNumberFormat="1" applyFont="1" applyFill="1" applyBorder="1"/>
    <xf numFmtId="164" fontId="9" fillId="0" borderId="34" xfId="143" applyNumberFormat="1" applyFont="1" applyFill="1" applyBorder="1"/>
    <xf numFmtId="164" fontId="9" fillId="0" borderId="9" xfId="143" applyNumberFormat="1" applyFont="1" applyFill="1" applyBorder="1"/>
    <xf numFmtId="164" fontId="9" fillId="0" borderId="54" xfId="145" quotePrefix="1" applyNumberFormat="1" applyFont="1" applyFill="1" applyBorder="1" applyAlignment="1">
      <alignment horizontal="right"/>
    </xf>
    <xf numFmtId="164" fontId="9" fillId="0" borderId="15" xfId="145" quotePrefix="1" applyNumberFormat="1" applyFont="1" applyFill="1" applyBorder="1" applyAlignment="1">
      <alignment horizontal="right"/>
    </xf>
    <xf numFmtId="164" fontId="29" fillId="0" borderId="16" xfId="145" quotePrefix="1" applyNumberFormat="1" applyFont="1" applyFill="1" applyBorder="1" applyAlignment="1">
      <alignment horizontal="right" vertical="center"/>
    </xf>
    <xf numFmtId="164" fontId="9" fillId="0" borderId="15" xfId="145" applyNumberFormat="1" applyFont="1" applyFill="1" applyBorder="1" applyAlignment="1">
      <alignment horizontal="right"/>
    </xf>
    <xf numFmtId="164" fontId="29" fillId="0" borderId="16" xfId="145" applyNumberFormat="1" applyFont="1" applyFill="1" applyBorder="1" applyAlignment="1">
      <alignment horizontal="right" vertical="center"/>
    </xf>
    <xf numFmtId="164" fontId="5" fillId="0" borderId="13" xfId="145" applyNumberFormat="1" applyFont="1" applyFill="1" applyBorder="1" applyAlignment="1">
      <alignment horizontal="right"/>
    </xf>
    <xf numFmtId="164" fontId="23" fillId="0" borderId="14" xfId="145" applyNumberFormat="1" applyFont="1" applyFill="1" applyBorder="1" applyAlignment="1">
      <alignment horizontal="right" vertical="center"/>
    </xf>
    <xf numFmtId="164" fontId="9" fillId="0" borderId="16" xfId="143" applyNumberFormat="1" applyFont="1" applyFill="1" applyBorder="1" applyAlignment="1">
      <alignment vertical="center"/>
    </xf>
    <xf numFmtId="164" fontId="9" fillId="0" borderId="54" xfId="143" quotePrefix="1" applyNumberFormat="1" applyFont="1" applyFill="1" applyBorder="1" applyAlignment="1">
      <alignment horizontal="right"/>
    </xf>
    <xf numFmtId="164" fontId="9" fillId="0" borderId="15" xfId="143" quotePrefix="1" applyNumberFormat="1" applyFont="1" applyFill="1" applyBorder="1" applyAlignment="1">
      <alignment horizontal="right"/>
    </xf>
    <xf numFmtId="164" fontId="9" fillId="0" borderId="16" xfId="143" quotePrefix="1" applyNumberFormat="1" applyFont="1" applyFill="1" applyBorder="1" applyAlignment="1">
      <alignment horizontal="right"/>
    </xf>
    <xf numFmtId="164" fontId="9" fillId="0" borderId="6" xfId="245" applyNumberFormat="1" applyFont="1" applyFill="1" applyBorder="1"/>
    <xf numFmtId="164" fontId="9" fillId="0" borderId="15" xfId="143" applyNumberFormat="1" applyFont="1" applyFill="1" applyBorder="1" applyAlignment="1">
      <alignment horizontal="right"/>
    </xf>
    <xf numFmtId="164" fontId="9" fillId="0" borderId="16" xfId="143" applyNumberFormat="1" applyFont="1" applyFill="1" applyBorder="1" applyAlignment="1">
      <alignment horizontal="right"/>
    </xf>
    <xf numFmtId="0" fontId="5" fillId="0" borderId="21" xfId="245" applyFont="1" applyFill="1" applyBorder="1"/>
    <xf numFmtId="164" fontId="5" fillId="0" borderId="22" xfId="69" applyNumberFormat="1" applyFont="1" applyFill="1" applyBorder="1"/>
    <xf numFmtId="164" fontId="5" fillId="0" borderId="22" xfId="69" applyNumberFormat="1" applyFont="1" applyFill="1" applyBorder="1" applyAlignment="1">
      <alignment horizontal="right"/>
    </xf>
    <xf numFmtId="164" fontId="5" fillId="0" borderId="23" xfId="69" applyNumberFormat="1" applyFont="1" applyFill="1" applyBorder="1" applyAlignment="1">
      <alignment horizontal="right"/>
    </xf>
    <xf numFmtId="0" fontId="9" fillId="0" borderId="21" xfId="245" applyFont="1" applyFill="1" applyBorder="1"/>
    <xf numFmtId="164" fontId="9" fillId="0" borderId="22" xfId="143" applyNumberFormat="1" applyFont="1" applyFill="1" applyBorder="1"/>
    <xf numFmtId="164" fontId="29" fillId="0" borderId="23" xfId="143" quotePrefix="1" applyNumberFormat="1" applyFont="1" applyFill="1" applyBorder="1" applyAlignment="1">
      <alignment horizontal="right" vertical="center"/>
    </xf>
    <xf numFmtId="0" fontId="5" fillId="0" borderId="4" xfId="245" applyFont="1" applyBorder="1" applyAlignment="1" applyProtection="1">
      <alignment horizontal="center"/>
    </xf>
    <xf numFmtId="174" fontId="5" fillId="0" borderId="4" xfId="245" applyNumberFormat="1" applyFont="1" applyBorder="1" applyAlignment="1">
      <alignment horizontal="center"/>
    </xf>
    <xf numFmtId="0" fontId="5" fillId="0" borderId="16" xfId="245" applyFont="1" applyFill="1" applyBorder="1" applyAlignment="1">
      <alignment horizontal="center"/>
    </xf>
    <xf numFmtId="164" fontId="5" fillId="0" borderId="13" xfId="147" applyNumberFormat="1" applyFont="1" applyFill="1" applyBorder="1"/>
    <xf numFmtId="164" fontId="5" fillId="0" borderId="14" xfId="147" applyNumberFormat="1" applyFont="1" applyFill="1" applyBorder="1"/>
    <xf numFmtId="164" fontId="9" fillId="0" borderId="15" xfId="147" applyNumberFormat="1" applyFont="1" applyFill="1" applyBorder="1"/>
    <xf numFmtId="164" fontId="9" fillId="0" borderId="16" xfId="147" applyNumberFormat="1" applyFont="1" applyFill="1" applyBorder="1"/>
    <xf numFmtId="164" fontId="5" fillId="0" borderId="13" xfId="147" applyNumberFormat="1" applyFont="1" applyFill="1" applyBorder="1" applyAlignment="1">
      <alignment vertical="center"/>
    </xf>
    <xf numFmtId="164" fontId="5" fillId="0" borderId="14" xfId="147" applyNumberFormat="1" applyFont="1" applyFill="1" applyBorder="1" applyAlignment="1">
      <alignment vertical="center"/>
    </xf>
    <xf numFmtId="164" fontId="5" fillId="0" borderId="13" xfId="147" quotePrefix="1" applyNumberFormat="1" applyFont="1" applyFill="1" applyBorder="1" applyAlignment="1">
      <alignment horizontal="right"/>
    </xf>
    <xf numFmtId="164" fontId="5" fillId="0" borderId="14" xfId="147" quotePrefix="1" applyNumberFormat="1" applyFont="1" applyFill="1" applyBorder="1" applyAlignment="1">
      <alignment horizontal="right"/>
    </xf>
    <xf numFmtId="0" fontId="5" fillId="0" borderId="21" xfId="245" applyFont="1" applyFill="1" applyBorder="1" applyAlignment="1">
      <alignment horizontal="left"/>
    </xf>
    <xf numFmtId="164" fontId="5" fillId="0" borderId="22" xfId="147" applyNumberFormat="1" applyFont="1" applyFill="1" applyBorder="1"/>
    <xf numFmtId="164" fontId="5" fillId="0" borderId="23" xfId="147" applyNumberFormat="1" applyFont="1" applyFill="1" applyBorder="1"/>
    <xf numFmtId="164" fontId="9" fillId="0" borderId="0" xfId="5" applyNumberFormat="1" applyFont="1" applyFill="1" applyBorder="1"/>
    <xf numFmtId="164" fontId="5" fillId="0" borderId="2" xfId="245" applyNumberFormat="1" applyFont="1" applyFill="1" applyBorder="1"/>
    <xf numFmtId="164" fontId="5" fillId="0" borderId="0" xfId="245" applyNumberFormat="1" applyFont="1" applyFill="1" applyBorder="1"/>
    <xf numFmtId="164" fontId="5" fillId="0" borderId="6" xfId="245" applyNumberFormat="1" applyFont="1" applyFill="1" applyBorder="1"/>
    <xf numFmtId="1" fontId="5" fillId="0" borderId="9" xfId="245" applyNumberFormat="1" applyFont="1" applyFill="1" applyBorder="1" applyAlignment="1">
      <alignment horizontal="center" vertical="center"/>
    </xf>
    <xf numFmtId="1" fontId="5" fillId="0" borderId="54" xfId="245" applyNumberFormat="1" applyFont="1" applyFill="1" applyBorder="1" applyAlignment="1">
      <alignment horizontal="center" vertical="center"/>
    </xf>
    <xf numFmtId="164" fontId="5" fillId="0" borderId="15" xfId="245" applyNumberFormat="1" applyFont="1" applyFill="1" applyBorder="1" applyAlignment="1">
      <alignment horizontal="center"/>
    </xf>
    <xf numFmtId="164" fontId="5" fillId="0" borderId="16" xfId="245" applyNumberFormat="1" applyFont="1" applyFill="1" applyBorder="1" applyAlignment="1">
      <alignment horizontal="center"/>
    </xf>
    <xf numFmtId="164" fontId="5" fillId="0" borderId="88" xfId="245" applyNumberFormat="1" applyFont="1" applyFill="1" applyBorder="1"/>
    <xf numFmtId="164" fontId="5" fillId="0" borderId="13" xfId="149" applyNumberFormat="1" applyFont="1" applyFill="1" applyBorder="1"/>
    <xf numFmtId="164" fontId="5" fillId="0" borderId="14" xfId="149" applyNumberFormat="1" applyFont="1" applyFill="1" applyBorder="1"/>
    <xf numFmtId="164" fontId="9" fillId="0" borderId="15" xfId="149" applyNumberFormat="1" applyFont="1" applyFill="1" applyBorder="1"/>
    <xf numFmtId="164" fontId="9" fillId="0" borderId="16" xfId="149" applyNumberFormat="1" applyFont="1" applyFill="1" applyBorder="1"/>
    <xf numFmtId="164" fontId="9" fillId="0" borderId="21" xfId="245" applyNumberFormat="1" applyFont="1" applyFill="1" applyBorder="1"/>
    <xf numFmtId="164" fontId="9" fillId="0" borderId="22" xfId="149" applyNumberFormat="1" applyFont="1" applyFill="1" applyBorder="1"/>
    <xf numFmtId="164" fontId="9" fillId="0" borderId="23" xfId="149" applyNumberFormat="1" applyFont="1" applyFill="1" applyBorder="1"/>
    <xf numFmtId="0" fontId="3" fillId="0" borderId="0" xfId="0" applyFont="1"/>
    <xf numFmtId="0" fontId="9" fillId="0" borderId="0" xfId="0" applyFont="1"/>
    <xf numFmtId="0" fontId="17" fillId="0" borderId="0" xfId="0" applyFont="1" applyBorder="1" applyAlignment="1">
      <alignment horizontal="right"/>
    </xf>
    <xf numFmtId="0" fontId="9" fillId="4" borderId="2" xfId="222" applyFont="1" applyFill="1" applyBorder="1"/>
    <xf numFmtId="0" fontId="5" fillId="4" borderId="13" xfId="222" applyFont="1" applyFill="1" applyBorder="1" applyAlignment="1">
      <alignment horizontal="center"/>
    </xf>
    <xf numFmtId="0" fontId="5" fillId="4" borderId="8" xfId="222" applyFont="1" applyFill="1" applyBorder="1" applyAlignment="1">
      <alignment horizontal="center" wrapText="1"/>
    </xf>
    <xf numFmtId="0" fontId="5" fillId="4" borderId="7" xfId="222" applyFont="1" applyFill="1" applyBorder="1" applyAlignment="1">
      <alignment horizontal="center"/>
    </xf>
    <xf numFmtId="0" fontId="5" fillId="4" borderId="7" xfId="222" applyFont="1" applyFill="1" applyBorder="1" applyAlignment="1">
      <alignment horizontal="center" wrapText="1"/>
    </xf>
    <xf numFmtId="0" fontId="5" fillId="4" borderId="13" xfId="222" applyFont="1" applyFill="1" applyBorder="1" applyAlignment="1">
      <alignment horizontal="center" wrapText="1"/>
    </xf>
    <xf numFmtId="0" fontId="5" fillId="4" borderId="88" xfId="222" applyFont="1" applyFill="1" applyBorder="1" applyAlignment="1">
      <alignment horizontal="center"/>
    </xf>
    <xf numFmtId="0" fontId="5" fillId="4" borderId="14" xfId="222" applyFont="1" applyFill="1" applyBorder="1" applyAlignment="1">
      <alignment horizontal="center" wrapText="1"/>
    </xf>
    <xf numFmtId="0" fontId="9" fillId="0" borderId="6" xfId="0" applyFont="1" applyBorder="1"/>
    <xf numFmtId="177" fontId="9" fillId="0" borderId="15" xfId="150" applyNumberFormat="1" applyFont="1" applyFill="1" applyBorder="1"/>
    <xf numFmtId="178" fontId="9" fillId="0" borderId="54" xfId="150" applyNumberFormat="1" applyFont="1" applyFill="1" applyBorder="1"/>
    <xf numFmtId="177" fontId="9" fillId="0" borderId="41" xfId="150" applyNumberFormat="1" applyFont="1" applyFill="1" applyBorder="1"/>
    <xf numFmtId="178" fontId="9" fillId="0" borderId="41" xfId="150" applyNumberFormat="1" applyFont="1" applyFill="1" applyBorder="1"/>
    <xf numFmtId="177" fontId="9" fillId="0" borderId="15" xfId="150" applyNumberFormat="1" applyFont="1" applyFill="1" applyBorder="1" applyAlignment="1">
      <alignment horizontal="right" indent="1"/>
    </xf>
    <xf numFmtId="177" fontId="9" fillId="0" borderId="6" xfId="154" applyNumberFormat="1" applyFont="1" applyFill="1" applyBorder="1"/>
    <xf numFmtId="178" fontId="9" fillId="0" borderId="16" xfId="154" applyNumberFormat="1" applyFont="1" applyFill="1" applyBorder="1"/>
    <xf numFmtId="178" fontId="9" fillId="0" borderId="0" xfId="154" applyNumberFormat="1" applyFont="1" applyFill="1" applyBorder="1"/>
    <xf numFmtId="178" fontId="9" fillId="0" borderId="41" xfId="150" quotePrefix="1" applyNumberFormat="1" applyFont="1" applyFill="1" applyBorder="1"/>
    <xf numFmtId="178" fontId="9" fillId="0" borderId="15" xfId="150" applyNumberFormat="1" applyFont="1" applyFill="1" applyBorder="1"/>
    <xf numFmtId="178" fontId="9" fillId="0" borderId="6" xfId="154" applyNumberFormat="1" applyFont="1" applyFill="1" applyBorder="1"/>
    <xf numFmtId="177" fontId="9" fillId="0" borderId="16" xfId="154" applyNumberFormat="1" applyFont="1" applyFill="1" applyBorder="1"/>
    <xf numFmtId="177" fontId="9" fillId="0" borderId="0" xfId="154" applyNumberFormat="1" applyFont="1" applyFill="1" applyBorder="1" applyAlignment="1">
      <alignment horizontal="center"/>
    </xf>
    <xf numFmtId="0" fontId="9" fillId="0" borderId="12" xfId="0" applyFont="1" applyBorder="1"/>
    <xf numFmtId="177" fontId="9" fillId="0" borderId="41" xfId="150" applyNumberFormat="1" applyFont="1" applyFill="1" applyBorder="1" applyAlignment="1">
      <alignment horizontal="center"/>
    </xf>
    <xf numFmtId="178" fontId="9" fillId="0" borderId="41" xfId="150" applyNumberFormat="1" applyFont="1" applyFill="1" applyBorder="1" applyAlignment="1">
      <alignment horizontal="center"/>
    </xf>
    <xf numFmtId="177" fontId="9" fillId="0" borderId="12" xfId="154" applyNumberFormat="1" applyFont="1" applyFill="1" applyBorder="1"/>
    <xf numFmtId="177" fontId="9" fillId="0" borderId="55" xfId="154" applyNumberFormat="1" applyFont="1" applyFill="1" applyBorder="1"/>
    <xf numFmtId="0" fontId="5" fillId="0" borderId="56" xfId="0" applyFont="1" applyBorder="1" applyAlignment="1">
      <alignment horizontal="center" vertical="center"/>
    </xf>
    <xf numFmtId="177" fontId="23" fillId="0" borderId="57" xfId="150" applyNumberFormat="1" applyFont="1" applyFill="1" applyBorder="1" applyAlignment="1">
      <alignment vertical="center"/>
    </xf>
    <xf numFmtId="178" fontId="23" fillId="0" borderId="64" xfId="150" applyNumberFormat="1" applyFont="1" applyFill="1" applyBorder="1" applyAlignment="1">
      <alignment vertical="center"/>
    </xf>
    <xf numFmtId="177" fontId="23" fillId="0" borderId="58" xfId="150" applyNumberFormat="1" applyFont="1" applyFill="1" applyBorder="1" applyAlignment="1">
      <alignment vertical="center"/>
    </xf>
    <xf numFmtId="178" fontId="23" fillId="0" borderId="58" xfId="150" applyNumberFormat="1" applyFont="1" applyFill="1" applyBorder="1" applyAlignment="1">
      <alignment vertical="center"/>
    </xf>
    <xf numFmtId="179" fontId="23" fillId="0" borderId="59" xfId="150" applyNumberFormat="1" applyFont="1" applyFill="1" applyBorder="1" applyAlignment="1">
      <alignment horizontal="right" vertical="center"/>
    </xf>
    <xf numFmtId="177" fontId="5" fillId="0" borderId="56" xfId="154" applyNumberFormat="1" applyFont="1" applyFill="1" applyBorder="1" applyAlignment="1">
      <alignment vertical="center"/>
    </xf>
    <xf numFmtId="177" fontId="5" fillId="0" borderId="59" xfId="154" applyNumberFormat="1" applyFont="1" applyFill="1" applyBorder="1" applyAlignment="1">
      <alignment horizontal="right" vertical="center"/>
    </xf>
    <xf numFmtId="177" fontId="5" fillId="0" borderId="0" xfId="154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horizontal="center" vertical="center"/>
    </xf>
    <xf numFmtId="0" fontId="5" fillId="4" borderId="49" xfId="222" applyFont="1" applyFill="1" applyBorder="1" applyAlignment="1">
      <alignment horizontal="center" wrapText="1"/>
    </xf>
    <xf numFmtId="0" fontId="5" fillId="4" borderId="96" xfId="222" applyFont="1" applyFill="1" applyBorder="1" applyAlignment="1">
      <alignment horizontal="center" wrapText="1"/>
    </xf>
    <xf numFmtId="177" fontId="9" fillId="0" borderId="33" xfId="152" applyNumberFormat="1" applyFont="1" applyFill="1" applyBorder="1"/>
    <xf numFmtId="178" fontId="9" fillId="0" borderId="54" xfId="152" applyNumberFormat="1" applyFont="1" applyFill="1" applyBorder="1"/>
    <xf numFmtId="177" fontId="9" fillId="0" borderId="41" xfId="152" applyNumberFormat="1" applyFont="1" applyFill="1" applyBorder="1"/>
    <xf numFmtId="178" fontId="9" fillId="0" borderId="41" xfId="152" applyNumberFormat="1" applyFont="1" applyFill="1" applyBorder="1"/>
    <xf numFmtId="177" fontId="9" fillId="0" borderId="15" xfId="0" applyNumberFormat="1" applyFont="1" applyFill="1" applyBorder="1"/>
    <xf numFmtId="178" fontId="9" fillId="0" borderId="50" xfId="152" applyNumberFormat="1" applyFont="1" applyFill="1" applyBorder="1"/>
    <xf numFmtId="177" fontId="9" fillId="0" borderId="90" xfId="154" applyNumberFormat="1" applyFont="1" applyFill="1" applyBorder="1"/>
    <xf numFmtId="177" fontId="9" fillId="0" borderId="5" xfId="154" applyNumberFormat="1" applyFont="1" applyFill="1" applyBorder="1"/>
    <xf numFmtId="177" fontId="9" fillId="0" borderId="15" xfId="152" applyNumberFormat="1" applyFont="1" applyFill="1" applyBorder="1"/>
    <xf numFmtId="178" fontId="9" fillId="0" borderId="16" xfId="152" applyNumberFormat="1" applyFont="1" applyFill="1" applyBorder="1"/>
    <xf numFmtId="177" fontId="9" fillId="0" borderId="17" xfId="154" applyNumberFormat="1" applyFont="1" applyFill="1" applyBorder="1"/>
    <xf numFmtId="0" fontId="3" fillId="0" borderId="17" xfId="0" applyFont="1" applyFill="1" applyBorder="1"/>
    <xf numFmtId="2" fontId="3" fillId="0" borderId="16" xfId="0" applyNumberFormat="1" applyFont="1" applyFill="1" applyBorder="1"/>
    <xf numFmtId="164" fontId="3" fillId="0" borderId="16" xfId="0" applyNumberFormat="1" applyFont="1" applyFill="1" applyBorder="1"/>
    <xf numFmtId="0" fontId="3" fillId="0" borderId="16" xfId="0" applyFont="1" applyFill="1" applyBorder="1"/>
    <xf numFmtId="178" fontId="9" fillId="0" borderId="15" xfId="0" applyNumberFormat="1" applyFont="1" applyFill="1" applyBorder="1"/>
    <xf numFmtId="177" fontId="9" fillId="0" borderId="9" xfId="152" applyNumberFormat="1" applyFont="1" applyFill="1" applyBorder="1"/>
    <xf numFmtId="178" fontId="9" fillId="0" borderId="34" xfId="152" applyNumberFormat="1" applyFont="1" applyFill="1" applyBorder="1"/>
    <xf numFmtId="177" fontId="9" fillId="0" borderId="10" xfId="152" applyNumberFormat="1" applyFont="1" applyFill="1" applyBorder="1"/>
    <xf numFmtId="178" fontId="9" fillId="0" borderId="10" xfId="152" applyNumberFormat="1" applyFont="1" applyFill="1" applyBorder="1" applyAlignment="1"/>
    <xf numFmtId="178" fontId="9" fillId="0" borderId="9" xfId="0" applyNumberFormat="1" applyFont="1" applyFill="1" applyBorder="1"/>
    <xf numFmtId="178" fontId="9" fillId="0" borderId="55" xfId="152" applyNumberFormat="1" applyFont="1" applyFill="1" applyBorder="1" applyAlignment="1"/>
    <xf numFmtId="0" fontId="5" fillId="0" borderId="49" xfId="0" applyFont="1" applyBorder="1" applyAlignment="1">
      <alignment horizontal="center" vertical="center"/>
    </xf>
    <xf numFmtId="177" fontId="5" fillId="0" borderId="57" xfId="152" applyNumberFormat="1" applyFont="1" applyFill="1" applyBorder="1" applyAlignment="1">
      <alignment horizontal="center" vertical="center"/>
    </xf>
    <xf numFmtId="178" fontId="23" fillId="0" borderId="64" xfId="152" applyNumberFormat="1" applyFont="1" applyFill="1" applyBorder="1" applyAlignment="1">
      <alignment vertical="center"/>
    </xf>
    <xf numFmtId="177" fontId="23" fillId="0" borderId="58" xfId="152" applyNumberFormat="1" applyFont="1" applyFill="1" applyBorder="1" applyAlignment="1">
      <alignment vertical="center"/>
    </xf>
    <xf numFmtId="177" fontId="23" fillId="0" borderId="22" xfId="0" applyNumberFormat="1" applyFont="1" applyFill="1" applyBorder="1" applyAlignment="1">
      <alignment vertical="center"/>
    </xf>
    <xf numFmtId="178" fontId="23" fillId="0" borderId="59" xfId="152" applyNumberFormat="1" applyFont="1" applyFill="1" applyBorder="1" applyAlignment="1"/>
    <xf numFmtId="0" fontId="3" fillId="0" borderId="93" xfId="0" applyFont="1" applyFill="1" applyBorder="1"/>
    <xf numFmtId="0" fontId="3" fillId="0" borderId="59" xfId="0" applyFont="1" applyFill="1" applyBorder="1"/>
    <xf numFmtId="0" fontId="5" fillId="4" borderId="91" xfId="222" applyNumberFormat="1" applyFont="1" applyFill="1" applyBorder="1" applyAlignment="1">
      <alignment horizontal="center"/>
    </xf>
    <xf numFmtId="0" fontId="5" fillId="4" borderId="10" xfId="222" quotePrefix="1" applyNumberFormat="1" applyFont="1" applyFill="1" applyBorder="1" applyAlignment="1">
      <alignment horizontal="center"/>
    </xf>
    <xf numFmtId="39" fontId="5" fillId="4" borderId="16" xfId="222" quotePrefix="1" applyNumberFormat="1" applyFont="1" applyFill="1" applyBorder="1" applyAlignment="1">
      <alignment horizontal="center"/>
    </xf>
    <xf numFmtId="0" fontId="5" fillId="4" borderId="13" xfId="223" applyFont="1" applyFill="1" applyBorder="1" applyAlignment="1">
      <alignment horizontal="center" vertical="center" wrapText="1"/>
    </xf>
    <xf numFmtId="0" fontId="5" fillId="4" borderId="13" xfId="223" applyFont="1" applyFill="1" applyBorder="1" applyAlignment="1">
      <alignment horizontal="center" vertical="center"/>
    </xf>
    <xf numFmtId="0" fontId="5" fillId="4" borderId="7" xfId="223" applyFont="1" applyFill="1" applyBorder="1" applyAlignment="1">
      <alignment horizontal="center" vertical="center" wrapText="1"/>
    </xf>
    <xf numFmtId="0" fontId="5" fillId="4" borderId="92" xfId="223" applyFont="1" applyFill="1" applyBorder="1" applyAlignment="1">
      <alignment horizontal="center" vertical="center"/>
    </xf>
    <xf numFmtId="39" fontId="5" fillId="4" borderId="14" xfId="222" applyNumberFormat="1" applyFont="1" applyFill="1" applyBorder="1" applyAlignment="1">
      <alignment horizontal="center"/>
    </xf>
    <xf numFmtId="0" fontId="9" fillId="0" borderId="15" xfId="172" applyFont="1" applyFill="1" applyBorder="1" applyAlignment="1">
      <alignment horizontal="right"/>
    </xf>
    <xf numFmtId="0" fontId="9" fillId="0" borderId="54" xfId="172" applyFont="1" applyFill="1" applyBorder="1" applyAlignment="1">
      <alignment horizontal="right"/>
    </xf>
    <xf numFmtId="177" fontId="9" fillId="0" borderId="15" xfId="172" quotePrefix="1" applyNumberFormat="1" applyFont="1" applyFill="1" applyBorder="1" applyAlignment="1"/>
    <xf numFmtId="0" fontId="9" fillId="0" borderId="41" xfId="172" applyFont="1" applyFill="1" applyBorder="1" applyAlignment="1">
      <alignment horizontal="right"/>
    </xf>
    <xf numFmtId="178" fontId="9" fillId="0" borderId="67" xfId="172" quotePrefix="1" applyNumberFormat="1" applyFont="1" applyFill="1" applyBorder="1" applyAlignment="1"/>
    <xf numFmtId="178" fontId="9" fillId="0" borderId="41" xfId="154" applyNumberFormat="1" applyFont="1" applyFill="1" applyBorder="1"/>
    <xf numFmtId="164" fontId="9" fillId="0" borderId="15" xfId="172" applyNumberFormat="1" applyFont="1" applyFill="1" applyBorder="1" applyAlignment="1">
      <alignment horizontal="right"/>
    </xf>
    <xf numFmtId="2" fontId="9" fillId="0" borderId="54" xfId="172" applyNumberFormat="1" applyFont="1" applyFill="1" applyBorder="1" applyAlignment="1">
      <alignment horizontal="right"/>
    </xf>
    <xf numFmtId="177" fontId="9" fillId="0" borderId="15" xfId="172" quotePrefix="1" applyNumberFormat="1" applyFont="1" applyFill="1" applyBorder="1" applyAlignment="1">
      <alignment horizontal="right"/>
    </xf>
    <xf numFmtId="2" fontId="9" fillId="0" borderId="41" xfId="172" applyNumberFormat="1" applyFont="1" applyFill="1" applyBorder="1" applyAlignment="1">
      <alignment horizontal="right"/>
    </xf>
    <xf numFmtId="1" fontId="9" fillId="0" borderId="15" xfId="172" applyNumberFormat="1" applyFont="1" applyFill="1" applyBorder="1" applyAlignment="1">
      <alignment horizontal="right"/>
    </xf>
    <xf numFmtId="178" fontId="9" fillId="0" borderId="67" xfId="172" quotePrefix="1" applyNumberFormat="1" applyFont="1" applyFill="1" applyBorder="1" applyAlignment="1">
      <alignment horizontal="right"/>
    </xf>
    <xf numFmtId="2" fontId="9" fillId="0" borderId="15" xfId="172" applyNumberFormat="1" applyFont="1" applyFill="1" applyBorder="1" applyAlignment="1">
      <alignment horizontal="right"/>
    </xf>
    <xf numFmtId="178" fontId="9" fillId="0" borderId="67" xfId="172" applyNumberFormat="1" applyFont="1" applyFill="1" applyBorder="1" applyAlignment="1">
      <alignment horizontal="right"/>
    </xf>
    <xf numFmtId="164" fontId="9" fillId="0" borderId="15" xfId="172" quotePrefix="1" applyNumberFormat="1" applyFont="1" applyFill="1" applyBorder="1" applyAlignment="1">
      <alignment horizontal="right"/>
    </xf>
    <xf numFmtId="177" fontId="9" fillId="0" borderId="15" xfId="172" applyNumberFormat="1" applyFont="1" applyFill="1" applyBorder="1" applyAlignment="1">
      <alignment horizontal="right"/>
    </xf>
    <xf numFmtId="177" fontId="9" fillId="0" borderId="15" xfId="172" applyNumberFormat="1" applyFont="1" applyFill="1" applyBorder="1"/>
    <xf numFmtId="178" fontId="9" fillId="0" borderId="67" xfId="172" applyNumberFormat="1" applyFont="1" applyFill="1" applyBorder="1"/>
    <xf numFmtId="177" fontId="9" fillId="0" borderId="41" xfId="154" applyNumberFormat="1" applyFont="1" applyFill="1" applyBorder="1"/>
    <xf numFmtId="177" fontId="9" fillId="0" borderId="16" xfId="154" applyNumberFormat="1" applyFont="1" applyFill="1" applyBorder="1" applyAlignment="1">
      <alignment horizontal="center"/>
    </xf>
    <xf numFmtId="0" fontId="9" fillId="0" borderId="21" xfId="0" applyFont="1" applyBorder="1"/>
    <xf numFmtId="164" fontId="9" fillId="0" borderId="22" xfId="172" applyNumberFormat="1" applyFont="1" applyFill="1" applyBorder="1" applyAlignment="1">
      <alignment horizontal="right"/>
    </xf>
    <xf numFmtId="2" fontId="9" fillId="0" borderId="89" xfId="172" applyNumberFormat="1" applyFont="1" applyFill="1" applyBorder="1" applyAlignment="1">
      <alignment horizontal="right"/>
    </xf>
    <xf numFmtId="177" fontId="9" fillId="0" borderId="22" xfId="172" applyNumberFormat="1" applyFont="1" applyFill="1" applyBorder="1" applyAlignment="1">
      <alignment horizontal="right"/>
    </xf>
    <xf numFmtId="2" fontId="9" fillId="0" borderId="68" xfId="172" applyNumberFormat="1" applyFont="1" applyFill="1" applyBorder="1" applyAlignment="1">
      <alignment horizontal="right"/>
    </xf>
    <xf numFmtId="2" fontId="9" fillId="0" borderId="22" xfId="172" applyNumberFormat="1" applyFont="1" applyFill="1" applyBorder="1" applyAlignment="1">
      <alignment horizontal="right"/>
    </xf>
    <xf numFmtId="178" fontId="9" fillId="0" borderId="69" xfId="172" applyNumberFormat="1" applyFont="1" applyFill="1" applyBorder="1" applyAlignment="1">
      <alignment horizontal="right"/>
    </xf>
    <xf numFmtId="177" fontId="5" fillId="0" borderId="21" xfId="172" applyNumberFormat="1" applyFont="1" applyFill="1" applyBorder="1" applyAlignment="1">
      <alignment vertical="center"/>
    </xf>
    <xf numFmtId="2" fontId="5" fillId="0" borderId="22" xfId="172" applyNumberFormat="1" applyFont="1" applyFill="1" applyBorder="1" applyAlignment="1">
      <alignment horizontal="right"/>
    </xf>
    <xf numFmtId="178" fontId="5" fillId="0" borderId="69" xfId="172" applyNumberFormat="1" applyFont="1" applyFill="1" applyBorder="1" applyAlignment="1">
      <alignment vertical="center"/>
    </xf>
    <xf numFmtId="177" fontId="5" fillId="0" borderId="106" xfId="154" applyNumberFormat="1" applyFont="1" applyFill="1" applyBorder="1" applyAlignment="1">
      <alignment vertical="center"/>
    </xf>
    <xf numFmtId="177" fontId="5" fillId="0" borderId="107" xfId="154" applyNumberFormat="1" applyFont="1" applyFill="1" applyBorder="1" applyAlignment="1">
      <alignment vertical="center"/>
    </xf>
    <xf numFmtId="177" fontId="5" fillId="0" borderId="108" xfId="154" applyNumberFormat="1" applyFont="1" applyFill="1" applyBorder="1" applyAlignment="1">
      <alignment vertical="center"/>
    </xf>
    <xf numFmtId="177" fontId="3" fillId="0" borderId="0" xfId="0" applyNumberFormat="1" applyFont="1"/>
    <xf numFmtId="0" fontId="5" fillId="0" borderId="0" xfId="223" applyFont="1" applyFill="1" applyBorder="1" applyAlignment="1">
      <alignment horizontal="center" vertical="center" wrapText="1"/>
    </xf>
    <xf numFmtId="2" fontId="5" fillId="0" borderId="0" xfId="223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5" fillId="4" borderId="14" xfId="223" applyFont="1" applyFill="1" applyBorder="1" applyAlignment="1">
      <alignment horizontal="center" vertical="center" wrapText="1"/>
    </xf>
    <xf numFmtId="0" fontId="5" fillId="0" borderId="0" xfId="223" applyFont="1" applyFill="1" applyBorder="1" applyAlignment="1">
      <alignment horizontal="center" vertical="center"/>
    </xf>
    <xf numFmtId="2" fontId="9" fillId="0" borderId="15" xfId="172" applyNumberFormat="1" applyFont="1" applyFill="1" applyBorder="1" applyAlignment="1">
      <alignment horizontal="center" vertical="center"/>
    </xf>
    <xf numFmtId="2" fontId="9" fillId="0" borderId="54" xfId="172" applyNumberFormat="1" applyFont="1" applyFill="1" applyBorder="1" applyAlignment="1">
      <alignment horizontal="center" vertical="center"/>
    </xf>
    <xf numFmtId="177" fontId="9" fillId="0" borderId="15" xfId="172" quotePrefix="1" applyNumberFormat="1" applyFont="1" applyFill="1" applyBorder="1" applyAlignment="1">
      <alignment horizontal="center" vertical="center"/>
    </xf>
    <xf numFmtId="0" fontId="9" fillId="0" borderId="16" xfId="172" applyFont="1" applyFill="1" applyBorder="1" applyAlignment="1">
      <alignment horizontal="center" vertical="center"/>
    </xf>
    <xf numFmtId="0" fontId="9" fillId="0" borderId="0" xfId="172" applyFont="1" applyFill="1" applyBorder="1" applyAlignment="1">
      <alignment horizontal="right"/>
    </xf>
    <xf numFmtId="178" fontId="9" fillId="0" borderId="0" xfId="172" quotePrefix="1" applyNumberFormat="1" applyFont="1" applyFill="1" applyBorder="1" applyAlignment="1"/>
    <xf numFmtId="2" fontId="9" fillId="0" borderId="16" xfId="172" applyNumberFormat="1" applyFont="1" applyFill="1" applyBorder="1" applyAlignment="1">
      <alignment horizontal="center" vertical="center"/>
    </xf>
    <xf numFmtId="1" fontId="9" fillId="0" borderId="0" xfId="172" applyNumberFormat="1" applyFont="1" applyFill="1" applyBorder="1" applyAlignment="1">
      <alignment horizontal="right"/>
    </xf>
    <xf numFmtId="178" fontId="9" fillId="0" borderId="0" xfId="172" quotePrefix="1" applyNumberFormat="1" applyFont="1" applyFill="1" applyBorder="1" applyAlignment="1">
      <alignment horizontal="right"/>
    </xf>
    <xf numFmtId="177" fontId="9" fillId="0" borderId="15" xfId="172" applyNumberFormat="1" applyFont="1" applyFill="1" applyBorder="1" applyAlignment="1">
      <alignment horizontal="center" vertical="center"/>
    </xf>
    <xf numFmtId="2" fontId="9" fillId="0" borderId="0" xfId="172" applyNumberFormat="1" applyFont="1" applyFill="1" applyBorder="1" applyAlignment="1">
      <alignment horizontal="right"/>
    </xf>
    <xf numFmtId="178" fontId="9" fillId="0" borderId="0" xfId="172" applyNumberFormat="1" applyFont="1" applyFill="1" applyBorder="1" applyAlignment="1">
      <alignment horizontal="right"/>
    </xf>
    <xf numFmtId="178" fontId="9" fillId="0" borderId="0" xfId="172" applyNumberFormat="1" applyFont="1" applyFill="1" applyBorder="1"/>
    <xf numFmtId="2" fontId="9" fillId="0" borderId="15" xfId="172" applyNumberFormat="1" applyFont="1" applyFill="1" applyBorder="1" applyAlignment="1">
      <alignment horizontal="center"/>
    </xf>
    <xf numFmtId="2" fontId="9" fillId="0" borderId="54" xfId="172" applyNumberFormat="1" applyFont="1" applyFill="1" applyBorder="1" applyAlignment="1">
      <alignment horizontal="center"/>
    </xf>
    <xf numFmtId="177" fontId="9" fillId="0" borderId="15" xfId="172" applyNumberFormat="1" applyFont="1" applyFill="1" applyBorder="1" applyAlignment="1">
      <alignment horizontal="center"/>
    </xf>
    <xf numFmtId="2" fontId="9" fillId="0" borderId="16" xfId="172" applyNumberFormat="1" applyFont="1" applyFill="1" applyBorder="1" applyAlignment="1">
      <alignment horizontal="center"/>
    </xf>
    <xf numFmtId="2" fontId="9" fillId="0" borderId="16" xfId="172" applyNumberFormat="1" applyFont="1" applyFill="1" applyBorder="1" applyAlignment="1">
      <alignment horizontal="right"/>
    </xf>
    <xf numFmtId="0" fontId="9" fillId="0" borderId="15" xfId="172" quotePrefix="1" applyFont="1" applyFill="1" applyBorder="1" applyAlignment="1">
      <alignment horizontal="right"/>
    </xf>
    <xf numFmtId="2" fontId="9" fillId="0" borderId="23" xfId="172" applyNumberFormat="1" applyFont="1" applyFill="1" applyBorder="1" applyAlignment="1">
      <alignment horizontal="right"/>
    </xf>
    <xf numFmtId="2" fontId="5" fillId="0" borderId="23" xfId="172" applyNumberFormat="1" applyFont="1" applyFill="1" applyBorder="1" applyAlignment="1">
      <alignment horizontal="right"/>
    </xf>
    <xf numFmtId="2" fontId="5" fillId="0" borderId="0" xfId="172" applyNumberFormat="1" applyFont="1" applyFill="1" applyBorder="1" applyAlignment="1">
      <alignment horizontal="right"/>
    </xf>
    <xf numFmtId="178" fontId="5" fillId="0" borderId="0" xfId="172" applyNumberFormat="1" applyFont="1" applyFill="1" applyBorder="1" applyAlignment="1">
      <alignment vertical="center"/>
    </xf>
    <xf numFmtId="43" fontId="3" fillId="0" borderId="0" xfId="0" applyNumberFormat="1" applyFont="1"/>
    <xf numFmtId="0" fontId="9" fillId="0" borderId="0" xfId="0" applyFont="1" applyFill="1" applyBorder="1"/>
    <xf numFmtId="39" fontId="5" fillId="0" borderId="0" xfId="0" applyNumberFormat="1" applyFont="1" applyAlignment="1" applyProtection="1">
      <alignment horizontal="center"/>
    </xf>
    <xf numFmtId="0" fontId="17" fillId="0" borderId="0" xfId="0" applyFont="1" applyAlignment="1">
      <alignment horizontal="right"/>
    </xf>
    <xf numFmtId="0" fontId="9" fillId="0" borderId="0" xfId="0" applyFont="1" applyFill="1"/>
    <xf numFmtId="39" fontId="5" fillId="9" borderId="13" xfId="0" applyNumberFormat="1" applyFont="1" applyFill="1" applyBorder="1" applyAlignment="1" applyProtection="1">
      <alignment horizontal="center" vertical="center"/>
    </xf>
    <xf numFmtId="39" fontId="5" fillId="9" borderId="7" xfId="0" applyNumberFormat="1" applyFont="1" applyFill="1" applyBorder="1" applyAlignment="1" applyProtection="1">
      <alignment horizontal="center" vertical="center"/>
    </xf>
    <xf numFmtId="39" fontId="5" fillId="9" borderId="14" xfId="0" applyNumberFormat="1" applyFont="1" applyFill="1" applyBorder="1" applyAlignment="1" applyProtection="1">
      <alignment horizontal="center" vertical="center" wrapText="1"/>
    </xf>
    <xf numFmtId="0" fontId="5" fillId="9" borderId="8" xfId="0" applyFont="1" applyFill="1" applyBorder="1" applyAlignment="1">
      <alignment horizontal="right"/>
    </xf>
    <xf numFmtId="0" fontId="5" fillId="9" borderId="51" xfId="0" applyFont="1" applyFill="1" applyBorder="1" applyAlignment="1">
      <alignment horizontal="right"/>
    </xf>
    <xf numFmtId="0" fontId="5" fillId="9" borderId="13" xfId="0" applyFont="1" applyFill="1" applyBorder="1" applyAlignment="1">
      <alignment horizontal="right"/>
    </xf>
    <xf numFmtId="0" fontId="5" fillId="9" borderId="92" xfId="0" applyFont="1" applyFill="1" applyBorder="1" applyAlignment="1">
      <alignment horizontal="right"/>
    </xf>
    <xf numFmtId="177" fontId="9" fillId="0" borderId="15" xfId="170" applyNumberFormat="1" applyFont="1" applyFill="1" applyBorder="1"/>
    <xf numFmtId="177" fontId="9" fillId="0" borderId="41" xfId="170" applyNumberFormat="1" applyFont="1" applyFill="1" applyBorder="1"/>
    <xf numFmtId="177" fontId="9" fillId="0" borderId="15" xfId="170" applyNumberFormat="1" applyFont="1" applyFill="1" applyBorder="1" applyAlignment="1"/>
    <xf numFmtId="177" fontId="9" fillId="0" borderId="54" xfId="170" applyNumberFormat="1" applyFont="1" applyFill="1" applyBorder="1"/>
    <xf numFmtId="177" fontId="9" fillId="0" borderId="33" xfId="170" applyNumberFormat="1" applyFont="1" applyFill="1" applyBorder="1"/>
    <xf numFmtId="177" fontId="9" fillId="0" borderId="0" xfId="170" applyNumberFormat="1" applyFont="1" applyFill="1" applyBorder="1"/>
    <xf numFmtId="165" fontId="9" fillId="0" borderId="6" xfId="84" applyNumberFormat="1" applyFont="1" applyBorder="1" applyAlignment="1">
      <alignment horizontal="right" vertical="center"/>
    </xf>
    <xf numFmtId="165" fontId="9" fillId="0" borderId="0" xfId="84" applyNumberFormat="1" applyFont="1" applyBorder="1" applyAlignment="1">
      <alignment horizontal="right" vertical="center"/>
    </xf>
    <xf numFmtId="165" fontId="9" fillId="0" borderId="15" xfId="84" applyNumberFormat="1" applyFont="1" applyBorder="1" applyAlignment="1">
      <alignment horizontal="right" vertical="center"/>
    </xf>
    <xf numFmtId="165" fontId="9" fillId="0" borderId="67" xfId="84" applyNumberFormat="1" applyFont="1" applyBorder="1" applyAlignment="1">
      <alignment horizontal="right" vertical="center"/>
    </xf>
    <xf numFmtId="43" fontId="9" fillId="0" borderId="0" xfId="0" applyNumberFormat="1" applyFont="1" applyFill="1"/>
    <xf numFmtId="178" fontId="9" fillId="0" borderId="15" xfId="170" applyNumberFormat="1" applyFont="1" applyFill="1" applyBorder="1" applyAlignment="1"/>
    <xf numFmtId="178" fontId="9" fillId="0" borderId="54" xfId="170" applyNumberFormat="1" applyFont="1" applyFill="1" applyBorder="1"/>
    <xf numFmtId="165" fontId="9" fillId="0" borderId="6" xfId="84" applyNumberFormat="1" applyFont="1" applyFill="1" applyBorder="1" applyAlignment="1">
      <alignment horizontal="right" vertical="center"/>
    </xf>
    <xf numFmtId="165" fontId="9" fillId="0" borderId="0" xfId="84" applyNumberFormat="1" applyFont="1" applyFill="1" applyBorder="1" applyAlignment="1">
      <alignment horizontal="right" vertical="center"/>
    </xf>
    <xf numFmtId="165" fontId="9" fillId="0" borderId="15" xfId="84" applyNumberFormat="1" applyFont="1" applyFill="1" applyBorder="1" applyAlignment="1">
      <alignment horizontal="right" vertical="center"/>
    </xf>
    <xf numFmtId="165" fontId="9" fillId="0" borderId="67" xfId="84" applyNumberFormat="1" applyFont="1" applyFill="1" applyBorder="1" applyAlignment="1">
      <alignment horizontal="right" vertical="center"/>
    </xf>
    <xf numFmtId="177" fontId="9" fillId="0" borderId="15" xfId="170" applyNumberFormat="1" applyFont="1" applyBorder="1"/>
    <xf numFmtId="177" fontId="29" fillId="0" borderId="15" xfId="170" applyNumberFormat="1" applyFont="1" applyFill="1" applyBorder="1"/>
    <xf numFmtId="177" fontId="29" fillId="0" borderId="41" xfId="170" applyNumberFormat="1" applyFont="1" applyFill="1" applyBorder="1"/>
    <xf numFmtId="177" fontId="9" fillId="0" borderId="15" xfId="5" applyNumberFormat="1" applyFont="1" applyFill="1" applyBorder="1"/>
    <xf numFmtId="165" fontId="9" fillId="0" borderId="17" xfId="84" applyNumberFormat="1" applyFont="1" applyFill="1" applyBorder="1" applyAlignment="1">
      <alignment horizontal="right" vertical="center"/>
    </xf>
    <xf numFmtId="165" fontId="9" fillId="0" borderId="41" xfId="84" applyNumberFormat="1" applyFont="1" applyFill="1" applyBorder="1" applyAlignment="1">
      <alignment horizontal="right" vertical="center"/>
    </xf>
    <xf numFmtId="177" fontId="9" fillId="0" borderId="9" xfId="170" applyNumberFormat="1" applyFont="1" applyFill="1" applyBorder="1"/>
    <xf numFmtId="177" fontId="9" fillId="0" borderId="15" xfId="73" applyNumberFormat="1" applyFont="1" applyBorder="1"/>
    <xf numFmtId="178" fontId="9" fillId="0" borderId="9" xfId="170" applyNumberFormat="1" applyFont="1" applyFill="1" applyBorder="1" applyAlignment="1"/>
    <xf numFmtId="177" fontId="9" fillId="0" borderId="10" xfId="170" applyNumberFormat="1" applyFont="1" applyFill="1" applyBorder="1"/>
    <xf numFmtId="165" fontId="9" fillId="0" borderId="12" xfId="84" applyNumberFormat="1" applyFont="1" applyFill="1" applyBorder="1" applyAlignment="1">
      <alignment horizontal="right" vertical="center"/>
    </xf>
    <xf numFmtId="165" fontId="9" fillId="0" borderId="63" xfId="84" applyNumberFormat="1" applyFont="1" applyFill="1" applyBorder="1" applyAlignment="1">
      <alignment horizontal="right" vertical="center"/>
    </xf>
    <xf numFmtId="165" fontId="9" fillId="0" borderId="9" xfId="84" applyNumberFormat="1" applyFont="1" applyFill="1" applyBorder="1" applyAlignment="1">
      <alignment horizontal="right" vertical="center"/>
    </xf>
    <xf numFmtId="165" fontId="9" fillId="0" borderId="11" xfId="84" applyNumberFormat="1" applyFont="1" applyFill="1" applyBorder="1" applyAlignment="1">
      <alignment horizontal="right" vertical="center"/>
    </xf>
    <xf numFmtId="164" fontId="9" fillId="0" borderId="0" xfId="0" applyNumberFormat="1" applyFont="1" applyFill="1"/>
    <xf numFmtId="0" fontId="5" fillId="0" borderId="21" xfId="0" applyFont="1" applyFill="1" applyBorder="1" applyAlignment="1">
      <alignment horizontal="center" vertical="center"/>
    </xf>
    <xf numFmtId="177" fontId="5" fillId="0" borderId="57" xfId="170" applyNumberFormat="1" applyFont="1" applyFill="1" applyBorder="1" applyAlignment="1">
      <alignment vertical="center"/>
    </xf>
    <xf numFmtId="177" fontId="5" fillId="0" borderId="64" xfId="170" applyNumberFormat="1" applyFont="1" applyFill="1" applyBorder="1" applyAlignment="1">
      <alignment vertical="center"/>
    </xf>
    <xf numFmtId="177" fontId="5" fillId="0" borderId="22" xfId="170" applyNumberFormat="1" applyFont="1" applyFill="1" applyBorder="1"/>
    <xf numFmtId="177" fontId="5" fillId="0" borderId="68" xfId="170" applyNumberFormat="1" applyFont="1" applyFill="1" applyBorder="1"/>
    <xf numFmtId="177" fontId="5" fillId="0" borderId="95" xfId="170" applyNumberFormat="1" applyFont="1" applyFill="1" applyBorder="1" applyAlignment="1">
      <alignment vertical="center"/>
    </xf>
    <xf numFmtId="165" fontId="5" fillId="0" borderId="57" xfId="84" applyNumberFormat="1" applyFont="1" applyFill="1" applyBorder="1" applyAlignment="1">
      <alignment horizontal="right" vertical="center"/>
    </xf>
    <xf numFmtId="165" fontId="5" fillId="0" borderId="110" xfId="84" applyNumberFormat="1" applyFont="1" applyFill="1" applyBorder="1" applyAlignment="1">
      <alignment horizontal="right" vertical="center"/>
    </xf>
    <xf numFmtId="178" fontId="9" fillId="0" borderId="0" xfId="0" applyNumberFormat="1" applyFont="1" applyFill="1"/>
    <xf numFmtId="177" fontId="9" fillId="0" borderId="0" xfId="0" applyNumberFormat="1" applyFont="1" applyFill="1"/>
    <xf numFmtId="164" fontId="9" fillId="5" borderId="0" xfId="0" applyNumberFormat="1" applyFont="1" applyFill="1"/>
    <xf numFmtId="177" fontId="9" fillId="0" borderId="0" xfId="0" applyNumberFormat="1" applyFont="1"/>
    <xf numFmtId="165" fontId="9" fillId="0" borderId="0" xfId="0" applyNumberFormat="1" applyFont="1" applyFill="1"/>
    <xf numFmtId="164" fontId="9" fillId="0" borderId="0" xfId="0" applyNumberFormat="1" applyFont="1"/>
    <xf numFmtId="43" fontId="9" fillId="0" borderId="0" xfId="0" applyNumberFormat="1" applyFont="1"/>
    <xf numFmtId="178" fontId="9" fillId="0" borderId="0" xfId="0" applyNumberFormat="1" applyFo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7" fillId="0" borderId="1" xfId="3" applyFont="1" applyBorder="1" applyAlignment="1">
      <alignment horizontal="right"/>
    </xf>
    <xf numFmtId="0" fontId="5" fillId="4" borderId="13" xfId="3" applyFont="1" applyFill="1" applyBorder="1"/>
    <xf numFmtId="0" fontId="5" fillId="4" borderId="34" xfId="3" applyFont="1" applyFill="1" applyBorder="1"/>
    <xf numFmtId="0" fontId="5" fillId="4" borderId="9" xfId="3" applyFont="1" applyFill="1" applyBorder="1"/>
    <xf numFmtId="0" fontId="5" fillId="4" borderId="11" xfId="3" applyFont="1" applyFill="1" applyBorder="1"/>
    <xf numFmtId="0" fontId="5" fillId="4" borderId="63" xfId="3" applyFont="1" applyFill="1" applyBorder="1"/>
    <xf numFmtId="0" fontId="9" fillId="0" borderId="6" xfId="3" applyFont="1" applyFill="1" applyBorder="1"/>
    <xf numFmtId="177" fontId="9" fillId="0" borderId="15" xfId="158" applyNumberFormat="1" applyFont="1" applyFill="1" applyBorder="1"/>
    <xf numFmtId="178" fontId="9" fillId="0" borderId="15" xfId="158" applyNumberFormat="1" applyFont="1" applyFill="1" applyBorder="1"/>
    <xf numFmtId="178" fontId="9" fillId="0" borderId="16" xfId="158" applyNumberFormat="1" applyFont="1" applyFill="1" applyBorder="1"/>
    <xf numFmtId="177" fontId="9" fillId="0" borderId="15" xfId="158" applyNumberFormat="1" applyFont="1" applyFill="1" applyBorder="1" applyAlignment="1"/>
    <xf numFmtId="178" fontId="9" fillId="0" borderId="41" xfId="158" applyNumberFormat="1" applyFont="1" applyFill="1" applyBorder="1"/>
    <xf numFmtId="177" fontId="9" fillId="0" borderId="15" xfId="5" applyNumberFormat="1" applyFont="1" applyBorder="1"/>
    <xf numFmtId="178" fontId="9" fillId="0" borderId="16" xfId="3" applyNumberFormat="1" applyFont="1" applyBorder="1"/>
    <xf numFmtId="177" fontId="9" fillId="0" borderId="15" xfId="71" applyNumberFormat="1" applyFont="1" applyBorder="1"/>
    <xf numFmtId="177" fontId="9" fillId="0" borderId="15" xfId="71" applyNumberFormat="1" applyFont="1" applyBorder="1" applyAlignment="1"/>
    <xf numFmtId="177" fontId="9" fillId="0" borderId="15" xfId="3" applyNumberFormat="1" applyFont="1" applyBorder="1"/>
    <xf numFmtId="177" fontId="9" fillId="0" borderId="15" xfId="158" applyNumberFormat="1" applyFont="1" applyBorder="1"/>
    <xf numFmtId="178" fontId="9" fillId="0" borderId="0" xfId="158" applyNumberFormat="1" applyFont="1" applyFill="1" applyBorder="1"/>
    <xf numFmtId="177" fontId="9" fillId="0" borderId="15" xfId="3" applyNumberFormat="1" applyFont="1" applyFill="1" applyBorder="1"/>
    <xf numFmtId="178" fontId="9" fillId="0" borderId="16" xfId="3" applyNumberFormat="1" applyFont="1" applyFill="1" applyBorder="1"/>
    <xf numFmtId="178" fontId="9" fillId="0" borderId="0" xfId="158" applyNumberFormat="1" applyFont="1" applyBorder="1"/>
    <xf numFmtId="0" fontId="9" fillId="0" borderId="12" xfId="3" applyFont="1" applyFill="1" applyBorder="1"/>
    <xf numFmtId="177" fontId="9" fillId="0" borderId="9" xfId="158" applyNumberFormat="1" applyFont="1" applyBorder="1"/>
    <xf numFmtId="178" fontId="9" fillId="0" borderId="9" xfId="158" applyNumberFormat="1" applyFont="1" applyFill="1" applyBorder="1"/>
    <xf numFmtId="177" fontId="9" fillId="0" borderId="9" xfId="158" applyNumberFormat="1" applyFont="1" applyFill="1" applyBorder="1"/>
    <xf numFmtId="178" fontId="9" fillId="0" borderId="55" xfId="158" applyNumberFormat="1" applyFont="1" applyFill="1" applyBorder="1"/>
    <xf numFmtId="178" fontId="9" fillId="0" borderId="63" xfId="158" applyNumberFormat="1" applyFont="1" applyBorder="1"/>
    <xf numFmtId="0" fontId="5" fillId="0" borderId="21" xfId="3" applyFont="1" applyBorder="1" applyAlignment="1" applyProtection="1">
      <alignment horizontal="left" vertical="center"/>
    </xf>
    <xf numFmtId="177" fontId="5" fillId="0" borderId="22" xfId="158" applyNumberFormat="1" applyFont="1" applyFill="1" applyBorder="1"/>
    <xf numFmtId="178" fontId="5" fillId="0" borderId="89" xfId="158" applyNumberFormat="1" applyFont="1" applyBorder="1"/>
    <xf numFmtId="165" fontId="5" fillId="0" borderId="22" xfId="5" applyNumberFormat="1" applyFont="1" applyBorder="1"/>
    <xf numFmtId="43" fontId="5" fillId="0" borderId="59" xfId="5" quotePrefix="1" applyFont="1" applyBorder="1" applyAlignment="1">
      <alignment horizontal="center"/>
    </xf>
    <xf numFmtId="177" fontId="5" fillId="0" borderId="57" xfId="158" applyNumberFormat="1" applyFont="1" applyFill="1" applyBorder="1"/>
    <xf numFmtId="2" fontId="5" fillId="0" borderId="1" xfId="158" applyNumberFormat="1" applyFont="1" applyBorder="1"/>
    <xf numFmtId="165" fontId="5" fillId="0" borderId="57" xfId="5" applyNumberFormat="1" applyFont="1" applyBorder="1"/>
    <xf numFmtId="0" fontId="9" fillId="0" borderId="0" xfId="3" applyFont="1" applyFill="1" applyBorder="1"/>
    <xf numFmtId="43" fontId="3" fillId="0" borderId="0" xfId="3" applyNumberFormat="1"/>
    <xf numFmtId="177" fontId="3" fillId="0" borderId="0" xfId="3" applyNumberFormat="1"/>
    <xf numFmtId="0" fontId="6" fillId="0" borderId="0" xfId="3" applyFont="1" applyFill="1" applyAlignment="1">
      <alignment horizontal="center"/>
    </xf>
    <xf numFmtId="0" fontId="17" fillId="0" borderId="0" xfId="3" applyFont="1" applyFill="1" applyBorder="1" applyAlignment="1">
      <alignment horizontal="right"/>
    </xf>
    <xf numFmtId="0" fontId="5" fillId="4" borderId="60" xfId="3" applyNumberFormat="1" applyFont="1" applyFill="1" applyBorder="1" applyAlignment="1">
      <alignment horizontal="center"/>
    </xf>
    <xf numFmtId="0" fontId="5" fillId="4" borderId="60" xfId="3" applyFont="1" applyFill="1" applyBorder="1" applyAlignment="1">
      <alignment horizontal="center"/>
    </xf>
    <xf numFmtId="0" fontId="5" fillId="4" borderId="94" xfId="3" applyFont="1" applyFill="1" applyBorder="1" applyAlignment="1">
      <alignment horizontal="center"/>
    </xf>
    <xf numFmtId="0" fontId="5" fillId="4" borderId="0" xfId="3" applyFont="1" applyFill="1" applyBorder="1" applyAlignment="1">
      <alignment horizontal="center"/>
    </xf>
    <xf numFmtId="0" fontId="5" fillId="4" borderId="63" xfId="3" applyFont="1" applyFill="1" applyBorder="1" applyAlignment="1">
      <alignment horizontal="center"/>
    </xf>
    <xf numFmtId="0" fontId="5" fillId="4" borderId="11" xfId="3" applyFont="1" applyFill="1" applyBorder="1" applyAlignment="1">
      <alignment horizontal="center"/>
    </xf>
    <xf numFmtId="0" fontId="5" fillId="0" borderId="17" xfId="3" applyFont="1" applyFill="1" applyBorder="1"/>
    <xf numFmtId="0" fontId="9" fillId="0" borderId="0" xfId="3" applyFont="1" applyFill="1" applyBorder="1" applyAlignment="1">
      <alignment horizontal="center"/>
    </xf>
    <xf numFmtId="0" fontId="3" fillId="0" borderId="0" xfId="3" applyFont="1" applyFill="1" applyBorder="1"/>
    <xf numFmtId="164" fontId="9" fillId="0" borderId="0" xfId="3" applyNumberFormat="1" applyFont="1" applyFill="1" applyBorder="1" applyAlignment="1">
      <alignment horizontal="center"/>
    </xf>
    <xf numFmtId="0" fontId="3" fillId="0" borderId="67" xfId="3" applyFont="1" applyFill="1" applyBorder="1"/>
    <xf numFmtId="0" fontId="9" fillId="0" borderId="0" xfId="3" applyFont="1" applyFill="1" applyBorder="1" applyAlignment="1">
      <alignment horizontal="left" indent="2"/>
    </xf>
    <xf numFmtId="164" fontId="9" fillId="0" borderId="67" xfId="3" applyNumberFormat="1" applyFont="1" applyFill="1" applyBorder="1" applyAlignment="1">
      <alignment horizontal="center"/>
    </xf>
    <xf numFmtId="0" fontId="9" fillId="0" borderId="17" xfId="3" applyFont="1" applyFill="1" applyBorder="1"/>
    <xf numFmtId="164" fontId="9" fillId="0" borderId="63" xfId="3" applyNumberFormat="1" applyFont="1" applyFill="1" applyBorder="1" applyAlignment="1">
      <alignment horizontal="center"/>
    </xf>
    <xf numFmtId="0" fontId="26" fillId="0" borderId="0" xfId="3" applyFont="1" applyFill="1" applyBorder="1" applyAlignment="1">
      <alignment horizontal="center"/>
    </xf>
    <xf numFmtId="2" fontId="9" fillId="0" borderId="0" xfId="3" applyNumberFormat="1" applyFont="1" applyFill="1" applyBorder="1" applyAlignment="1">
      <alignment horizontal="center"/>
    </xf>
    <xf numFmtId="2" fontId="9" fillId="0" borderId="67" xfId="3" applyNumberFormat="1" applyFont="1" applyFill="1" applyBorder="1" applyAlignment="1">
      <alignment horizontal="center"/>
    </xf>
    <xf numFmtId="164" fontId="9" fillId="2" borderId="0" xfId="3" applyNumberFormat="1" applyFont="1" applyFill="1" applyBorder="1" applyAlignment="1">
      <alignment horizontal="center"/>
    </xf>
    <xf numFmtId="164" fontId="26" fillId="0" borderId="0" xfId="3" applyNumberFormat="1" applyFont="1" applyFill="1" applyBorder="1" applyAlignment="1">
      <alignment horizontal="center"/>
    </xf>
    <xf numFmtId="0" fontId="9" fillId="0" borderId="91" xfId="3" applyFont="1" applyFill="1" applyBorder="1"/>
    <xf numFmtId="0" fontId="9" fillId="0" borderId="63" xfId="3" applyFont="1" applyFill="1" applyBorder="1"/>
    <xf numFmtId="0" fontId="26" fillId="0" borderId="63" xfId="3" applyFont="1" applyFill="1" applyBorder="1" applyAlignment="1">
      <alignment horizontal="center"/>
    </xf>
    <xf numFmtId="0" fontId="26" fillId="0" borderId="11" xfId="3" applyFont="1" applyFill="1" applyBorder="1" applyAlignment="1">
      <alignment horizontal="center"/>
    </xf>
    <xf numFmtId="0" fontId="26" fillId="0" borderId="67" xfId="3" applyFont="1" applyFill="1" applyBorder="1" applyAlignment="1">
      <alignment horizontal="center"/>
    </xf>
    <xf numFmtId="0" fontId="9" fillId="0" borderId="0" xfId="3" quotePrefix="1" applyFont="1" applyFill="1" applyBorder="1" applyAlignment="1">
      <alignment horizontal="left"/>
    </xf>
    <xf numFmtId="180" fontId="9" fillId="0" borderId="0" xfId="3" applyNumberFormat="1" applyFont="1" applyFill="1" applyBorder="1" applyAlignment="1">
      <alignment horizontal="center"/>
    </xf>
    <xf numFmtId="0" fontId="3" fillId="0" borderId="0" xfId="3" applyFont="1" applyFill="1" applyAlignment="1">
      <alignment vertical="center"/>
    </xf>
    <xf numFmtId="2" fontId="9" fillId="0" borderId="63" xfId="3" applyNumberFormat="1" applyFont="1" applyFill="1" applyBorder="1" applyAlignment="1">
      <alignment horizontal="center"/>
    </xf>
    <xf numFmtId="0" fontId="5" fillId="0" borderId="62" xfId="3" applyFont="1" applyFill="1" applyBorder="1" applyAlignment="1">
      <alignment vertical="center"/>
    </xf>
    <xf numFmtId="0" fontId="9" fillId="0" borderId="63" xfId="3" quotePrefix="1" applyFont="1" applyFill="1" applyBorder="1" applyAlignment="1">
      <alignment horizontal="left" vertical="center"/>
    </xf>
    <xf numFmtId="0" fontId="9" fillId="0" borderId="51" xfId="3" applyFont="1" applyFill="1" applyBorder="1" applyAlignment="1">
      <alignment vertical="center"/>
    </xf>
    <xf numFmtId="2" fontId="9" fillId="0" borderId="51" xfId="3" applyNumberFormat="1" applyFont="1" applyFill="1" applyBorder="1" applyAlignment="1">
      <alignment horizontal="center"/>
    </xf>
    <xf numFmtId="2" fontId="9" fillId="0" borderId="37" xfId="3" applyNumberFormat="1" applyFont="1" applyFill="1" applyBorder="1" applyAlignment="1">
      <alignment horizontal="center"/>
    </xf>
    <xf numFmtId="2" fontId="9" fillId="0" borderId="92" xfId="3" applyNumberFormat="1" applyFont="1" applyFill="1" applyBorder="1" applyAlignment="1">
      <alignment horizontal="center"/>
    </xf>
    <xf numFmtId="0" fontId="5" fillId="0" borderId="62" xfId="3" applyFont="1" applyBorder="1"/>
    <xf numFmtId="0" fontId="9" fillId="0" borderId="51" xfId="3" quotePrefix="1" applyFont="1" applyFill="1" applyBorder="1" applyAlignment="1">
      <alignment horizontal="left" vertical="center"/>
    </xf>
    <xf numFmtId="2" fontId="9" fillId="2" borderId="51" xfId="3" applyNumberFormat="1" applyFont="1" applyFill="1" applyBorder="1" applyAlignment="1">
      <alignment horizontal="center"/>
    </xf>
    <xf numFmtId="2" fontId="51" fillId="0" borderId="51" xfId="38" applyNumberFormat="1" applyFont="1" applyFill="1" applyBorder="1" applyAlignment="1" applyProtection="1">
      <alignment horizontal="center"/>
    </xf>
    <xf numFmtId="0" fontId="5" fillId="0" borderId="51" xfId="3" applyFont="1" applyFill="1" applyBorder="1" applyAlignment="1">
      <alignment vertical="top" wrapText="1"/>
    </xf>
    <xf numFmtId="2" fontId="51" fillId="0" borderId="51" xfId="5" applyNumberFormat="1" applyFont="1" applyFill="1" applyBorder="1" applyAlignment="1" applyProtection="1">
      <alignment horizontal="center"/>
    </xf>
    <xf numFmtId="0" fontId="5" fillId="0" borderId="93" xfId="3" applyFont="1" applyBorder="1"/>
    <xf numFmtId="0" fontId="5" fillId="0" borderId="95" xfId="3" applyFont="1" applyFill="1" applyBorder="1" applyAlignment="1"/>
    <xf numFmtId="2" fontId="9" fillId="2" borderId="95" xfId="3" applyNumberFormat="1" applyFont="1" applyFill="1" applyBorder="1" applyAlignment="1">
      <alignment horizontal="center"/>
    </xf>
    <xf numFmtId="2" fontId="9" fillId="0" borderId="95" xfId="3" applyNumberFormat="1" applyFont="1" applyFill="1" applyBorder="1" applyAlignment="1">
      <alignment horizontal="center"/>
    </xf>
    <xf numFmtId="2" fontId="9" fillId="0" borderId="1" xfId="3" applyNumberFormat="1" applyFont="1" applyFill="1" applyBorder="1" applyAlignment="1">
      <alignment horizontal="center"/>
    </xf>
    <xf numFmtId="2" fontId="9" fillId="0" borderId="110" xfId="3" applyNumberFormat="1" applyFont="1" applyFill="1" applyBorder="1" applyAlignment="1">
      <alignment horizontal="center"/>
    </xf>
    <xf numFmtId="0" fontId="5" fillId="0" borderId="0" xfId="3" applyFont="1" applyBorder="1"/>
    <xf numFmtId="0" fontId="5" fillId="0" borderId="0" xfId="3" applyFont="1" applyFill="1" applyBorder="1" applyAlignment="1"/>
    <xf numFmtId="0" fontId="9" fillId="0" borderId="0" xfId="3" applyFont="1" applyFill="1" applyAlignment="1">
      <alignment horizontal="left"/>
    </xf>
    <xf numFmtId="2" fontId="3" fillId="0" borderId="0" xfId="3" applyNumberFormat="1" applyFont="1" applyFill="1"/>
    <xf numFmtId="0" fontId="5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left"/>
    </xf>
    <xf numFmtId="0" fontId="5" fillId="0" borderId="0" xfId="3" applyFont="1" applyFill="1" applyBorder="1"/>
    <xf numFmtId="0" fontId="5" fillId="0" borderId="0" xfId="3" applyFont="1" applyFill="1" applyBorder="1" applyAlignment="1">
      <alignment vertical="center"/>
    </xf>
    <xf numFmtId="0" fontId="9" fillId="0" borderId="0" xfId="3" quotePrefix="1" applyFont="1" applyFill="1" applyBorder="1" applyAlignment="1">
      <alignment horizontal="left" vertical="center"/>
    </xf>
    <xf numFmtId="0" fontId="9" fillId="0" borderId="0" xfId="3" applyFont="1" applyFill="1" applyBorder="1" applyAlignment="1">
      <alignment vertical="center"/>
    </xf>
    <xf numFmtId="0" fontId="26" fillId="0" borderId="0" xfId="3" quotePrefix="1" applyFont="1" applyFill="1" applyAlignment="1">
      <alignment horizontal="left"/>
    </xf>
    <xf numFmtId="0" fontId="53" fillId="0" borderId="0" xfId="3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 applyProtection="1">
      <alignment horizontal="center" vertical="center"/>
    </xf>
    <xf numFmtId="0" fontId="23" fillId="0" borderId="0" xfId="3" applyFont="1" applyAlignment="1">
      <alignment horizontal="center" vertical="center"/>
    </xf>
    <xf numFmtId="0" fontId="18" fillId="0" borderId="1" xfId="3" applyFont="1" applyBorder="1" applyAlignment="1">
      <alignment horizontal="right" vertical="center"/>
    </xf>
    <xf numFmtId="0" fontId="5" fillId="4" borderId="8" xfId="222" applyFont="1" applyFill="1" applyBorder="1" applyAlignment="1" applyProtection="1">
      <alignment horizontal="center" vertical="center"/>
    </xf>
    <xf numFmtId="0" fontId="5" fillId="4" borderId="13" xfId="222" applyFont="1" applyFill="1" applyBorder="1" applyAlignment="1" applyProtection="1">
      <alignment horizontal="center" vertical="center"/>
    </xf>
    <xf numFmtId="0" fontId="5" fillId="4" borderId="7" xfId="222" applyFont="1" applyFill="1" applyBorder="1" applyAlignment="1" applyProtection="1">
      <alignment horizontal="center" vertical="center"/>
    </xf>
    <xf numFmtId="0" fontId="5" fillId="4" borderId="14" xfId="222" quotePrefix="1" applyFont="1" applyFill="1" applyBorder="1" applyAlignment="1" applyProtection="1">
      <alignment horizontal="center" vertical="center"/>
    </xf>
    <xf numFmtId="0" fontId="23" fillId="4" borderId="14" xfId="222" quotePrefix="1" applyFont="1" applyFill="1" applyBorder="1" applyAlignment="1">
      <alignment horizontal="center" vertical="center"/>
    </xf>
    <xf numFmtId="0" fontId="9" fillId="0" borderId="49" xfId="3" applyFont="1" applyBorder="1" applyAlignment="1" applyProtection="1">
      <alignment horizontal="left" vertical="center"/>
    </xf>
    <xf numFmtId="2" fontId="9" fillId="0" borderId="38" xfId="156" applyNumberFormat="1" applyFont="1" applyBorder="1" applyAlignment="1" applyProtection="1">
      <alignment horizontal="center" vertical="center"/>
    </xf>
    <xf numFmtId="2" fontId="9" fillId="0" borderId="38" xfId="156" applyNumberFormat="1" applyFont="1" applyBorder="1" applyAlignment="1" applyProtection="1">
      <alignment horizontal="right" vertical="center"/>
    </xf>
    <xf numFmtId="2" fontId="9" fillId="0" borderId="33" xfId="156" quotePrefix="1" applyNumberFormat="1" applyFont="1" applyBorder="1" applyAlignment="1" applyProtection="1">
      <alignment horizontal="right" vertical="center"/>
    </xf>
    <xf numFmtId="2" fontId="9" fillId="0" borderId="37" xfId="156" quotePrefix="1" applyNumberFormat="1" applyFont="1" applyBorder="1" applyAlignment="1" applyProtection="1">
      <alignment horizontal="right" vertical="center"/>
    </xf>
    <xf numFmtId="2" fontId="9" fillId="0" borderId="50" xfId="156" quotePrefix="1" applyNumberFormat="1" applyFont="1" applyBorder="1" applyAlignment="1" applyProtection="1">
      <alignment horizontal="right" vertical="center"/>
    </xf>
    <xf numFmtId="0" fontId="9" fillId="0" borderId="38" xfId="156" quotePrefix="1" applyFont="1" applyBorder="1" applyAlignment="1" applyProtection="1">
      <alignment horizontal="right" vertical="center"/>
    </xf>
    <xf numFmtId="0" fontId="9" fillId="0" borderId="33" xfId="156" quotePrefix="1" applyFont="1" applyBorder="1" applyAlignment="1" applyProtection="1">
      <alignment horizontal="right" vertical="center"/>
    </xf>
    <xf numFmtId="0" fontId="9" fillId="0" borderId="0" xfId="156" quotePrefix="1" applyFont="1" applyBorder="1" applyAlignment="1" applyProtection="1">
      <alignment horizontal="right" vertical="center"/>
    </xf>
    <xf numFmtId="2" fontId="29" fillId="0" borderId="16" xfId="3" applyNumberFormat="1" applyFont="1" applyFill="1" applyBorder="1" applyAlignment="1">
      <alignment horizontal="right" vertical="center"/>
    </xf>
    <xf numFmtId="0" fontId="9" fillId="0" borderId="6" xfId="3" applyFont="1" applyBorder="1" applyAlignment="1" applyProtection="1">
      <alignment horizontal="left" vertical="center"/>
    </xf>
    <xf numFmtId="2" fontId="9" fillId="0" borderId="54" xfId="156" applyNumberFormat="1" applyFont="1" applyBorder="1" applyAlignment="1" applyProtection="1">
      <alignment horizontal="center" vertical="center"/>
    </xf>
    <xf numFmtId="2" fontId="9" fillId="0" borderId="54" xfId="156" applyNumberFormat="1" applyFont="1" applyBorder="1" applyAlignment="1" applyProtection="1">
      <alignment horizontal="right" vertical="center"/>
    </xf>
    <xf numFmtId="2" fontId="9" fillId="0" borderId="15" xfId="156" applyNumberFormat="1" applyFont="1" applyBorder="1" applyAlignment="1" applyProtection="1">
      <alignment horizontal="right" vertical="center"/>
    </xf>
    <xf numFmtId="2" fontId="9" fillId="0" borderId="0" xfId="156" applyNumberFormat="1" applyFont="1" applyBorder="1" applyAlignment="1" applyProtection="1">
      <alignment horizontal="right" vertical="center"/>
    </xf>
    <xf numFmtId="2" fontId="9" fillId="0" borderId="16" xfId="156" applyNumberFormat="1" applyFont="1" applyBorder="1" applyAlignment="1" applyProtection="1">
      <alignment horizontal="right" vertical="center"/>
    </xf>
    <xf numFmtId="0" fontId="9" fillId="0" borderId="54" xfId="156" applyFont="1" applyBorder="1" applyAlignment="1" applyProtection="1">
      <alignment horizontal="right" vertical="center"/>
    </xf>
    <xf numFmtId="2" fontId="9" fillId="0" borderId="41" xfId="156" applyNumberFormat="1" applyFont="1" applyBorder="1" applyAlignment="1" applyProtection="1">
      <alignment horizontal="right" vertical="center"/>
    </xf>
    <xf numFmtId="0" fontId="9" fillId="0" borderId="15" xfId="156" applyFont="1" applyBorder="1" applyAlignment="1" applyProtection="1">
      <alignment horizontal="right" vertical="center"/>
    </xf>
    <xf numFmtId="0" fontId="9" fillId="0" borderId="41" xfId="156" applyFont="1" applyBorder="1" applyAlignment="1" applyProtection="1">
      <alignment horizontal="right" vertical="center"/>
    </xf>
    <xf numFmtId="2" fontId="9" fillId="0" borderId="15" xfId="156" quotePrefix="1" applyNumberFormat="1" applyFont="1" applyBorder="1" applyAlignment="1" applyProtection="1">
      <alignment horizontal="right" vertical="center"/>
    </xf>
    <xf numFmtId="2" fontId="9" fillId="0" borderId="0" xfId="156" quotePrefix="1" applyNumberFormat="1" applyFont="1" applyBorder="1" applyAlignment="1" applyProtection="1">
      <alignment horizontal="right" vertical="center"/>
    </xf>
    <xf numFmtId="2" fontId="9" fillId="0" borderId="16" xfId="156" quotePrefix="1" applyNumberFormat="1" applyFont="1" applyBorder="1" applyAlignment="1" applyProtection="1">
      <alignment horizontal="right" vertical="center"/>
    </xf>
    <xf numFmtId="0" fontId="9" fillId="0" borderId="54" xfId="156" quotePrefix="1" applyFont="1" applyBorder="1" applyAlignment="1" applyProtection="1">
      <alignment horizontal="right" vertical="center"/>
    </xf>
    <xf numFmtId="2" fontId="9" fillId="0" borderId="41" xfId="156" quotePrefix="1" applyNumberFormat="1" applyFont="1" applyBorder="1" applyAlignment="1" applyProtection="1">
      <alignment horizontal="right" vertical="center"/>
    </xf>
    <xf numFmtId="2" fontId="9" fillId="0" borderId="16" xfId="156" applyNumberFormat="1" applyFont="1" applyFill="1" applyBorder="1" applyAlignment="1" applyProtection="1">
      <alignment horizontal="right" vertical="center"/>
    </xf>
    <xf numFmtId="0" fontId="9" fillId="0" borderId="54" xfId="156" applyFont="1" applyFill="1" applyBorder="1" applyAlignment="1" applyProtection="1">
      <alignment horizontal="right" vertical="center"/>
    </xf>
    <xf numFmtId="0" fontId="9" fillId="0" borderId="15" xfId="156" applyFont="1" applyFill="1" applyBorder="1" applyAlignment="1" applyProtection="1">
      <alignment horizontal="right" vertical="center"/>
    </xf>
    <xf numFmtId="2" fontId="9" fillId="0" borderId="41" xfId="156" applyNumberFormat="1" applyFont="1" applyFill="1" applyBorder="1" applyAlignment="1" applyProtection="1">
      <alignment horizontal="right" vertical="center"/>
    </xf>
    <xf numFmtId="0" fontId="9" fillId="0" borderId="12" xfId="3" applyFont="1" applyBorder="1" applyAlignment="1" applyProtection="1">
      <alignment horizontal="left" vertical="center"/>
    </xf>
    <xf numFmtId="2" fontId="9" fillId="0" borderId="34" xfId="156" applyNumberFormat="1" applyFont="1" applyBorder="1" applyAlignment="1" applyProtection="1">
      <alignment horizontal="center" vertical="center"/>
    </xf>
    <xf numFmtId="2" fontId="9" fillId="0" borderId="34" xfId="156" applyNumberFormat="1" applyFont="1" applyBorder="1" applyAlignment="1" applyProtection="1">
      <alignment horizontal="right" vertical="center"/>
    </xf>
    <xf numFmtId="2" fontId="9" fillId="0" borderId="10" xfId="156" applyNumberFormat="1" applyFont="1" applyBorder="1" applyAlignment="1" applyProtection="1">
      <alignment horizontal="right" vertical="center"/>
    </xf>
    <xf numFmtId="2" fontId="9" fillId="0" borderId="55" xfId="156" applyNumberFormat="1" applyFont="1" applyBorder="1" applyAlignment="1" applyProtection="1">
      <alignment horizontal="right" vertical="center"/>
    </xf>
    <xf numFmtId="0" fontId="9" fillId="0" borderId="34" xfId="156" applyFont="1" applyBorder="1" applyAlignment="1" applyProtection="1">
      <alignment horizontal="right" vertical="center"/>
    </xf>
    <xf numFmtId="0" fontId="9" fillId="0" borderId="9" xfId="156" applyFont="1" applyBorder="1" applyAlignment="1" applyProtection="1">
      <alignment horizontal="right" vertical="center"/>
    </xf>
    <xf numFmtId="0" fontId="23" fillId="0" borderId="21" xfId="3" applyFont="1" applyFill="1" applyBorder="1" applyAlignment="1">
      <alignment horizontal="center" vertical="center"/>
    </xf>
    <xf numFmtId="2" fontId="23" fillId="0" borderId="64" xfId="156" applyNumberFormat="1" applyFont="1" applyBorder="1" applyAlignment="1">
      <alignment horizontal="center" vertical="center"/>
    </xf>
    <xf numFmtId="2" fontId="23" fillId="0" borderId="64" xfId="156" applyNumberFormat="1" applyFont="1" applyBorder="1" applyAlignment="1">
      <alignment horizontal="right" vertical="center"/>
    </xf>
    <xf numFmtId="2" fontId="23" fillId="0" borderId="58" xfId="156" applyNumberFormat="1" applyFont="1" applyBorder="1" applyAlignment="1">
      <alignment horizontal="right" vertical="center"/>
    </xf>
    <xf numFmtId="2" fontId="23" fillId="0" borderId="59" xfId="156" applyNumberFormat="1" applyFont="1" applyBorder="1" applyAlignment="1">
      <alignment horizontal="right" vertical="center"/>
    </xf>
    <xf numFmtId="0" fontId="23" fillId="0" borderId="64" xfId="156" applyFont="1" applyBorder="1" applyAlignment="1">
      <alignment horizontal="right" vertical="center"/>
    </xf>
    <xf numFmtId="0" fontId="23" fillId="0" borderId="59" xfId="3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9" fillId="0" borderId="0" xfId="3" quotePrefix="1" applyFont="1" applyBorder="1" applyAlignment="1" applyProtection="1">
      <alignment horizontal="center" vertical="center"/>
    </xf>
    <xf numFmtId="2" fontId="6" fillId="0" borderId="0" xfId="3" applyNumberFormat="1" applyFont="1" applyFill="1" applyBorder="1"/>
    <xf numFmtId="0" fontId="9" fillId="0" borderId="0" xfId="3" applyFont="1" applyBorder="1" applyAlignment="1" applyProtection="1">
      <alignment horizontal="center" vertical="center"/>
    </xf>
    <xf numFmtId="2" fontId="7" fillId="0" borderId="0" xfId="3" applyNumberFormat="1" applyFont="1" applyFill="1" applyBorder="1"/>
    <xf numFmtId="2" fontId="55" fillId="0" borderId="0" xfId="3" applyNumberFormat="1" applyFont="1" applyBorder="1" applyAlignment="1">
      <alignment horizontal="right" vertical="center"/>
    </xf>
    <xf numFmtId="0" fontId="7" fillId="0" borderId="0" xfId="3" applyFont="1" applyBorder="1"/>
    <xf numFmtId="2" fontId="7" fillId="0" borderId="0" xfId="3" applyNumberFormat="1" applyFont="1" applyBorder="1"/>
    <xf numFmtId="0" fontId="56" fillId="0" borderId="0" xfId="0" applyFont="1" applyAlignment="1">
      <alignment wrapText="1"/>
    </xf>
    <xf numFmtId="2" fontId="23" fillId="0" borderId="0" xfId="3" applyNumberFormat="1" applyFont="1" applyBorder="1" applyAlignment="1">
      <alignment horizontal="center" vertical="center"/>
    </xf>
    <xf numFmtId="2" fontId="29" fillId="0" borderId="0" xfId="3" applyNumberFormat="1" applyFont="1" applyAlignment="1">
      <alignment horizontal="center" vertical="center"/>
    </xf>
    <xf numFmtId="0" fontId="1" fillId="0" borderId="0" xfId="2" applyBorder="1"/>
    <xf numFmtId="0" fontId="50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justify" vertical="center"/>
    </xf>
    <xf numFmtId="164" fontId="5" fillId="0" borderId="15" xfId="0" applyNumberFormat="1" applyFont="1" applyFill="1" applyBorder="1" applyAlignment="1" applyProtection="1">
      <alignment horizontal="right"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right" vertical="center"/>
    </xf>
    <xf numFmtId="0" fontId="57" fillId="0" borderId="0" xfId="0" applyFont="1" applyAlignment="1">
      <alignment horizontal="justify" vertical="center"/>
    </xf>
    <xf numFmtId="0" fontId="9" fillId="0" borderId="6" xfId="0" applyFont="1" applyBorder="1" applyAlignment="1" applyProtection="1">
      <alignment horizontal="left" vertical="center" indent="1"/>
    </xf>
    <xf numFmtId="164" fontId="9" fillId="0" borderId="15" xfId="0" applyNumberFormat="1" applyFont="1" applyFill="1" applyBorder="1" applyAlignment="1">
      <alignment horizontal="right" vertical="center"/>
    </xf>
    <xf numFmtId="164" fontId="9" fillId="0" borderId="15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164" fontId="9" fillId="0" borderId="16" xfId="0" quotePrefix="1" applyNumberFormat="1" applyFont="1" applyFill="1" applyBorder="1" applyAlignment="1">
      <alignment horizontal="center" vertical="center"/>
    </xf>
    <xf numFmtId="0" fontId="5" fillId="0" borderId="17" xfId="0" applyFont="1" applyBorder="1" applyAlignment="1" applyProtection="1">
      <alignment horizontal="justify" vertical="center"/>
    </xf>
    <xf numFmtId="0" fontId="5" fillId="0" borderId="18" xfId="0" applyFont="1" applyBorder="1" applyAlignment="1" applyProtection="1">
      <alignment horizontal="justify" vertical="center"/>
    </xf>
    <xf numFmtId="164" fontId="5" fillId="0" borderId="19" xfId="0" applyNumberFormat="1" applyFont="1" applyFill="1" applyBorder="1" applyAlignment="1" applyProtection="1">
      <alignment horizontal="right" vertical="center"/>
    </xf>
    <xf numFmtId="164" fontId="5" fillId="0" borderId="19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justify" vertical="center"/>
    </xf>
    <xf numFmtId="164" fontId="9" fillId="0" borderId="15" xfId="0" applyNumberFormat="1" applyFont="1" applyFill="1" applyBorder="1" applyAlignment="1" applyProtection="1">
      <alignment horizontal="right" vertical="center"/>
    </xf>
    <xf numFmtId="0" fontId="17" fillId="0" borderId="6" xfId="0" applyFont="1" applyBorder="1" applyAlignment="1" applyProtection="1">
      <alignment horizontal="justify" vertical="center"/>
    </xf>
    <xf numFmtId="164" fontId="17" fillId="0" borderId="15" xfId="0" applyNumberFormat="1" applyFont="1" applyFill="1" applyBorder="1" applyAlignment="1">
      <alignment horizontal="right" vertical="center"/>
    </xf>
    <xf numFmtId="164" fontId="17" fillId="0" borderId="15" xfId="0" applyNumberFormat="1" applyFont="1" applyFill="1" applyBorder="1" applyAlignment="1">
      <alignment horizontal="center" vertical="center"/>
    </xf>
    <xf numFmtId="164" fontId="17" fillId="0" borderId="16" xfId="0" applyNumberFormat="1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/>
    </xf>
    <xf numFmtId="0" fontId="9" fillId="0" borderId="15" xfId="0" applyFont="1" applyFill="1" applyBorder="1" applyAlignment="1">
      <alignment horizontal="right" vertical="center"/>
    </xf>
    <xf numFmtId="165" fontId="9" fillId="0" borderId="15" xfId="1" applyNumberFormat="1" applyFont="1" applyFill="1" applyBorder="1" applyAlignment="1">
      <alignment horizontal="right" vertical="center"/>
    </xf>
    <xf numFmtId="164" fontId="5" fillId="0" borderId="19" xfId="0" applyNumberFormat="1" applyFont="1" applyFill="1" applyBorder="1" applyAlignment="1">
      <alignment horizontal="right" vertical="center"/>
    </xf>
    <xf numFmtId="0" fontId="29" fillId="0" borderId="6" xfId="0" applyFont="1" applyBorder="1" applyAlignment="1" applyProtection="1">
      <alignment horizontal="justify" vertical="center"/>
    </xf>
    <xf numFmtId="0" fontId="9" fillId="0" borderId="6" xfId="0" applyFont="1" applyBorder="1" applyAlignment="1" applyProtection="1">
      <alignment horizontal="left" vertical="center" indent="3"/>
    </xf>
    <xf numFmtId="164" fontId="17" fillId="0" borderId="15" xfId="0" applyNumberFormat="1" applyFont="1" applyFill="1" applyBorder="1" applyAlignment="1" applyProtection="1">
      <alignment horizontal="right" vertical="center"/>
    </xf>
    <xf numFmtId="164" fontId="9" fillId="0" borderId="15" xfId="0" applyNumberFormat="1" applyFont="1" applyFill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justify" vertical="center"/>
    </xf>
    <xf numFmtId="164" fontId="9" fillId="0" borderId="22" xfId="0" applyNumberFormat="1" applyFont="1" applyFill="1" applyBorder="1" applyAlignment="1" applyProtection="1">
      <alignment horizontal="right" vertical="center"/>
    </xf>
    <xf numFmtId="164" fontId="9" fillId="0" borderId="22" xfId="0" applyNumberFormat="1" applyFont="1" applyFill="1" applyBorder="1" applyAlignment="1" applyProtection="1">
      <alignment horizontal="center" vertical="center"/>
    </xf>
    <xf numFmtId="164" fontId="9" fillId="0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26" fillId="0" borderId="0" xfId="0" applyFont="1" applyBorder="1" applyAlignment="1">
      <alignment vertical="center"/>
    </xf>
    <xf numFmtId="172" fontId="5" fillId="2" borderId="14" xfId="253" applyNumberFormat="1" applyFont="1" applyFill="1" applyBorder="1" applyAlignment="1" applyProtection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78" fontId="9" fillId="0" borderId="67" xfId="152" applyNumberFormat="1" applyFont="1" applyFill="1" applyBorder="1"/>
    <xf numFmtId="178" fontId="9" fillId="0" borderId="6" xfId="152" applyNumberFormat="1" applyFont="1" applyFill="1" applyBorder="1"/>
    <xf numFmtId="0" fontId="32" fillId="0" borderId="0" xfId="161" applyFont="1" applyBorder="1" applyAlignment="1">
      <alignment horizontal="center"/>
    </xf>
    <xf numFmtId="181" fontId="9" fillId="0" borderId="15" xfId="250" applyNumberFormat="1" applyFont="1" applyFill="1" applyBorder="1" applyAlignment="1" applyProtection="1">
      <alignment horizontal="center" vertical="center"/>
    </xf>
    <xf numFmtId="0" fontId="9" fillId="0" borderId="0" xfId="4" applyFont="1"/>
    <xf numFmtId="0" fontId="58" fillId="0" borderId="0" xfId="4" applyFont="1" applyBorder="1" applyAlignment="1">
      <alignment horizontal="center" wrapText="1"/>
    </xf>
    <xf numFmtId="0" fontId="17" fillId="0" borderId="0" xfId="4" applyFont="1" applyBorder="1" applyAlignment="1"/>
    <xf numFmtId="0" fontId="8" fillId="0" borderId="0" xfId="4" applyFont="1" applyBorder="1" applyAlignment="1"/>
    <xf numFmtId="0" fontId="8" fillId="0" borderId="0" xfId="4" applyFont="1" applyBorder="1" applyAlignment="1">
      <alignment horizontal="right"/>
    </xf>
    <xf numFmtId="0" fontId="5" fillId="4" borderId="13" xfId="4" applyFont="1" applyFill="1" applyBorder="1" applyAlignment="1">
      <alignment horizontal="center" vertical="center" wrapText="1"/>
    </xf>
    <xf numFmtId="0" fontId="5" fillId="4" borderId="13" xfId="4" quotePrefix="1" applyFont="1" applyFill="1" applyBorder="1" applyAlignment="1">
      <alignment horizontal="center"/>
    </xf>
    <xf numFmtId="0" fontId="5" fillId="4" borderId="13" xfId="4" applyFont="1" applyFill="1" applyBorder="1" applyAlignment="1">
      <alignment horizontal="center"/>
    </xf>
    <xf numFmtId="0" fontId="23" fillId="0" borderId="13" xfId="4" applyFont="1" applyBorder="1" applyAlignment="1">
      <alignment wrapText="1"/>
    </xf>
    <xf numFmtId="1" fontId="9" fillId="0" borderId="13" xfId="4" applyNumberFormat="1" applyFont="1" applyBorder="1"/>
    <xf numFmtId="0" fontId="59" fillId="0" borderId="13" xfId="4" applyFont="1" applyBorder="1" applyAlignment="1">
      <alignment wrapText="1"/>
    </xf>
    <xf numFmtId="3" fontId="8" fillId="0" borderId="13" xfId="4" applyNumberFormat="1" applyFont="1" applyBorder="1"/>
    <xf numFmtId="0" fontId="8" fillId="0" borderId="0" xfId="4" applyFont="1"/>
    <xf numFmtId="0" fontId="23" fillId="0" borderId="13" xfId="4" applyFont="1" applyFill="1" applyBorder="1" applyAlignment="1">
      <alignment wrapText="1"/>
    </xf>
    <xf numFmtId="0" fontId="59" fillId="0" borderId="13" xfId="4" applyFont="1" applyFill="1" applyBorder="1" applyAlignment="1">
      <alignment wrapText="1"/>
    </xf>
    <xf numFmtId="1" fontId="5" fillId="0" borderId="0" xfId="4" applyNumberFormat="1" applyFont="1" applyFill="1" applyBorder="1" applyAlignment="1">
      <alignment wrapText="1"/>
    </xf>
    <xf numFmtId="3" fontId="8" fillId="0" borderId="0" xfId="4" applyNumberFormat="1" applyFont="1" applyBorder="1"/>
    <xf numFmtId="0" fontId="8" fillId="0" borderId="0" xfId="4" applyFont="1" applyBorder="1"/>
    <xf numFmtId="0" fontId="8" fillId="0" borderId="0" xfId="4" applyFont="1" applyFill="1" applyBorder="1" applyAlignment="1">
      <alignment wrapText="1"/>
    </xf>
    <xf numFmtId="2" fontId="9" fillId="0" borderId="13" xfId="4" applyNumberFormat="1" applyFont="1" applyBorder="1"/>
    <xf numFmtId="164" fontId="9" fillId="0" borderId="13" xfId="4" applyNumberFormat="1" applyFont="1" applyBorder="1"/>
    <xf numFmtId="2" fontId="5" fillId="0" borderId="13" xfId="4" applyNumberFormat="1" applyFont="1" applyBorder="1"/>
    <xf numFmtId="164" fontId="5" fillId="0" borderId="13" xfId="4" applyNumberFormat="1" applyFont="1" applyBorder="1"/>
    <xf numFmtId="0" fontId="5" fillId="0" borderId="0" xfId="4" applyFont="1"/>
    <xf numFmtId="0" fontId="9" fillId="0" borderId="0" xfId="4" applyFont="1" applyAlignment="1">
      <alignment wrapText="1"/>
    </xf>
    <xf numFmtId="164" fontId="9" fillId="0" borderId="0" xfId="4" applyNumberFormat="1" applyFont="1"/>
    <xf numFmtId="0" fontId="58" fillId="0" borderId="0" xfId="4" applyFont="1" applyBorder="1" applyAlignment="1">
      <alignment horizontal="center"/>
    </xf>
    <xf numFmtId="1" fontId="5" fillId="0" borderId="13" xfId="4" applyNumberFormat="1" applyFont="1" applyBorder="1" applyAlignment="1">
      <alignment wrapText="1"/>
    </xf>
    <xf numFmtId="1" fontId="5" fillId="0" borderId="13" xfId="4" applyNumberFormat="1" applyFont="1" applyBorder="1" applyAlignment="1">
      <alignment horizontal="left" wrapText="1"/>
    </xf>
    <xf numFmtId="1" fontId="5" fillId="0" borderId="13" xfId="4" applyNumberFormat="1" applyFont="1" applyBorder="1"/>
    <xf numFmtId="0" fontId="8" fillId="0" borderId="13" xfId="4" applyFont="1" applyBorder="1" applyAlignment="1">
      <alignment wrapText="1"/>
    </xf>
    <xf numFmtId="0" fontId="5" fillId="0" borderId="13" xfId="4" applyFont="1" applyFill="1" applyBorder="1" applyAlignment="1">
      <alignment wrapText="1"/>
    </xf>
    <xf numFmtId="0" fontId="8" fillId="0" borderId="13" xfId="4" applyFont="1" applyFill="1" applyBorder="1" applyAlignment="1">
      <alignment wrapText="1"/>
    </xf>
    <xf numFmtId="0" fontId="8" fillId="0" borderId="0" xfId="4" applyFont="1" applyBorder="1" applyAlignment="1">
      <alignment wrapText="1"/>
    </xf>
    <xf numFmtId="180" fontId="9" fillId="0" borderId="0" xfId="4" applyNumberFormat="1" applyFont="1"/>
    <xf numFmtId="182" fontId="36" fillId="0" borderId="0" xfId="4" applyNumberFormat="1" applyFont="1" applyBorder="1" applyAlignment="1">
      <alignment horizontal="right"/>
    </xf>
    <xf numFmtId="0" fontId="6" fillId="4" borderId="13" xfId="4" applyFont="1" applyFill="1" applyBorder="1" applyAlignment="1">
      <alignment vertical="center" wrapText="1"/>
    </xf>
    <xf numFmtId="3" fontId="5" fillId="0" borderId="13" xfId="4" applyNumberFormat="1" applyFont="1" applyBorder="1"/>
    <xf numFmtId="3" fontId="5" fillId="7" borderId="13" xfId="4" applyNumberFormat="1" applyFont="1" applyFill="1" applyBorder="1"/>
    <xf numFmtId="0" fontId="5" fillId="0" borderId="13" xfId="4" applyFont="1" applyBorder="1" applyAlignment="1">
      <alignment wrapText="1"/>
    </xf>
    <xf numFmtId="0" fontId="9" fillId="0" borderId="13" xfId="4" applyFont="1" applyBorder="1" applyAlignment="1">
      <alignment wrapText="1"/>
    </xf>
    <xf numFmtId="3" fontId="9" fillId="0" borderId="13" xfId="4" applyNumberFormat="1" applyFont="1" applyBorder="1"/>
    <xf numFmtId="3" fontId="8" fillId="0" borderId="13" xfId="4" applyNumberFormat="1" applyFont="1" applyFill="1" applyBorder="1"/>
    <xf numFmtId="3" fontId="5" fillId="0" borderId="13" xfId="4" applyNumberFormat="1" applyFont="1" applyFill="1" applyBorder="1"/>
    <xf numFmtId="0" fontId="9" fillId="0" borderId="13" xfId="4" applyFont="1" applyFill="1" applyBorder="1" applyAlignment="1">
      <alignment wrapText="1"/>
    </xf>
    <xf numFmtId="3" fontId="9" fillId="0" borderId="13" xfId="4" applyNumberFormat="1" applyFont="1" applyFill="1" applyBorder="1"/>
    <xf numFmtId="0" fontId="9" fillId="0" borderId="13" xfId="4" applyFont="1" applyBorder="1"/>
    <xf numFmtId="1" fontId="9" fillId="0" borderId="0" xfId="4" applyNumberFormat="1" applyFont="1" applyBorder="1" applyAlignment="1">
      <alignment horizontal="center"/>
    </xf>
    <xf numFmtId="183" fontId="9" fillId="0" borderId="0" xfId="4" applyNumberFormat="1" applyFont="1" applyBorder="1" applyAlignment="1">
      <alignment horizontal="center"/>
    </xf>
    <xf numFmtId="0" fontId="6" fillId="0" borderId="73" xfId="4" applyFont="1" applyBorder="1" applyAlignment="1">
      <alignment horizontal="center" vertical="center" wrapText="1"/>
    </xf>
    <xf numFmtId="0" fontId="5" fillId="0" borderId="73" xfId="4" applyFont="1" applyBorder="1" applyAlignment="1">
      <alignment horizontal="left" vertical="center" wrapText="1"/>
    </xf>
    <xf numFmtId="3" fontId="5" fillId="0" borderId="13" xfId="4" applyNumberFormat="1" applyFont="1" applyBorder="1" applyAlignment="1">
      <alignment horizontal="right"/>
    </xf>
    <xf numFmtId="3" fontId="5" fillId="0" borderId="74" xfId="4" applyNumberFormat="1" applyFont="1" applyBorder="1" applyAlignment="1">
      <alignment horizontal="right"/>
    </xf>
    <xf numFmtId="0" fontId="5" fillId="0" borderId="73" xfId="4" applyFont="1" applyFill="1" applyBorder="1" applyAlignment="1">
      <alignment wrapText="1"/>
    </xf>
    <xf numFmtId="3" fontId="5" fillId="0" borderId="74" xfId="4" applyNumberFormat="1" applyFont="1" applyBorder="1"/>
    <xf numFmtId="3" fontId="5" fillId="0" borderId="74" xfId="4" applyNumberFormat="1" applyFont="1" applyFill="1" applyBorder="1"/>
    <xf numFmtId="0" fontId="9" fillId="0" borderId="73" xfId="4" applyFont="1" applyFill="1" applyBorder="1" applyAlignment="1">
      <alignment horizontal="left" wrapText="1"/>
    </xf>
    <xf numFmtId="3" fontId="9" fillId="0" borderId="74" xfId="4" applyNumberFormat="1" applyFont="1" applyBorder="1"/>
    <xf numFmtId="3" fontId="9" fillId="0" borderId="74" xfId="4" applyNumberFormat="1" applyFont="1" applyFill="1" applyBorder="1"/>
    <xf numFmtId="0" fontId="5" fillId="0" borderId="75" xfId="4" applyFont="1" applyFill="1" applyBorder="1" applyAlignment="1">
      <alignment wrapText="1"/>
    </xf>
    <xf numFmtId="3" fontId="5" fillId="0" borderId="76" xfId="4" applyNumberFormat="1" applyFont="1" applyFill="1" applyBorder="1"/>
    <xf numFmtId="3" fontId="5" fillId="0" borderId="77" xfId="4" applyNumberFormat="1" applyFont="1" applyFill="1" applyBorder="1"/>
    <xf numFmtId="0" fontId="5" fillId="0" borderId="0" xfId="4" applyFont="1" applyFill="1"/>
    <xf numFmtId="0" fontId="61" fillId="0" borderId="0" xfId="4" applyFont="1" applyBorder="1" applyAlignment="1">
      <alignment horizontal="center" wrapText="1"/>
    </xf>
    <xf numFmtId="0" fontId="61" fillId="0" borderId="0" xfId="4" applyFont="1" applyBorder="1" applyAlignment="1">
      <alignment horizontal="center"/>
    </xf>
    <xf numFmtId="0" fontId="6" fillId="4" borderId="78" xfId="4" applyFont="1" applyFill="1" applyBorder="1" applyAlignment="1">
      <alignment vertical="center" wrapText="1"/>
    </xf>
    <xf numFmtId="0" fontId="5" fillId="0" borderId="73" xfId="4" applyFont="1" applyBorder="1" applyAlignment="1">
      <alignment wrapText="1"/>
    </xf>
    <xf numFmtId="0" fontId="9" fillId="0" borderId="73" xfId="4" applyFont="1" applyBorder="1" applyAlignment="1">
      <alignment horizontal="left" wrapText="1"/>
    </xf>
    <xf numFmtId="0" fontId="5" fillId="0" borderId="73" xfId="4" applyFont="1" applyBorder="1" applyAlignment="1">
      <alignment horizontal="left" wrapText="1"/>
    </xf>
    <xf numFmtId="164" fontId="5" fillId="0" borderId="33" xfId="4" applyNumberFormat="1" applyFont="1" applyBorder="1"/>
    <xf numFmtId="0" fontId="9" fillId="0" borderId="73" xfId="4" applyFont="1" applyBorder="1" applyAlignment="1">
      <alignment wrapText="1"/>
    </xf>
    <xf numFmtId="164" fontId="9" fillId="0" borderId="33" xfId="4" applyNumberFormat="1" applyFont="1" applyBorder="1"/>
    <xf numFmtId="0" fontId="9" fillId="0" borderId="75" xfId="4" applyFont="1" applyBorder="1" applyAlignment="1">
      <alignment horizontal="left" wrapText="1"/>
    </xf>
    <xf numFmtId="164" fontId="9" fillId="0" borderId="76" xfId="4" applyNumberFormat="1" applyFont="1" applyBorder="1"/>
    <xf numFmtId="184" fontId="9" fillId="0" borderId="0" xfId="4" applyNumberFormat="1" applyFont="1"/>
    <xf numFmtId="2" fontId="9" fillId="0" borderId="0" xfId="4" applyNumberFormat="1" applyFont="1"/>
    <xf numFmtId="0" fontId="31" fillId="0" borderId="54" xfId="161" applyFont="1" applyBorder="1" applyAlignment="1">
      <alignment horizontal="center"/>
    </xf>
    <xf numFmtId="0" fontId="31" fillId="0" borderId="0" xfId="161" applyFont="1" applyBorder="1" applyAlignment="1">
      <alignment horizontal="center"/>
    </xf>
    <xf numFmtId="0" fontId="32" fillId="0" borderId="54" xfId="161" applyFont="1" applyBorder="1" applyAlignment="1">
      <alignment horizontal="center"/>
    </xf>
    <xf numFmtId="0" fontId="32" fillId="0" borderId="0" xfId="161" applyFont="1" applyBorder="1" applyAlignment="1">
      <alignment horizontal="center"/>
    </xf>
    <xf numFmtId="0" fontId="5" fillId="0" borderId="0" xfId="4" applyFont="1" applyAlignment="1">
      <alignment horizontal="center" wrapText="1"/>
    </xf>
    <xf numFmtId="0" fontId="6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8" fillId="0" borderId="0" xfId="4" applyFont="1" applyBorder="1" applyAlignment="1">
      <alignment horizontal="right"/>
    </xf>
    <xf numFmtId="3" fontId="8" fillId="0" borderId="63" xfId="4" applyNumberFormat="1" applyFont="1" applyBorder="1" applyAlignment="1">
      <alignment horizontal="right"/>
    </xf>
    <xf numFmtId="0" fontId="5" fillId="0" borderId="0" xfId="4" applyFont="1" applyBorder="1" applyAlignment="1">
      <alignment horizontal="center"/>
    </xf>
    <xf numFmtId="0" fontId="8" fillId="0" borderId="63" xfId="4" applyFont="1" applyBorder="1" applyAlignment="1">
      <alignment horizontal="right"/>
    </xf>
    <xf numFmtId="0" fontId="9" fillId="0" borderId="0" xfId="4" applyFont="1" applyAlignment="1">
      <alignment horizontal="left" wrapText="1"/>
    </xf>
    <xf numFmtId="0" fontId="6" fillId="0" borderId="0" xfId="4" applyFont="1" applyBorder="1" applyAlignment="1">
      <alignment horizontal="center"/>
    </xf>
    <xf numFmtId="0" fontId="5" fillId="0" borderId="0" xfId="3" applyFont="1" applyBorder="1" applyAlignment="1">
      <alignment horizontal="center" vertical="center"/>
    </xf>
    <xf numFmtId="0" fontId="21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3" fillId="0" borderId="0" xfId="248" applyFont="1" applyAlignment="1">
      <alignment horizontal="center"/>
    </xf>
    <xf numFmtId="0" fontId="24" fillId="4" borderId="33" xfId="2" applyFont="1" applyFill="1" applyBorder="1" applyAlignment="1">
      <alignment horizontal="center" vertical="center" wrapText="1"/>
    </xf>
    <xf numFmtId="0" fontId="24" fillId="4" borderId="9" xfId="2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wrapText="1"/>
    </xf>
    <xf numFmtId="0" fontId="24" fillId="4" borderId="7" xfId="2" applyFont="1" applyFill="1" applyBorder="1" applyAlignment="1">
      <alignment horizontal="center" vertical="center"/>
    </xf>
    <xf numFmtId="0" fontId="24" fillId="4" borderId="51" xfId="2" applyFont="1" applyFill="1" applyBorder="1" applyAlignment="1">
      <alignment horizontal="center" vertical="center"/>
    </xf>
    <xf numFmtId="0" fontId="24" fillId="4" borderId="8" xfId="2" applyFont="1" applyFill="1" applyBorder="1" applyAlignment="1">
      <alignment horizontal="center" vertical="center"/>
    </xf>
    <xf numFmtId="172" fontId="5" fillId="0" borderId="0" xfId="249" applyNumberFormat="1" applyFont="1" applyAlignment="1">
      <alignment horizontal="center"/>
    </xf>
    <xf numFmtId="172" fontId="6" fillId="0" borderId="0" xfId="249" applyNumberFormat="1" applyFont="1" applyAlignment="1" applyProtection="1">
      <alignment horizontal="center"/>
    </xf>
    <xf numFmtId="172" fontId="5" fillId="0" borderId="0" xfId="249" applyNumberFormat="1" applyFont="1" applyAlignment="1" applyProtection="1">
      <alignment horizontal="center"/>
    </xf>
    <xf numFmtId="172" fontId="5" fillId="0" borderId="0" xfId="249" quotePrefix="1" applyNumberFormat="1" applyFont="1" applyBorder="1" applyAlignment="1">
      <alignment horizontal="center"/>
    </xf>
    <xf numFmtId="172" fontId="5" fillId="3" borderId="2" xfId="249" applyNumberFormat="1" applyFont="1" applyFill="1" applyBorder="1" applyAlignment="1" applyProtection="1">
      <alignment horizontal="center" vertical="center"/>
    </xf>
    <xf numFmtId="172" fontId="5" fillId="3" borderId="12" xfId="249" applyNumberFormat="1" applyFont="1" applyFill="1" applyBorder="1" applyAlignment="1">
      <alignment horizontal="center" vertical="center"/>
    </xf>
    <xf numFmtId="172" fontId="5" fillId="2" borderId="3" xfId="249" applyNumberFormat="1" applyFont="1" applyFill="1" applyBorder="1" applyAlignment="1" applyProtection="1">
      <alignment horizontal="center" vertical="center"/>
    </xf>
    <xf numFmtId="172" fontId="5" fillId="2" borderId="47" xfId="249" applyNumberFormat="1" applyFont="1" applyFill="1" applyBorder="1" applyAlignment="1" applyProtection="1">
      <alignment horizontal="center" vertical="center"/>
    </xf>
    <xf numFmtId="172" fontId="5" fillId="2" borderId="52" xfId="249" applyNumberFormat="1" applyFont="1" applyFill="1" applyBorder="1" applyAlignment="1" applyProtection="1">
      <alignment horizontal="center" vertical="center"/>
    </xf>
    <xf numFmtId="172" fontId="5" fillId="2" borderId="53" xfId="249" applyNumberFormat="1" applyFont="1" applyFill="1" applyBorder="1" applyAlignment="1" applyProtection="1">
      <alignment horizontal="center" vertical="center"/>
    </xf>
    <xf numFmtId="172" fontId="5" fillId="0" borderId="0" xfId="250" applyNumberFormat="1" applyFont="1" applyAlignment="1">
      <alignment horizontal="center"/>
    </xf>
    <xf numFmtId="172" fontId="6" fillId="0" borderId="0" xfId="250" applyNumberFormat="1" applyFont="1" applyAlignment="1" applyProtection="1">
      <alignment horizontal="center"/>
    </xf>
    <xf numFmtId="172" fontId="5" fillId="0" borderId="0" xfId="250" quotePrefix="1" applyNumberFormat="1" applyFont="1" applyBorder="1" applyAlignment="1">
      <alignment horizontal="center"/>
    </xf>
    <xf numFmtId="172" fontId="5" fillId="2" borderId="13" xfId="250" applyNumberFormat="1" applyFont="1" applyFill="1" applyBorder="1" applyAlignment="1" applyProtection="1">
      <alignment horizontal="center" vertical="center"/>
    </xf>
    <xf numFmtId="172" fontId="5" fillId="2" borderId="51" xfId="250" quotePrefix="1" applyNumberFormat="1" applyFont="1" applyFill="1" applyBorder="1" applyAlignment="1" applyProtection="1">
      <alignment horizontal="center" vertical="center"/>
    </xf>
    <xf numFmtId="172" fontId="5" fillId="2" borderId="8" xfId="250" quotePrefix="1" applyNumberFormat="1" applyFont="1" applyFill="1" applyBorder="1" applyAlignment="1" applyProtection="1">
      <alignment horizontal="center" vertical="center"/>
    </xf>
    <xf numFmtId="0" fontId="5" fillId="0" borderId="0" xfId="162" applyFont="1" applyBorder="1" applyAlignment="1">
      <alignment horizontal="center" vertical="center"/>
    </xf>
    <xf numFmtId="0" fontId="6" fillId="0" borderId="0" xfId="248" applyFont="1" applyAlignment="1">
      <alignment horizontal="center"/>
    </xf>
    <xf numFmtId="0" fontId="23" fillId="0" borderId="1" xfId="248" applyFont="1" applyBorder="1" applyAlignment="1">
      <alignment horizontal="center"/>
    </xf>
    <xf numFmtId="0" fontId="5" fillId="2" borderId="2" xfId="248" applyNumberFormat="1" applyFont="1" applyFill="1" applyBorder="1" applyAlignment="1">
      <alignment horizontal="center" vertical="center"/>
    </xf>
    <xf numFmtId="0" fontId="5" fillId="2" borderId="12" xfId="248" applyNumberFormat="1" applyFont="1" applyFill="1" applyBorder="1" applyAlignment="1">
      <alignment horizontal="center" vertical="center"/>
    </xf>
    <xf numFmtId="0" fontId="5" fillId="2" borderId="4" xfId="248" applyFont="1" applyFill="1" applyBorder="1" applyAlignment="1">
      <alignment horizontal="center" vertical="center"/>
    </xf>
    <xf numFmtId="0" fontId="5" fillId="2" borderId="9" xfId="248" applyFont="1" applyFill="1" applyBorder="1" applyAlignment="1">
      <alignment horizontal="center" vertical="center"/>
    </xf>
    <xf numFmtId="0" fontId="5" fillId="2" borderId="47" xfId="162" quotePrefix="1" applyFont="1" applyFill="1" applyBorder="1" applyAlignment="1" applyProtection="1">
      <alignment horizontal="center" vertical="center"/>
    </xf>
    <xf numFmtId="0" fontId="5" fillId="2" borderId="52" xfId="162" quotePrefix="1" applyFont="1" applyFill="1" applyBorder="1" applyAlignment="1" applyProtection="1">
      <alignment horizontal="center" vertical="center"/>
    </xf>
    <xf numFmtId="0" fontId="5" fillId="2" borderId="61" xfId="162" quotePrefix="1" applyFont="1" applyFill="1" applyBorder="1" applyAlignment="1" applyProtection="1">
      <alignment horizontal="center" vertical="center"/>
    </xf>
    <xf numFmtId="0" fontId="5" fillId="2" borderId="47" xfId="248" applyFont="1" applyFill="1" applyBorder="1" applyAlignment="1">
      <alignment horizontal="center" vertical="center"/>
    </xf>
    <xf numFmtId="0" fontId="5" fillId="2" borderId="61" xfId="248" applyFont="1" applyFill="1" applyBorder="1" applyAlignment="1">
      <alignment horizontal="center" vertical="center"/>
    </xf>
    <xf numFmtId="0" fontId="5" fillId="2" borderId="48" xfId="248" applyFont="1" applyFill="1" applyBorder="1" applyAlignment="1">
      <alignment horizontal="center" vertical="center"/>
    </xf>
    <xf numFmtId="172" fontId="5" fillId="0" borderId="0" xfId="252" applyNumberFormat="1" applyFont="1" applyAlignment="1">
      <alignment horizontal="center"/>
    </xf>
    <xf numFmtId="172" fontId="6" fillId="0" borderId="0" xfId="252" applyNumberFormat="1" applyFont="1" applyAlignment="1" applyProtection="1">
      <alignment horizontal="center"/>
    </xf>
    <xf numFmtId="172" fontId="5" fillId="0" borderId="0" xfId="252" applyNumberFormat="1" applyFont="1" applyAlignment="1" applyProtection="1">
      <alignment horizontal="center"/>
    </xf>
    <xf numFmtId="172" fontId="5" fillId="0" borderId="0" xfId="252" applyNumberFormat="1" applyFont="1" applyBorder="1" applyAlignment="1">
      <alignment horizontal="center"/>
    </xf>
    <xf numFmtId="172" fontId="5" fillId="0" borderId="0" xfId="252" quotePrefix="1" applyNumberFormat="1" applyFont="1" applyBorder="1" applyAlignment="1">
      <alignment horizontal="center"/>
    </xf>
    <xf numFmtId="172" fontId="5" fillId="2" borderId="2" xfId="253" applyNumberFormat="1" applyFont="1" applyFill="1" applyBorder="1" applyAlignment="1" applyProtection="1">
      <alignment horizontal="center" vertical="center"/>
    </xf>
    <xf numFmtId="172" fontId="5" fillId="2" borderId="12" xfId="253" applyNumberFormat="1" applyFont="1" applyFill="1" applyBorder="1" applyAlignment="1">
      <alignment horizontal="center" vertical="center"/>
    </xf>
    <xf numFmtId="172" fontId="5" fillId="2" borderId="3" xfId="253" applyNumberFormat="1" applyFont="1" applyFill="1" applyBorder="1" applyAlignment="1" applyProtection="1">
      <alignment horizontal="center" vertical="center"/>
    </xf>
    <xf numFmtId="172" fontId="5" fillId="2" borderId="3" xfId="253" quotePrefix="1" applyNumberFormat="1" applyFont="1" applyFill="1" applyBorder="1" applyAlignment="1" applyProtection="1">
      <alignment horizontal="center" vertical="center"/>
    </xf>
    <xf numFmtId="172" fontId="5" fillId="2" borderId="52" xfId="253" quotePrefix="1" applyNumberFormat="1" applyFont="1" applyFill="1" applyBorder="1" applyAlignment="1" applyProtection="1">
      <alignment horizontal="center" vertical="center"/>
    </xf>
    <xf numFmtId="172" fontId="5" fillId="2" borderId="53" xfId="253" applyNumberFormat="1" applyFont="1" applyFill="1" applyBorder="1" applyAlignment="1" applyProtection="1">
      <alignment horizontal="center" vertical="center"/>
    </xf>
    <xf numFmtId="164" fontId="6" fillId="4" borderId="33" xfId="248" applyNumberFormat="1" applyFont="1" applyFill="1" applyBorder="1" applyAlignment="1">
      <alignment horizontal="center" vertical="center"/>
    </xf>
    <xf numFmtId="0" fontId="6" fillId="4" borderId="9" xfId="248" applyFont="1" applyFill="1" applyBorder="1" applyAlignment="1">
      <alignment horizontal="center" vertical="center"/>
    </xf>
    <xf numFmtId="164" fontId="6" fillId="4" borderId="50" xfId="248" applyNumberFormat="1" applyFont="1" applyFill="1" applyBorder="1" applyAlignment="1">
      <alignment horizontal="center" vertical="center"/>
    </xf>
    <xf numFmtId="0" fontId="6" fillId="4" borderId="55" xfId="248" applyFont="1" applyFill="1" applyBorder="1" applyAlignment="1">
      <alignment horizontal="center" vertical="center"/>
    </xf>
    <xf numFmtId="0" fontId="5" fillId="0" borderId="0" xfId="248" applyFont="1" applyAlignment="1">
      <alignment horizontal="center"/>
    </xf>
    <xf numFmtId="0" fontId="6" fillId="0" borderId="2" xfId="248" applyFont="1" applyBorder="1" applyAlignment="1">
      <alignment horizontal="center" vertical="center"/>
    </xf>
    <xf numFmtId="0" fontId="6" fillId="0" borderId="6" xfId="248" applyFont="1" applyBorder="1" applyAlignment="1">
      <alignment horizontal="center" vertical="center"/>
    </xf>
    <xf numFmtId="0" fontId="6" fillId="0" borderId="12" xfId="248" applyFont="1" applyBorder="1" applyAlignment="1">
      <alignment horizontal="center" vertical="center"/>
    </xf>
    <xf numFmtId="0" fontId="6" fillId="4" borderId="4" xfId="248" applyFont="1" applyFill="1" applyBorder="1" applyAlignment="1">
      <alignment horizontal="center" vertical="center"/>
    </xf>
    <xf numFmtId="0" fontId="3" fillId="4" borderId="65" xfId="0" quotePrefix="1" applyFont="1" applyFill="1" applyBorder="1" applyAlignment="1" applyProtection="1">
      <alignment horizontal="center" vertical="center"/>
    </xf>
    <xf numFmtId="0" fontId="3" fillId="4" borderId="66" xfId="0" quotePrefix="1" applyFont="1" applyFill="1" applyBorder="1" applyAlignment="1" applyProtection="1">
      <alignment horizontal="center" vertical="center"/>
    </xf>
    <xf numFmtId="0" fontId="3" fillId="4" borderId="60" xfId="0" applyFont="1" applyFill="1" applyBorder="1" applyAlignment="1" applyProtection="1">
      <alignment horizontal="center" vertical="center"/>
    </xf>
    <xf numFmtId="0" fontId="3" fillId="4" borderId="60" xfId="0" quotePrefix="1" applyFont="1" applyFill="1" applyBorder="1" applyAlignment="1" applyProtection="1">
      <alignment horizontal="center" vertical="center"/>
    </xf>
    <xf numFmtId="0" fontId="7" fillId="4" borderId="47" xfId="248" applyFont="1" applyFill="1" applyBorder="1" applyAlignment="1">
      <alignment horizontal="center" vertical="center"/>
    </xf>
    <xf numFmtId="0" fontId="7" fillId="4" borderId="61" xfId="248" applyFont="1" applyFill="1" applyBorder="1" applyAlignment="1">
      <alignment horizontal="center" vertical="center"/>
    </xf>
    <xf numFmtId="0" fontId="7" fillId="4" borderId="48" xfId="248" applyFont="1" applyFill="1" applyBorder="1" applyAlignment="1">
      <alignment horizontal="center" vertical="center"/>
    </xf>
    <xf numFmtId="0" fontId="6" fillId="4" borderId="34" xfId="248" applyFont="1" applyFill="1" applyBorder="1" applyAlignment="1">
      <alignment horizontal="center" vertical="center"/>
    </xf>
    <xf numFmtId="0" fontId="5" fillId="0" borderId="0" xfId="256" applyFont="1" applyFill="1" applyAlignment="1">
      <alignment horizontal="center"/>
    </xf>
    <xf numFmtId="0" fontId="6" fillId="0" borderId="0" xfId="256" applyFont="1" applyFill="1" applyAlignment="1">
      <alignment horizontal="center"/>
    </xf>
    <xf numFmtId="0" fontId="9" fillId="2" borderId="87" xfId="256" applyFont="1" applyFill="1" applyBorder="1" applyAlignment="1">
      <alignment horizontal="center" vertical="center"/>
    </xf>
    <xf numFmtId="0" fontId="9" fillId="2" borderId="88" xfId="256" applyFont="1" applyFill="1" applyBorder="1" applyAlignment="1">
      <alignment horizontal="center" vertical="center"/>
    </xf>
    <xf numFmtId="49" fontId="5" fillId="2" borderId="3" xfId="257" applyNumberFormat="1" applyFont="1" applyFill="1" applyBorder="1" applyAlignment="1">
      <alignment horizontal="center"/>
    </xf>
    <xf numFmtId="0" fontId="5" fillId="2" borderId="3" xfId="256" applyFont="1" applyFill="1" applyBorder="1" applyAlignment="1" applyProtection="1">
      <alignment horizontal="center" vertical="center"/>
    </xf>
    <xf numFmtId="0" fontId="5" fillId="2" borderId="3" xfId="256" applyFont="1" applyFill="1" applyBorder="1" applyAlignment="1" applyProtection="1">
      <alignment horizontal="center"/>
    </xf>
    <xf numFmtId="0" fontId="5" fillId="2" borderId="53" xfId="256" applyFont="1" applyFill="1" applyBorder="1" applyAlignment="1" applyProtection="1">
      <alignment horizontal="center"/>
    </xf>
    <xf numFmtId="0" fontId="5" fillId="0" borderId="54" xfId="3" applyFont="1" applyBorder="1" applyAlignment="1">
      <alignment horizontal="center"/>
    </xf>
    <xf numFmtId="0" fontId="9" fillId="0" borderId="15" xfId="3" applyFont="1" applyBorder="1" applyAlignment="1">
      <alignment horizontal="center"/>
    </xf>
    <xf numFmtId="0" fontId="9" fillId="0" borderId="41" xfId="3" applyFont="1" applyBorder="1" applyAlignment="1">
      <alignment horizontal="center"/>
    </xf>
    <xf numFmtId="170" fontId="6" fillId="0" borderId="54" xfId="259" applyNumberFormat="1" applyFont="1" applyBorder="1" applyAlignment="1" applyProtection="1">
      <alignment horizontal="center"/>
    </xf>
    <xf numFmtId="170" fontId="6" fillId="0" borderId="15" xfId="259" applyNumberFormat="1" applyFont="1" applyBorder="1" applyAlignment="1" applyProtection="1">
      <alignment horizontal="center"/>
    </xf>
    <xf numFmtId="170" fontId="6" fillId="0" borderId="41" xfId="259" applyNumberFormat="1" applyFont="1" applyBorder="1" applyAlignment="1" applyProtection="1">
      <alignment horizontal="center"/>
    </xf>
    <xf numFmtId="170" fontId="18" fillId="0" borderId="89" xfId="259" applyNumberFormat="1" applyFont="1" applyBorder="1" applyAlignment="1" applyProtection="1">
      <alignment horizontal="right"/>
    </xf>
    <xf numFmtId="170" fontId="18" fillId="0" borderId="22" xfId="259" applyNumberFormat="1" applyFont="1" applyBorder="1" applyAlignment="1" applyProtection="1">
      <alignment horizontal="right"/>
    </xf>
    <xf numFmtId="170" fontId="18" fillId="0" borderId="68" xfId="259" applyNumberFormat="1" applyFont="1" applyBorder="1" applyAlignment="1" applyProtection="1">
      <alignment horizontal="right"/>
    </xf>
    <xf numFmtId="170" fontId="5" fillId="2" borderId="3" xfId="260" applyNumberFormat="1" applyFont="1" applyFill="1" applyBorder="1" applyAlignment="1" applyProtection="1">
      <alignment horizontal="center" wrapText="1"/>
      <protection hidden="1"/>
    </xf>
    <xf numFmtId="170" fontId="5" fillId="2" borderId="47" xfId="260" applyNumberFormat="1" applyFont="1" applyFill="1" applyBorder="1" applyAlignment="1">
      <alignment horizontal="center"/>
    </xf>
    <xf numFmtId="170" fontId="5" fillId="2" borderId="48" xfId="260" applyNumberFormat="1" applyFont="1" applyFill="1" applyBorder="1" applyAlignment="1">
      <alignment horizontal="center"/>
    </xf>
    <xf numFmtId="170" fontId="6" fillId="0" borderId="54" xfId="261" applyNumberFormat="1" applyFont="1" applyBorder="1" applyAlignment="1" applyProtection="1">
      <alignment horizontal="center"/>
    </xf>
    <xf numFmtId="170" fontId="6" fillId="0" borderId="15" xfId="261" applyNumberFormat="1" applyFont="1" applyBorder="1" applyAlignment="1" applyProtection="1">
      <alignment horizontal="center"/>
    </xf>
    <xf numFmtId="170" fontId="6" fillId="0" borderId="41" xfId="261" applyNumberFormat="1" applyFont="1" applyBorder="1" applyAlignment="1" applyProtection="1">
      <alignment horizontal="center"/>
    </xf>
    <xf numFmtId="170" fontId="18" fillId="0" borderId="89" xfId="261" applyNumberFormat="1" applyFont="1" applyBorder="1" applyAlignment="1" applyProtection="1">
      <alignment horizontal="right"/>
    </xf>
    <xf numFmtId="170" fontId="18" fillId="0" borderId="22" xfId="261" applyNumberFormat="1" applyFont="1" applyBorder="1" applyAlignment="1" applyProtection="1">
      <alignment horizontal="right"/>
    </xf>
    <xf numFmtId="170" fontId="18" fillId="0" borderId="68" xfId="261" applyNumberFormat="1" applyFont="1" applyBorder="1" applyAlignment="1" applyProtection="1">
      <alignment horizontal="right"/>
    </xf>
    <xf numFmtId="170" fontId="23" fillId="2" borderId="3" xfId="262" applyNumberFormat="1" applyFont="1" applyFill="1" applyBorder="1" applyAlignment="1" applyProtection="1">
      <alignment horizontal="center" wrapText="1"/>
      <protection hidden="1"/>
    </xf>
    <xf numFmtId="170" fontId="5" fillId="2" borderId="47" xfId="262" applyNumberFormat="1" applyFont="1" applyFill="1" applyBorder="1" applyAlignment="1">
      <alignment horizontal="center"/>
    </xf>
    <xf numFmtId="170" fontId="5" fillId="2" borderId="48" xfId="262" applyNumberFormat="1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170" fontId="6" fillId="0" borderId="0" xfId="264" applyNumberFormat="1" applyFont="1" applyAlignment="1" applyProtection="1">
      <alignment horizontal="center"/>
    </xf>
    <xf numFmtId="170" fontId="17" fillId="0" borderId="0" xfId="264" applyNumberFormat="1" applyFont="1" applyAlignment="1" applyProtection="1">
      <alignment horizontal="right"/>
    </xf>
    <xf numFmtId="170" fontId="5" fillId="2" borderId="3" xfId="265" applyNumberFormat="1" applyFont="1" applyFill="1" applyBorder="1" applyAlignment="1" applyProtection="1">
      <alignment horizontal="center" wrapText="1"/>
      <protection hidden="1"/>
    </xf>
    <xf numFmtId="170" fontId="5" fillId="2" borderId="47" xfId="265" applyNumberFormat="1" applyFont="1" applyFill="1" applyBorder="1" applyAlignment="1">
      <alignment horizontal="center"/>
    </xf>
    <xf numFmtId="170" fontId="5" fillId="2" borderId="48" xfId="265" applyNumberFormat="1" applyFont="1" applyFill="1" applyBorder="1" applyAlignment="1">
      <alignment horizontal="center"/>
    </xf>
    <xf numFmtId="170" fontId="6" fillId="0" borderId="0" xfId="267" applyNumberFormat="1" applyFont="1" applyAlignment="1" applyProtection="1">
      <alignment horizontal="center"/>
    </xf>
    <xf numFmtId="170" fontId="17" fillId="0" borderId="0" xfId="267" applyNumberFormat="1" applyFont="1" applyAlignment="1" applyProtection="1">
      <alignment horizontal="right"/>
    </xf>
    <xf numFmtId="170" fontId="5" fillId="2" borderId="3" xfId="268" applyNumberFormat="1" applyFont="1" applyFill="1" applyBorder="1" applyAlignment="1" applyProtection="1">
      <alignment horizontal="center" wrapText="1"/>
      <protection hidden="1"/>
    </xf>
    <xf numFmtId="170" fontId="5" fillId="2" borderId="47" xfId="268" applyNumberFormat="1" applyFont="1" applyFill="1" applyBorder="1" applyAlignment="1">
      <alignment horizontal="center"/>
    </xf>
    <xf numFmtId="170" fontId="5" fillId="2" borderId="48" xfId="268" applyNumberFormat="1" applyFont="1" applyFill="1" applyBorder="1" applyAlignment="1">
      <alignment horizontal="center"/>
    </xf>
    <xf numFmtId="170" fontId="6" fillId="0" borderId="0" xfId="270" applyNumberFormat="1" applyFont="1" applyAlignment="1" applyProtection="1">
      <alignment horizontal="center"/>
    </xf>
    <xf numFmtId="170" fontId="17" fillId="0" borderId="0" xfId="270" applyNumberFormat="1" applyFont="1" applyAlignment="1" applyProtection="1">
      <alignment horizontal="right"/>
    </xf>
    <xf numFmtId="170" fontId="5" fillId="2" borderId="3" xfId="270" applyNumberFormat="1" applyFont="1" applyFill="1" applyBorder="1" applyAlignment="1" applyProtection="1">
      <alignment horizontal="center" wrapText="1"/>
      <protection hidden="1"/>
    </xf>
    <xf numFmtId="170" fontId="5" fillId="2" borderId="47" xfId="270" applyNumberFormat="1" applyFont="1" applyFill="1" applyBorder="1" applyAlignment="1">
      <alignment horizontal="center"/>
    </xf>
    <xf numFmtId="170" fontId="5" fillId="2" borderId="48" xfId="270" applyNumberFormat="1" applyFont="1" applyFill="1" applyBorder="1" applyAlignment="1">
      <alignment horizontal="center"/>
    </xf>
    <xf numFmtId="170" fontId="6" fillId="0" borderId="0" xfId="272" applyNumberFormat="1" applyFont="1" applyAlignment="1" applyProtection="1">
      <alignment horizontal="center"/>
    </xf>
    <xf numFmtId="170" fontId="18" fillId="0" borderId="0" xfId="272" applyNumberFormat="1" applyFont="1" applyAlignment="1" applyProtection="1">
      <alignment horizontal="right"/>
    </xf>
    <xf numFmtId="170" fontId="5" fillId="2" borderId="3" xfId="273" applyNumberFormat="1" applyFont="1" applyFill="1" applyBorder="1" applyAlignment="1" applyProtection="1">
      <alignment horizontal="center" wrapText="1"/>
      <protection hidden="1"/>
    </xf>
    <xf numFmtId="170" fontId="5" fillId="2" borderId="47" xfId="273" applyNumberFormat="1" applyFont="1" applyFill="1" applyBorder="1" applyAlignment="1">
      <alignment horizontal="center"/>
    </xf>
    <xf numFmtId="170" fontId="5" fillId="2" borderId="48" xfId="273" applyNumberFormat="1" applyFont="1" applyFill="1" applyBorder="1" applyAlignment="1">
      <alignment horizontal="center"/>
    </xf>
    <xf numFmtId="0" fontId="5" fillId="0" borderId="0" xfId="222" applyFont="1" applyFill="1" applyAlignment="1">
      <alignment horizontal="center" vertical="center"/>
    </xf>
    <xf numFmtId="0" fontId="6" fillId="0" borderId="0" xfId="222" applyFont="1" applyFill="1" applyAlignment="1">
      <alignment horizontal="center" vertical="center"/>
    </xf>
    <xf numFmtId="0" fontId="17" fillId="0" borderId="1" xfId="222" applyFont="1" applyFill="1" applyBorder="1" applyAlignment="1">
      <alignment horizontal="right"/>
    </xf>
    <xf numFmtId="0" fontId="5" fillId="2" borderId="90" xfId="222" applyFont="1" applyFill="1" applyBorder="1" applyAlignment="1">
      <alignment horizontal="center" vertical="center"/>
    </xf>
    <xf numFmtId="0" fontId="5" fillId="2" borderId="60" xfId="222" applyFont="1" applyFill="1" applyBorder="1" applyAlignment="1">
      <alignment horizontal="center" vertical="center"/>
    </xf>
    <xf numFmtId="0" fontId="5" fillId="2" borderId="66" xfId="222" applyFont="1" applyFill="1" applyBorder="1" applyAlignment="1">
      <alignment horizontal="center" vertical="center"/>
    </xf>
    <xf numFmtId="0" fontId="5" fillId="2" borderId="17" xfId="222" applyFont="1" applyFill="1" applyBorder="1" applyAlignment="1">
      <alignment horizontal="center" vertical="center"/>
    </xf>
    <xf numFmtId="0" fontId="5" fillId="2" borderId="0" xfId="222" applyFont="1" applyFill="1" applyBorder="1" applyAlignment="1">
      <alignment horizontal="center" vertical="center"/>
    </xf>
    <xf numFmtId="0" fontId="5" fillId="2" borderId="54" xfId="222" applyFont="1" applyFill="1" applyBorder="1" applyAlignment="1">
      <alignment horizontal="center" vertical="center"/>
    </xf>
    <xf numFmtId="0" fontId="5" fillId="2" borderId="91" xfId="222" applyFont="1" applyFill="1" applyBorder="1" applyAlignment="1">
      <alignment horizontal="center" vertical="center"/>
    </xf>
    <xf numFmtId="0" fontId="5" fillId="4" borderId="63" xfId="222" applyFont="1" applyFill="1" applyBorder="1" applyAlignment="1">
      <alignment horizontal="center" vertical="center"/>
    </xf>
    <xf numFmtId="0" fontId="5" fillId="4" borderId="34" xfId="222" applyFont="1" applyFill="1" applyBorder="1" applyAlignment="1">
      <alignment horizontal="center" vertical="center"/>
    </xf>
    <xf numFmtId="0" fontId="5" fillId="2" borderId="60" xfId="222" quotePrefix="1" applyFont="1" applyFill="1" applyBorder="1" applyAlignment="1">
      <alignment horizontal="center" vertical="center"/>
    </xf>
    <xf numFmtId="0" fontId="5" fillId="2" borderId="4" xfId="222" applyFont="1" applyFill="1" applyBorder="1" applyAlignment="1">
      <alignment horizontal="center" vertical="center"/>
    </xf>
    <xf numFmtId="0" fontId="5" fillId="2" borderId="9" xfId="222" applyFont="1" applyFill="1" applyBorder="1" applyAlignment="1">
      <alignment horizontal="center" vertical="center"/>
    </xf>
    <xf numFmtId="0" fontId="5" fillId="2" borderId="65" xfId="222" applyFont="1" applyFill="1" applyBorder="1" applyAlignment="1">
      <alignment horizontal="center" vertical="center"/>
    </xf>
    <xf numFmtId="0" fontId="5" fillId="2" borderId="94" xfId="222" applyFont="1" applyFill="1" applyBorder="1" applyAlignment="1">
      <alignment horizontal="center" vertical="center"/>
    </xf>
    <xf numFmtId="0" fontId="5" fillId="3" borderId="10" xfId="222" applyFont="1" applyFill="1" applyBorder="1" applyAlignment="1">
      <alignment horizontal="center" vertical="center"/>
    </xf>
    <xf numFmtId="0" fontId="5" fillId="3" borderId="11" xfId="222" applyFont="1" applyFill="1" applyBorder="1" applyAlignment="1">
      <alignment horizontal="center" vertical="center"/>
    </xf>
    <xf numFmtId="0" fontId="5" fillId="0" borderId="0" xfId="219" applyFont="1" applyAlignment="1">
      <alignment horizontal="center"/>
    </xf>
    <xf numFmtId="0" fontId="6" fillId="0" borderId="0" xfId="219" applyFont="1" applyAlignment="1">
      <alignment horizontal="center"/>
    </xf>
    <xf numFmtId="170" fontId="17" fillId="0" borderId="1" xfId="134" applyNumberFormat="1" applyFont="1" applyBorder="1" applyAlignment="1">
      <alignment horizontal="right"/>
    </xf>
    <xf numFmtId="0" fontId="5" fillId="2" borderId="52" xfId="3" applyFont="1" applyFill="1" applyBorder="1" applyAlignment="1">
      <alignment horizontal="center"/>
    </xf>
    <xf numFmtId="0" fontId="5" fillId="2" borderId="53" xfId="3" applyFont="1" applyFill="1" applyBorder="1" applyAlignment="1">
      <alignment horizontal="center"/>
    </xf>
    <xf numFmtId="0" fontId="5" fillId="2" borderId="87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172" fontId="5" fillId="2" borderId="2" xfId="275" applyNumberFormat="1" applyFont="1" applyFill="1" applyBorder="1" applyAlignment="1" applyProtection="1">
      <alignment horizontal="center" vertical="center"/>
    </xf>
    <xf numFmtId="172" fontId="5" fillId="2" borderId="12" xfId="275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/>
    </xf>
    <xf numFmtId="0" fontId="6" fillId="0" borderId="90" xfId="3" applyFont="1" applyFill="1" applyBorder="1" applyAlignment="1">
      <alignment horizontal="center"/>
    </xf>
    <xf numFmtId="0" fontId="6" fillId="0" borderId="60" xfId="3" applyFont="1" applyFill="1" applyBorder="1" applyAlignment="1">
      <alignment horizontal="center"/>
    </xf>
    <xf numFmtId="0" fontId="6" fillId="0" borderId="94" xfId="3" applyFont="1" applyFill="1" applyBorder="1" applyAlignment="1">
      <alignment horizontal="center"/>
    </xf>
    <xf numFmtId="170" fontId="6" fillId="0" borderId="0" xfId="0" applyNumberFormat="1" applyFont="1" applyFill="1" applyAlignment="1">
      <alignment horizontal="center"/>
    </xf>
    <xf numFmtId="170" fontId="43" fillId="0" borderId="1" xfId="0" applyNumberFormat="1" applyFont="1" applyFill="1" applyBorder="1" applyAlignment="1">
      <alignment horizontal="right"/>
    </xf>
    <xf numFmtId="170" fontId="5" fillId="4" borderId="10" xfId="0" quotePrefix="1" applyNumberFormat="1" applyFont="1" applyFill="1" applyBorder="1" applyAlignment="1">
      <alignment horizontal="center"/>
    </xf>
    <xf numFmtId="170" fontId="5" fillId="4" borderId="11" xfId="0" quotePrefix="1" applyNumberFormat="1" applyFont="1" applyFill="1" applyBorder="1" applyAlignment="1">
      <alignment horizontal="center"/>
    </xf>
    <xf numFmtId="170" fontId="9" fillId="0" borderId="1" xfId="0" applyNumberFormat="1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0" fontId="9" fillId="2" borderId="12" xfId="3" applyFont="1" applyFill="1" applyBorder="1" applyAlignment="1">
      <alignment horizontal="center"/>
    </xf>
    <xf numFmtId="0" fontId="5" fillId="3" borderId="65" xfId="3" applyFont="1" applyFill="1" applyBorder="1" applyAlignment="1">
      <alignment horizontal="center" vertical="center"/>
    </xf>
    <xf numFmtId="0" fontId="5" fillId="3" borderId="60" xfId="3" applyFont="1" applyFill="1" applyBorder="1" applyAlignment="1">
      <alignment horizontal="center" vertical="center"/>
    </xf>
    <xf numFmtId="0" fontId="5" fillId="3" borderId="66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5" fillId="3" borderId="63" xfId="3" applyFont="1" applyFill="1" applyBorder="1" applyAlignment="1">
      <alignment horizontal="center" vertical="center"/>
    </xf>
    <xf numFmtId="0" fontId="5" fillId="3" borderId="34" xfId="3" applyFont="1" applyFill="1" applyBorder="1" applyAlignment="1">
      <alignment horizontal="center" vertical="center"/>
    </xf>
    <xf numFmtId="0" fontId="5" fillId="2" borderId="47" xfId="3" applyFont="1" applyFill="1" applyBorder="1" applyAlignment="1">
      <alignment horizontal="center" vertical="center"/>
    </xf>
    <xf numFmtId="0" fontId="5" fillId="2" borderId="61" xfId="3" applyFont="1" applyFill="1" applyBorder="1" applyAlignment="1">
      <alignment horizontal="center" vertical="center"/>
    </xf>
    <xf numFmtId="0" fontId="5" fillId="2" borderId="48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7" xfId="3" quotePrefix="1" applyFont="1" applyFill="1" applyBorder="1" applyAlignment="1">
      <alignment horizontal="center" vertical="center"/>
    </xf>
    <xf numFmtId="0" fontId="5" fillId="3" borderId="92" xfId="3" applyFont="1" applyFill="1" applyBorder="1" applyAlignment="1">
      <alignment horizontal="center" vertical="center"/>
    </xf>
    <xf numFmtId="0" fontId="9" fillId="0" borderId="49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170" fontId="6" fillId="0" borderId="0" xfId="3" applyNumberFormat="1" applyFont="1" applyAlignment="1" applyProtection="1">
      <alignment horizontal="center" wrapText="1"/>
    </xf>
    <xf numFmtId="170" fontId="6" fillId="0" borderId="0" xfId="3" applyNumberFormat="1" applyFont="1" applyAlignment="1" applyProtection="1">
      <alignment horizontal="center"/>
    </xf>
    <xf numFmtId="0" fontId="5" fillId="4" borderId="90" xfId="3" applyFont="1" applyFill="1" applyBorder="1" applyAlignment="1">
      <alignment horizontal="center" vertical="center"/>
    </xf>
    <xf numFmtId="0" fontId="5" fillId="4" borderId="99" xfId="3" applyFont="1" applyFill="1" applyBorder="1" applyAlignment="1">
      <alignment horizontal="center" vertical="center"/>
    </xf>
    <xf numFmtId="0" fontId="5" fillId="4" borderId="4" xfId="3" applyFont="1" applyFill="1" applyBorder="1" applyAlignment="1">
      <alignment horizontal="center" vertical="center"/>
    </xf>
    <xf numFmtId="0" fontId="5" fillId="4" borderId="44" xfId="3" applyFont="1" applyFill="1" applyBorder="1" applyAlignment="1">
      <alignment horizontal="center" vertical="center"/>
    </xf>
    <xf numFmtId="0" fontId="5" fillId="4" borderId="3" xfId="3" applyFont="1" applyFill="1" applyBorder="1" applyAlignment="1">
      <alignment horizontal="center" vertical="center"/>
    </xf>
    <xf numFmtId="0" fontId="5" fillId="4" borderId="52" xfId="3" applyFont="1" applyFill="1" applyBorder="1" applyAlignment="1">
      <alignment horizontal="center" vertical="center"/>
    </xf>
    <xf numFmtId="0" fontId="5" fillId="4" borderId="53" xfId="3" applyFont="1" applyFill="1" applyBorder="1" applyAlignment="1">
      <alignment horizontal="center" vertical="center"/>
    </xf>
    <xf numFmtId="0" fontId="9" fillId="0" borderId="102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0" applyFont="1" applyAlignment="1">
      <alignment horizontal="center"/>
    </xf>
    <xf numFmtId="170" fontId="9" fillId="0" borderId="0" xfId="0" applyNumberFormat="1" applyFont="1" applyBorder="1" applyAlignment="1">
      <alignment horizontal="right"/>
    </xf>
    <xf numFmtId="0" fontId="5" fillId="2" borderId="90" xfId="0" applyFont="1" applyFill="1" applyBorder="1" applyAlignment="1">
      <alignment horizontal="center" vertical="center" wrapText="1"/>
    </xf>
    <xf numFmtId="0" fontId="5" fillId="2" borderId="9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justify" vertical="center"/>
    </xf>
    <xf numFmtId="0" fontId="17" fillId="0" borderId="1" xfId="0" applyFont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Border="1" applyAlignment="1" applyProtection="1">
      <alignment horizontal="justify" vertical="center" wrapText="1"/>
    </xf>
    <xf numFmtId="0" fontId="26" fillId="0" borderId="0" xfId="0" quotePrefix="1" applyFont="1" applyBorder="1" applyAlignment="1">
      <alignment horizontal="justify" vertical="center"/>
    </xf>
    <xf numFmtId="0" fontId="9" fillId="0" borderId="0" xfId="3" applyFont="1" applyBorder="1" applyAlignment="1">
      <alignment horizontal="justify" wrapText="1"/>
    </xf>
    <xf numFmtId="0" fontId="6" fillId="0" borderId="0" xfId="3" applyFont="1" applyAlignment="1">
      <alignment horizontal="center"/>
    </xf>
    <xf numFmtId="0" fontId="7" fillId="3" borderId="25" xfId="3" applyFont="1" applyFill="1" applyBorder="1" applyAlignment="1"/>
    <xf numFmtId="0" fontId="3" fillId="3" borderId="32" xfId="4" applyFill="1" applyBorder="1" applyAlignment="1"/>
    <xf numFmtId="0" fontId="8" fillId="3" borderId="26" xfId="3" applyFont="1" applyFill="1" applyBorder="1" applyAlignment="1">
      <alignment horizontal="center"/>
    </xf>
    <xf numFmtId="0" fontId="8" fillId="3" borderId="27" xfId="3" applyFont="1" applyFill="1" applyBorder="1" applyAlignment="1">
      <alignment horizontal="center"/>
    </xf>
    <xf numFmtId="0" fontId="8" fillId="3" borderId="28" xfId="3" applyFont="1" applyFill="1" applyBorder="1" applyAlignment="1">
      <alignment horizontal="center"/>
    </xf>
    <xf numFmtId="0" fontId="8" fillId="3" borderId="29" xfId="3" applyFont="1" applyFill="1" applyBorder="1" applyAlignment="1">
      <alignment horizontal="center" wrapText="1"/>
    </xf>
    <xf numFmtId="0" fontId="8" fillId="3" borderId="30" xfId="3" applyFont="1" applyFill="1" applyBorder="1" applyAlignment="1">
      <alignment horizontal="center" wrapText="1"/>
    </xf>
    <xf numFmtId="0" fontId="3" fillId="0" borderId="10" xfId="4" applyBorder="1" applyAlignment="1">
      <alignment horizontal="center" wrapText="1"/>
    </xf>
    <xf numFmtId="0" fontId="3" fillId="0" borderId="34" xfId="4" applyBorder="1" applyAlignment="1">
      <alignment horizontal="center" wrapText="1"/>
    </xf>
    <xf numFmtId="0" fontId="8" fillId="3" borderId="31" xfId="3" applyFont="1" applyFill="1" applyBorder="1" applyAlignment="1">
      <alignment horizontal="center" wrapText="1"/>
    </xf>
    <xf numFmtId="0" fontId="3" fillId="0" borderId="35" xfId="4" applyBorder="1" applyAlignment="1">
      <alignment horizontal="center" wrapText="1"/>
    </xf>
    <xf numFmtId="0" fontId="8" fillId="3" borderId="7" xfId="3" applyFont="1" applyFill="1" applyBorder="1" applyAlignment="1">
      <alignment horizontal="center"/>
    </xf>
    <xf numFmtId="0" fontId="3" fillId="0" borderId="8" xfId="4" applyBorder="1" applyAlignment="1">
      <alignment horizontal="center"/>
    </xf>
    <xf numFmtId="0" fontId="5" fillId="0" borderId="0" xfId="173" applyFont="1" applyFill="1" applyAlignment="1">
      <alignment horizontal="center"/>
    </xf>
    <xf numFmtId="0" fontId="6" fillId="0" borderId="0" xfId="173" applyFont="1" applyAlignment="1">
      <alignment horizontal="center"/>
    </xf>
    <xf numFmtId="0" fontId="17" fillId="0" borderId="1" xfId="173" applyFont="1" applyBorder="1" applyAlignment="1">
      <alignment horizontal="right"/>
    </xf>
    <xf numFmtId="1" fontId="5" fillId="4" borderId="2" xfId="173" applyNumberFormat="1" applyFont="1" applyFill="1" applyBorder="1" applyAlignment="1" applyProtection="1">
      <alignment horizontal="center" vertical="center" wrapText="1"/>
      <protection locked="0"/>
    </xf>
    <xf numFmtId="1" fontId="5" fillId="4" borderId="12" xfId="173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173" applyFont="1" applyFill="1" applyBorder="1" applyAlignment="1" applyProtection="1">
      <alignment horizontal="center" vertical="center" wrapText="1"/>
      <protection locked="0"/>
    </xf>
    <xf numFmtId="0" fontId="5" fillId="4" borderId="9" xfId="173" applyFont="1" applyFill="1" applyBorder="1" applyAlignment="1" applyProtection="1">
      <alignment horizontal="center" vertical="center" wrapText="1"/>
      <protection locked="0"/>
    </xf>
    <xf numFmtId="0" fontId="5" fillId="4" borderId="47" xfId="173" applyFont="1" applyFill="1" applyBorder="1" applyAlignment="1">
      <alignment horizontal="center" vertical="center" wrapText="1"/>
    </xf>
    <xf numFmtId="0" fontId="5" fillId="4" borderId="48" xfId="173" applyFont="1" applyFill="1" applyBorder="1" applyAlignment="1">
      <alignment horizontal="center" vertical="center" wrapText="1"/>
    </xf>
    <xf numFmtId="0" fontId="5" fillId="0" borderId="0" xfId="245" applyFont="1" applyFill="1" applyAlignment="1">
      <alignment horizontal="center" vertical="center"/>
    </xf>
    <xf numFmtId="14" fontId="6" fillId="0" borderId="0" xfId="245" applyNumberFormat="1" applyFont="1" applyFill="1" applyBorder="1" applyAlignment="1">
      <alignment horizontal="center"/>
    </xf>
    <xf numFmtId="0" fontId="17" fillId="0" borderId="0" xfId="245" applyFont="1" applyFill="1" applyBorder="1" applyAlignment="1">
      <alignment horizontal="right"/>
    </xf>
    <xf numFmtId="0" fontId="5" fillId="0" borderId="60" xfId="245" applyFont="1" applyFill="1" applyBorder="1" applyAlignment="1" applyProtection="1">
      <alignment horizontal="center"/>
    </xf>
    <xf numFmtId="0" fontId="5" fillId="0" borderId="94" xfId="245" applyFont="1" applyFill="1" applyBorder="1" applyAlignment="1" applyProtection="1">
      <alignment horizontal="center"/>
    </xf>
    <xf numFmtId="174" fontId="5" fillId="0" borderId="7" xfId="245" quotePrefix="1" applyNumberFormat="1" applyFont="1" applyFill="1" applyBorder="1" applyAlignment="1" applyProtection="1">
      <alignment horizontal="center"/>
    </xf>
    <xf numFmtId="174" fontId="5" fillId="0" borderId="51" xfId="245" quotePrefix="1" applyNumberFormat="1" applyFont="1" applyFill="1" applyBorder="1" applyAlignment="1" applyProtection="1">
      <alignment horizontal="center"/>
    </xf>
    <xf numFmtId="174" fontId="5" fillId="0" borderId="8" xfId="245" quotePrefix="1" applyNumberFormat="1" applyFont="1" applyFill="1" applyBorder="1" applyAlignment="1" applyProtection="1">
      <alignment horizontal="center"/>
    </xf>
    <xf numFmtId="174" fontId="5" fillId="0" borderId="92" xfId="245" quotePrefix="1" applyNumberFormat="1" applyFont="1" applyFill="1" applyBorder="1" applyAlignment="1" applyProtection="1">
      <alignment horizontal="center"/>
    </xf>
    <xf numFmtId="171" fontId="6" fillId="0" borderId="0" xfId="245" applyNumberFormat="1" applyFont="1" applyFill="1" applyBorder="1" applyAlignment="1" applyProtection="1">
      <alignment horizontal="center"/>
    </xf>
    <xf numFmtId="0" fontId="5" fillId="0" borderId="47" xfId="245" applyFont="1" applyFill="1" applyBorder="1" applyAlignment="1" applyProtection="1">
      <alignment horizontal="center"/>
    </xf>
    <xf numFmtId="0" fontId="5" fillId="0" borderId="61" xfId="245" applyFont="1" applyFill="1" applyBorder="1" applyAlignment="1" applyProtection="1">
      <alignment horizontal="center"/>
    </xf>
    <xf numFmtId="0" fontId="5" fillId="0" borderId="48" xfId="245" applyFont="1" applyFill="1" applyBorder="1" applyAlignment="1" applyProtection="1">
      <alignment horizontal="center"/>
    </xf>
    <xf numFmtId="0" fontId="5" fillId="0" borderId="47" xfId="245" applyFont="1" applyFill="1" applyBorder="1" applyAlignment="1" applyProtection="1">
      <alignment horizontal="center" vertical="center"/>
    </xf>
    <xf numFmtId="0" fontId="5" fillId="0" borderId="61" xfId="245" applyFont="1" applyFill="1" applyBorder="1" applyAlignment="1" applyProtection="1">
      <alignment horizontal="center" vertical="center"/>
    </xf>
    <xf numFmtId="0" fontId="5" fillId="0" borderId="48" xfId="245" applyFont="1" applyFill="1" applyBorder="1" applyAlignment="1" applyProtection="1">
      <alignment horizontal="center" vertical="center"/>
    </xf>
    <xf numFmtId="174" fontId="5" fillId="0" borderId="51" xfId="245" applyNumberFormat="1" applyFont="1" applyFill="1" applyBorder="1" applyAlignment="1" applyProtection="1">
      <alignment horizontal="center"/>
    </xf>
    <xf numFmtId="174" fontId="5" fillId="0" borderId="92" xfId="245" applyNumberFormat="1" applyFont="1" applyFill="1" applyBorder="1" applyAlignment="1" applyProtection="1">
      <alignment horizontal="center"/>
    </xf>
    <xf numFmtId="174" fontId="5" fillId="0" borderId="47" xfId="245" quotePrefix="1" applyNumberFormat="1" applyFont="1" applyFill="1" applyBorder="1" applyAlignment="1" applyProtection="1">
      <alignment horizontal="center"/>
    </xf>
    <xf numFmtId="174" fontId="5" fillId="0" borderId="61" xfId="245" quotePrefix="1" applyNumberFormat="1" applyFont="1" applyFill="1" applyBorder="1" applyAlignment="1" applyProtection="1">
      <alignment horizontal="center"/>
    </xf>
    <xf numFmtId="174" fontId="5" fillId="0" borderId="48" xfId="245" quotePrefix="1" applyNumberFormat="1" applyFont="1" applyFill="1" applyBorder="1" applyAlignment="1" applyProtection="1">
      <alignment horizontal="center"/>
    </xf>
    <xf numFmtId="164" fontId="5" fillId="0" borderId="0" xfId="245" applyNumberFormat="1" applyFont="1" applyFill="1" applyAlignment="1">
      <alignment horizontal="center"/>
    </xf>
    <xf numFmtId="164" fontId="6" fillId="0" borderId="0" xfId="245" applyNumberFormat="1" applyFont="1" applyFill="1" applyAlignment="1">
      <alignment horizontal="center"/>
    </xf>
    <xf numFmtId="164" fontId="17" fillId="0" borderId="0" xfId="245" applyNumberFormat="1" applyFont="1" applyFill="1" applyBorder="1" applyAlignment="1">
      <alignment horizontal="right"/>
    </xf>
    <xf numFmtId="164" fontId="9" fillId="0" borderId="0" xfId="245" applyNumberFormat="1" applyFont="1" applyFill="1" applyBorder="1" applyAlignment="1">
      <alignment horizontal="right"/>
    </xf>
    <xf numFmtId="164" fontId="5" fillId="0" borderId="47" xfId="5" applyNumberFormat="1" applyFont="1" applyFill="1" applyBorder="1" applyAlignment="1">
      <alignment horizontal="center" wrapText="1"/>
    </xf>
    <xf numFmtId="164" fontId="5" fillId="0" borderId="61" xfId="5" applyNumberFormat="1" applyFont="1" applyFill="1" applyBorder="1" applyAlignment="1">
      <alignment horizontal="center" wrapText="1"/>
    </xf>
    <xf numFmtId="164" fontId="5" fillId="0" borderId="48" xfId="5" applyNumberFormat="1" applyFont="1" applyFill="1" applyBorder="1" applyAlignment="1">
      <alignment horizontal="center" wrapText="1"/>
    </xf>
    <xf numFmtId="164" fontId="5" fillId="0" borderId="7" xfId="5" quotePrefix="1" applyNumberFormat="1" applyFont="1" applyFill="1" applyBorder="1" applyAlignment="1">
      <alignment horizontal="center"/>
    </xf>
    <xf numFmtId="164" fontId="5" fillId="0" borderId="8" xfId="5" quotePrefix="1" applyNumberFormat="1" applyFont="1" applyFill="1" applyBorder="1" applyAlignment="1">
      <alignment horizontal="center"/>
    </xf>
    <xf numFmtId="164" fontId="5" fillId="0" borderId="92" xfId="5" quotePrefix="1" applyNumberFormat="1" applyFont="1" applyFill="1" applyBorder="1" applyAlignment="1">
      <alignment horizontal="center"/>
    </xf>
    <xf numFmtId="0" fontId="5" fillId="0" borderId="0" xfId="245" applyFont="1" applyFill="1" applyAlignment="1">
      <alignment horizontal="center"/>
    </xf>
    <xf numFmtId="0" fontId="6" fillId="0" borderId="0" xfId="245" applyFont="1" applyFill="1" applyAlignment="1">
      <alignment horizontal="center"/>
    </xf>
    <xf numFmtId="0" fontId="17" fillId="0" borderId="1" xfId="245" applyFont="1" applyFill="1" applyBorder="1" applyAlignment="1">
      <alignment horizontal="center"/>
    </xf>
    <xf numFmtId="164" fontId="5" fillId="0" borderId="0" xfId="245" applyNumberFormat="1" applyFont="1" applyFill="1" applyBorder="1" applyAlignment="1">
      <alignment horizontal="center"/>
    </xf>
    <xf numFmtId="164" fontId="6" fillId="0" borderId="0" xfId="245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/>
    </xf>
    <xf numFmtId="0" fontId="5" fillId="4" borderId="61" xfId="222" applyFont="1" applyFill="1" applyBorder="1" applyAlignment="1">
      <alignment horizontal="center" vertical="center"/>
    </xf>
    <xf numFmtId="0" fontId="5" fillId="4" borderId="90" xfId="222" quotePrefix="1" applyFont="1" applyFill="1" applyBorder="1" applyAlignment="1">
      <alignment horizontal="center"/>
    </xf>
    <xf numFmtId="0" fontId="5" fillId="4" borderId="94" xfId="222" quotePrefix="1" applyFont="1" applyFill="1" applyBorder="1" applyAlignment="1">
      <alignment horizontal="center"/>
    </xf>
    <xf numFmtId="0" fontId="5" fillId="4" borderId="6" xfId="222" applyFont="1" applyFill="1" applyBorder="1" applyAlignment="1">
      <alignment horizontal="center" vertical="center"/>
    </xf>
    <xf numFmtId="0" fontId="5" fillId="4" borderId="12" xfId="222" applyFont="1" applyFill="1" applyBorder="1" applyAlignment="1">
      <alignment horizontal="center" vertical="center"/>
    </xf>
    <xf numFmtId="0" fontId="5" fillId="4" borderId="7" xfId="222" applyFont="1" applyFill="1" applyBorder="1" applyAlignment="1">
      <alignment horizontal="center"/>
    </xf>
    <xf numFmtId="0" fontId="5" fillId="4" borderId="8" xfId="222" applyFont="1" applyFill="1" applyBorder="1" applyAlignment="1">
      <alignment horizontal="center"/>
    </xf>
    <xf numFmtId="0" fontId="5" fillId="4" borderId="10" xfId="222" applyFont="1" applyFill="1" applyBorder="1" applyAlignment="1">
      <alignment horizontal="center"/>
    </xf>
    <xf numFmtId="0" fontId="5" fillId="4" borderId="63" xfId="222" applyFont="1" applyFill="1" applyBorder="1" applyAlignment="1">
      <alignment horizontal="center"/>
    </xf>
    <xf numFmtId="0" fontId="5" fillId="4" borderId="7" xfId="222" quotePrefix="1" applyFont="1" applyFill="1" applyBorder="1" applyAlignment="1">
      <alignment horizontal="center"/>
    </xf>
    <xf numFmtId="0" fontId="5" fillId="4" borderId="51" xfId="222" applyFont="1" applyFill="1" applyBorder="1" applyAlignment="1">
      <alignment horizontal="center"/>
    </xf>
    <xf numFmtId="0" fontId="5" fillId="4" borderId="62" xfId="222" applyNumberFormat="1" applyFont="1" applyFill="1" applyBorder="1" applyAlignment="1">
      <alignment horizontal="center"/>
    </xf>
    <xf numFmtId="0" fontId="5" fillId="4" borderId="92" xfId="222" applyNumberFormat="1" applyFont="1" applyFill="1" applyBorder="1" applyAlignment="1">
      <alignment horizontal="center"/>
    </xf>
    <xf numFmtId="177" fontId="23" fillId="8" borderId="65" xfId="150" applyNumberFormat="1" applyFont="1" applyFill="1" applyBorder="1" applyAlignment="1">
      <alignment horizontal="center" vertical="center"/>
    </xf>
    <xf numFmtId="177" fontId="23" fillId="8" borderId="60" xfId="150" applyNumberFormat="1" applyFont="1" applyFill="1" applyBorder="1" applyAlignment="1">
      <alignment horizontal="center" vertical="center"/>
    </xf>
    <xf numFmtId="177" fontId="23" fillId="8" borderId="94" xfId="150" applyNumberFormat="1" applyFont="1" applyFill="1" applyBorder="1" applyAlignment="1">
      <alignment horizontal="center" vertical="center"/>
    </xf>
    <xf numFmtId="0" fontId="5" fillId="4" borderId="13" xfId="222" quotePrefix="1" applyFont="1" applyFill="1" applyBorder="1" applyAlignment="1">
      <alignment horizontal="center"/>
    </xf>
    <xf numFmtId="0" fontId="5" fillId="4" borderId="14" xfId="222" applyFont="1" applyFill="1" applyBorder="1" applyAlignment="1">
      <alignment horizontal="center"/>
    </xf>
    <xf numFmtId="0" fontId="5" fillId="4" borderId="13" xfId="222" applyFont="1" applyFill="1" applyBorder="1" applyAlignment="1">
      <alignment horizontal="center"/>
    </xf>
    <xf numFmtId="39" fontId="5" fillId="4" borderId="90" xfId="223" applyNumberFormat="1" applyFont="1" applyFill="1" applyBorder="1" applyAlignment="1">
      <alignment horizontal="center" vertical="center"/>
    </xf>
    <xf numFmtId="39" fontId="5" fillId="4" borderId="17" xfId="223" quotePrefix="1" applyNumberFormat="1" applyFont="1" applyFill="1" applyBorder="1" applyAlignment="1">
      <alignment horizontal="center" vertical="center"/>
    </xf>
    <xf numFmtId="177" fontId="5" fillId="8" borderId="47" xfId="154" applyNumberFormat="1" applyFont="1" applyFill="1" applyBorder="1" applyAlignment="1">
      <alignment horizontal="center" vertical="center"/>
    </xf>
    <xf numFmtId="177" fontId="5" fillId="8" borderId="61" xfId="154" applyNumberFormat="1" applyFont="1" applyFill="1" applyBorder="1" applyAlignment="1">
      <alignment horizontal="center" vertical="center"/>
    </xf>
    <xf numFmtId="177" fontId="5" fillId="8" borderId="48" xfId="154" applyNumberFormat="1" applyFont="1" applyFill="1" applyBorder="1" applyAlignment="1">
      <alignment horizontal="center" vertical="center"/>
    </xf>
    <xf numFmtId="0" fontId="5" fillId="4" borderId="103" xfId="222" quotePrefix="1" applyFont="1" applyFill="1" applyBorder="1" applyAlignment="1">
      <alignment horizontal="center"/>
    </xf>
    <xf numFmtId="0" fontId="5" fillId="4" borderId="104" xfId="222" quotePrefix="1" applyFont="1" applyFill="1" applyBorder="1" applyAlignment="1">
      <alignment horizontal="center"/>
    </xf>
    <xf numFmtId="0" fontId="5" fillId="4" borderId="105" xfId="222" quotePrefix="1" applyFont="1" applyFill="1" applyBorder="1" applyAlignment="1">
      <alignment horizontal="center"/>
    </xf>
    <xf numFmtId="0" fontId="5" fillId="4" borderId="7" xfId="223" applyNumberFormat="1" applyFont="1" applyFill="1" applyBorder="1" applyAlignment="1">
      <alignment horizontal="center"/>
    </xf>
    <xf numFmtId="0" fontId="5" fillId="4" borderId="8" xfId="223" quotePrefix="1" applyNumberFormat="1" applyFont="1" applyFill="1" applyBorder="1" applyAlignment="1">
      <alignment horizontal="center"/>
    </xf>
    <xf numFmtId="39" fontId="5" fillId="4" borderId="7" xfId="223" quotePrefix="1" applyNumberFormat="1" applyFont="1" applyFill="1" applyBorder="1" applyAlignment="1">
      <alignment horizontal="center"/>
    </xf>
    <xf numFmtId="39" fontId="5" fillId="4" borderId="51" xfId="223" quotePrefix="1" applyNumberFormat="1" applyFont="1" applyFill="1" applyBorder="1" applyAlignment="1">
      <alignment horizontal="center"/>
    </xf>
    <xf numFmtId="39" fontId="5" fillId="4" borderId="92" xfId="223" quotePrefix="1" applyNumberFormat="1" applyFont="1" applyFill="1" applyBorder="1" applyAlignment="1">
      <alignment horizontal="center"/>
    </xf>
    <xf numFmtId="39" fontId="5" fillId="4" borderId="2" xfId="223" applyNumberFormat="1" applyFont="1" applyFill="1" applyBorder="1" applyAlignment="1">
      <alignment horizontal="center" vertical="center"/>
    </xf>
    <xf numFmtId="39" fontId="5" fillId="4" borderId="6" xfId="223" applyNumberFormat="1" applyFont="1" applyFill="1" applyBorder="1" applyAlignment="1">
      <alignment horizontal="center" vertical="center"/>
    </xf>
    <xf numFmtId="39" fontId="5" fillId="4" borderId="12" xfId="223" applyNumberFormat="1" applyFont="1" applyFill="1" applyBorder="1" applyAlignment="1">
      <alignment horizontal="center" vertical="center"/>
    </xf>
    <xf numFmtId="0" fontId="5" fillId="4" borderId="92" xfId="223" quotePrefix="1" applyNumberFormat="1" applyFont="1" applyFill="1" applyBorder="1" applyAlignment="1">
      <alignment horizontal="center"/>
    </xf>
    <xf numFmtId="39" fontId="5" fillId="0" borderId="17" xfId="223" quotePrefix="1" applyNumberFormat="1" applyFont="1" applyFill="1" applyBorder="1" applyAlignment="1">
      <alignment horizontal="center"/>
    </xf>
    <xf numFmtId="39" fontId="5" fillId="0" borderId="0" xfId="223" quotePrefix="1" applyNumberFormat="1" applyFont="1" applyFill="1" applyBorder="1" applyAlignment="1">
      <alignment horizontal="center"/>
    </xf>
    <xf numFmtId="0" fontId="5" fillId="4" borderId="7" xfId="223" applyFont="1" applyFill="1" applyBorder="1" applyAlignment="1">
      <alignment horizontal="center" vertical="center" wrapText="1"/>
    </xf>
    <xf numFmtId="0" fontId="5" fillId="4" borderId="8" xfId="223" applyFont="1" applyFill="1" applyBorder="1" applyAlignment="1">
      <alignment horizontal="center" vertical="center" wrapText="1"/>
    </xf>
    <xf numFmtId="0" fontId="5" fillId="4" borderId="7" xfId="223" applyFont="1" applyFill="1" applyBorder="1" applyAlignment="1">
      <alignment horizontal="center" vertical="center"/>
    </xf>
    <xf numFmtId="0" fontId="5" fillId="4" borderId="92" xfId="223" applyFont="1" applyFill="1" applyBorder="1" applyAlignment="1">
      <alignment horizontal="center" vertical="center"/>
    </xf>
    <xf numFmtId="178" fontId="5" fillId="9" borderId="109" xfId="0" applyNumberFormat="1" applyFont="1" applyFill="1" applyBorder="1" applyAlignment="1">
      <alignment horizontal="center" vertical="center"/>
    </xf>
    <xf numFmtId="178" fontId="5" fillId="9" borderId="62" xfId="0" applyNumberFormat="1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/>
    </xf>
    <xf numFmtId="0" fontId="5" fillId="9" borderId="61" xfId="0" applyFont="1" applyFill="1" applyBorder="1" applyAlignment="1">
      <alignment horizontal="center"/>
    </xf>
    <xf numFmtId="0" fontId="5" fillId="9" borderId="48" xfId="0" applyFont="1" applyFill="1" applyBorder="1" applyAlignment="1">
      <alignment horizontal="center"/>
    </xf>
    <xf numFmtId="0" fontId="5" fillId="9" borderId="109" xfId="0" applyFont="1" applyFill="1" applyBorder="1" applyAlignment="1">
      <alignment horizontal="center"/>
    </xf>
    <xf numFmtId="39" fontId="5" fillId="9" borderId="7" xfId="0" quotePrefix="1" applyNumberFormat="1" applyFont="1" applyFill="1" applyBorder="1" applyAlignment="1" applyProtection="1">
      <alignment horizontal="center"/>
    </xf>
    <xf numFmtId="39" fontId="5" fillId="9" borderId="51" xfId="0" quotePrefix="1" applyNumberFormat="1" applyFont="1" applyFill="1" applyBorder="1" applyAlignment="1" applyProtection="1">
      <alignment horizontal="center"/>
    </xf>
    <xf numFmtId="39" fontId="5" fillId="9" borderId="97" xfId="0" quotePrefix="1" applyNumberFormat="1" applyFont="1" applyFill="1" applyBorder="1" applyAlignment="1" applyProtection="1">
      <alignment horizontal="center" vertical="center"/>
    </xf>
    <xf numFmtId="39" fontId="5" fillId="9" borderId="38" xfId="0" quotePrefix="1" applyNumberFormat="1" applyFont="1" applyFill="1" applyBorder="1" applyAlignment="1" applyProtection="1">
      <alignment horizontal="center" vertical="center"/>
    </xf>
    <xf numFmtId="39" fontId="5" fillId="9" borderId="91" xfId="0" quotePrefix="1" applyNumberFormat="1" applyFont="1" applyFill="1" applyBorder="1" applyAlignment="1" applyProtection="1">
      <alignment horizontal="center" vertical="center"/>
    </xf>
    <xf numFmtId="39" fontId="5" fillId="9" borderId="34" xfId="0" quotePrefix="1" applyNumberFormat="1" applyFont="1" applyFill="1" applyBorder="1" applyAlignment="1" applyProtection="1">
      <alignment horizontal="center" vertical="center"/>
    </xf>
    <xf numFmtId="39" fontId="5" fillId="9" borderId="36" xfId="0" quotePrefix="1" applyNumberFormat="1" applyFont="1" applyFill="1" applyBorder="1" applyAlignment="1" applyProtection="1">
      <alignment horizontal="center" vertical="center"/>
    </xf>
    <xf numFmtId="39" fontId="5" fillId="9" borderId="96" xfId="0" quotePrefix="1" applyNumberFormat="1" applyFont="1" applyFill="1" applyBorder="1" applyAlignment="1" applyProtection="1">
      <alignment horizontal="center" vertical="center"/>
    </xf>
    <xf numFmtId="39" fontId="5" fillId="9" borderId="10" xfId="0" quotePrefix="1" applyNumberFormat="1" applyFont="1" applyFill="1" applyBorder="1" applyAlignment="1" applyProtection="1">
      <alignment horizontal="center" vertical="center"/>
    </xf>
    <xf numFmtId="39" fontId="5" fillId="9" borderId="11" xfId="0" quotePrefix="1" applyNumberFormat="1" applyFont="1" applyFill="1" applyBorder="1" applyAlignment="1" applyProtection="1">
      <alignment horizontal="center" vertical="center"/>
    </xf>
    <xf numFmtId="39" fontId="5" fillId="9" borderId="7" xfId="0" applyNumberFormat="1" applyFont="1" applyFill="1" applyBorder="1" applyAlignment="1" applyProtection="1">
      <alignment horizontal="center" vertical="center"/>
    </xf>
    <xf numFmtId="39" fontId="5" fillId="9" borderId="8" xfId="0" applyNumberFormat="1" applyFont="1" applyFill="1" applyBorder="1" applyAlignment="1" applyProtection="1">
      <alignment horizontal="center" vertical="center"/>
    </xf>
    <xf numFmtId="39" fontId="5" fillId="9" borderId="51" xfId="0" applyNumberFormat="1" applyFont="1" applyFill="1" applyBorder="1" applyAlignment="1" applyProtection="1">
      <alignment horizontal="center" vertical="center" wrapText="1"/>
    </xf>
    <xf numFmtId="0" fontId="5" fillId="4" borderId="7" xfId="3" quotePrefix="1" applyFont="1" applyFill="1" applyBorder="1" applyAlignment="1">
      <alignment horizontal="center"/>
    </xf>
    <xf numFmtId="0" fontId="5" fillId="4" borderId="92" xfId="3" applyFont="1" applyFill="1" applyBorder="1" applyAlignment="1">
      <alignment horizontal="center"/>
    </xf>
    <xf numFmtId="0" fontId="17" fillId="0" borderId="1" xfId="3" applyFont="1" applyBorder="1" applyAlignment="1">
      <alignment horizontal="right"/>
    </xf>
    <xf numFmtId="0" fontId="5" fillId="4" borderId="2" xfId="222" applyFont="1" applyFill="1" applyBorder="1" applyAlignment="1">
      <alignment horizontal="center" vertical="center"/>
    </xf>
    <xf numFmtId="0" fontId="5" fillId="4" borderId="61" xfId="222" applyFont="1" applyFill="1" applyBorder="1" applyAlignment="1">
      <alignment horizontal="center"/>
    </xf>
    <xf numFmtId="0" fontId="5" fillId="4" borderId="48" xfId="222" applyFont="1" applyFill="1" applyBorder="1" applyAlignment="1">
      <alignment horizontal="center"/>
    </xf>
    <xf numFmtId="0" fontId="5" fillId="4" borderId="92" xfId="222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51" xfId="3" applyFont="1" applyFill="1" applyBorder="1" applyAlignment="1">
      <alignment horizontal="center"/>
    </xf>
    <xf numFmtId="0" fontId="9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center"/>
    </xf>
    <xf numFmtId="0" fontId="17" fillId="0" borderId="1" xfId="3" applyFont="1" applyFill="1" applyBorder="1" applyAlignment="1">
      <alignment horizontal="right"/>
    </xf>
    <xf numFmtId="0" fontId="17" fillId="0" borderId="0" xfId="3" applyFont="1" applyFill="1" applyBorder="1" applyAlignment="1">
      <alignment horizontal="right"/>
    </xf>
    <xf numFmtId="0" fontId="5" fillId="4" borderId="90" xfId="3" applyFont="1" applyFill="1" applyBorder="1" applyAlignment="1">
      <alignment horizontal="center"/>
    </xf>
    <xf numFmtId="0" fontId="5" fillId="4" borderId="60" xfId="3" applyFont="1" applyFill="1" applyBorder="1" applyAlignment="1">
      <alignment horizontal="center"/>
    </xf>
    <xf numFmtId="0" fontId="5" fillId="4" borderId="91" xfId="3" applyFont="1" applyFill="1" applyBorder="1" applyAlignment="1">
      <alignment horizontal="center"/>
    </xf>
    <xf numFmtId="0" fontId="5" fillId="4" borderId="63" xfId="3" applyFont="1" applyFill="1" applyBorder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4" borderId="2" xfId="222" applyFont="1" applyFill="1" applyBorder="1" applyAlignment="1" applyProtection="1">
      <alignment horizontal="center" vertical="center"/>
    </xf>
    <xf numFmtId="0" fontId="5" fillId="4" borderId="12" xfId="222" applyFont="1" applyFill="1" applyBorder="1" applyAlignment="1" applyProtection="1">
      <alignment horizontal="center" vertical="center"/>
    </xf>
    <xf numFmtId="0" fontId="5" fillId="4" borderId="61" xfId="222" applyFont="1" applyFill="1" applyBorder="1" applyAlignment="1" applyProtection="1">
      <alignment horizontal="center" vertical="center"/>
    </xf>
    <xf numFmtId="0" fontId="5" fillId="4" borderId="48" xfId="222" applyFont="1" applyFill="1" applyBorder="1" applyAlignment="1" applyProtection="1">
      <alignment horizontal="center" vertical="center"/>
    </xf>
    <xf numFmtId="0" fontId="5" fillId="4" borderId="90" xfId="222" applyFont="1" applyFill="1" applyBorder="1" applyAlignment="1" applyProtection="1">
      <alignment horizontal="center" vertical="center"/>
    </xf>
    <xf numFmtId="0" fontId="5" fillId="4" borderId="60" xfId="222" applyFont="1" applyFill="1" applyBorder="1" applyAlignment="1" applyProtection="1">
      <alignment horizontal="center" vertical="center"/>
    </xf>
    <xf numFmtId="0" fontId="5" fillId="4" borderId="94" xfId="222" applyFont="1" applyFill="1" applyBorder="1" applyAlignment="1" applyProtection="1">
      <alignment horizontal="center" vertical="center"/>
    </xf>
    <xf numFmtId="0" fontId="6" fillId="0" borderId="0" xfId="245" applyFont="1" applyFill="1" applyBorder="1" applyAlignment="1">
      <alignment horizontal="center"/>
    </xf>
    <xf numFmtId="0" fontId="5" fillId="2" borderId="70" xfId="245" applyFont="1" applyFill="1" applyBorder="1" applyAlignment="1">
      <alignment horizontal="center" vertical="center"/>
    </xf>
    <xf numFmtId="0" fontId="5" fillId="2" borderId="73" xfId="245" applyFont="1" applyFill="1" applyBorder="1" applyAlignment="1">
      <alignment horizontal="center" vertical="center"/>
    </xf>
    <xf numFmtId="0" fontId="5" fillId="2" borderId="71" xfId="245" applyFont="1" applyFill="1" applyBorder="1" applyAlignment="1">
      <alignment horizontal="center" vertical="center"/>
    </xf>
    <xf numFmtId="0" fontId="5" fillId="2" borderId="72" xfId="245" applyFont="1" applyFill="1" applyBorder="1" applyAlignment="1">
      <alignment horizontal="center" vertical="center"/>
    </xf>
    <xf numFmtId="0" fontId="5" fillId="2" borderId="13" xfId="245" applyFont="1" applyFill="1" applyBorder="1" applyAlignment="1">
      <alignment horizontal="center" vertical="center"/>
    </xf>
    <xf numFmtId="0" fontId="5" fillId="2" borderId="74" xfId="245" applyFont="1" applyFill="1" applyBorder="1" applyAlignment="1">
      <alignment horizontal="center" vertical="center"/>
    </xf>
    <xf numFmtId="0" fontId="5" fillId="0" borderId="0" xfId="245" applyFont="1" applyAlignment="1">
      <alignment horizontal="center"/>
    </xf>
    <xf numFmtId="0" fontId="29" fillId="0" borderId="0" xfId="245" applyFont="1" applyBorder="1" applyAlignment="1">
      <alignment horizontal="center" vertical="center"/>
    </xf>
    <xf numFmtId="0" fontId="6" fillId="0" borderId="0" xfId="245" applyFont="1" applyBorder="1" applyAlignment="1">
      <alignment horizontal="center" vertical="center"/>
    </xf>
    <xf numFmtId="0" fontId="5" fillId="0" borderId="0" xfId="245" applyFont="1" applyBorder="1" applyAlignment="1">
      <alignment horizontal="center" vertical="center"/>
    </xf>
    <xf numFmtId="0" fontId="5" fillId="2" borderId="78" xfId="245" applyFont="1" applyFill="1" applyBorder="1" applyAlignment="1">
      <alignment horizontal="center" vertical="center" wrapText="1"/>
    </xf>
    <xf numFmtId="0" fontId="5" fillId="2" borderId="80" xfId="245" applyFont="1" applyFill="1" applyBorder="1" applyAlignment="1">
      <alignment horizontal="center" vertical="center" wrapText="1"/>
    </xf>
    <xf numFmtId="0" fontId="5" fillId="2" borderId="82" xfId="245" applyFont="1" applyFill="1" applyBorder="1" applyAlignment="1">
      <alignment horizontal="center" vertical="center" wrapText="1"/>
    </xf>
    <xf numFmtId="0" fontId="5" fillId="2" borderId="26" xfId="245" applyFont="1" applyFill="1" applyBorder="1" applyAlignment="1">
      <alignment horizontal="center" vertical="center"/>
    </xf>
    <xf numFmtId="0" fontId="5" fillId="2" borderId="27" xfId="245" applyFont="1" applyFill="1" applyBorder="1" applyAlignment="1">
      <alignment horizontal="center" vertical="center"/>
    </xf>
    <xf numFmtId="0" fontId="5" fillId="2" borderId="28" xfId="245" applyFont="1" applyFill="1" applyBorder="1" applyAlignment="1">
      <alignment horizontal="center" vertical="center"/>
    </xf>
    <xf numFmtId="0" fontId="5" fillId="2" borderId="79" xfId="245" applyFont="1" applyFill="1" applyBorder="1" applyAlignment="1">
      <alignment horizontal="center" vertical="center"/>
    </xf>
    <xf numFmtId="0" fontId="5" fillId="2" borderId="7" xfId="245" applyFont="1" applyFill="1" applyBorder="1" applyAlignment="1">
      <alignment horizontal="center" vertical="center"/>
    </xf>
    <xf numFmtId="0" fontId="5" fillId="2" borderId="51" xfId="245" applyFont="1" applyFill="1" applyBorder="1" applyAlignment="1">
      <alignment horizontal="center" vertical="center"/>
    </xf>
    <xf numFmtId="0" fontId="5" fillId="2" borderId="81" xfId="245" applyFont="1" applyFill="1" applyBorder="1" applyAlignment="1">
      <alignment horizontal="center" vertical="center"/>
    </xf>
    <xf numFmtId="0" fontId="5" fillId="2" borderId="8" xfId="245" applyFont="1" applyFill="1" applyBorder="1" applyAlignment="1">
      <alignment horizontal="center" vertical="center"/>
    </xf>
    <xf numFmtId="0" fontId="5" fillId="2" borderId="78" xfId="245" applyFont="1" applyFill="1" applyBorder="1" applyAlignment="1">
      <alignment horizontal="center" vertical="center"/>
    </xf>
    <xf numFmtId="0" fontId="5" fillId="2" borderId="80" xfId="245" applyFont="1" applyFill="1" applyBorder="1" applyAlignment="1">
      <alignment horizontal="center" vertical="center"/>
    </xf>
    <xf numFmtId="0" fontId="5" fillId="2" borderId="82" xfId="245" applyFont="1" applyFill="1" applyBorder="1" applyAlignment="1">
      <alignment horizontal="center" vertical="center"/>
    </xf>
    <xf numFmtId="0" fontId="5" fillId="2" borderId="33" xfId="245" applyFont="1" applyFill="1" applyBorder="1" applyAlignment="1">
      <alignment horizontal="center" vertical="center" wrapText="1"/>
    </xf>
    <xf numFmtId="0" fontId="5" fillId="2" borderId="9" xfId="245" applyFont="1" applyFill="1" applyBorder="1" applyAlignment="1">
      <alignment horizontal="center" vertical="center" wrapText="1"/>
    </xf>
    <xf numFmtId="0" fontId="5" fillId="2" borderId="39" xfId="245" applyFont="1" applyFill="1" applyBorder="1" applyAlignment="1">
      <alignment horizontal="center" vertical="center" wrapText="1"/>
    </xf>
    <xf numFmtId="0" fontId="5" fillId="2" borderId="8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center" vertical="center"/>
    </xf>
    <xf numFmtId="0" fontId="5" fillId="2" borderId="70" xfId="245" applyFont="1" applyFill="1" applyBorder="1" applyAlignment="1">
      <alignment horizontal="center" vertical="center" wrapText="1"/>
    </xf>
    <xf numFmtId="0" fontId="5" fillId="2" borderId="73" xfId="245" applyFont="1" applyFill="1" applyBorder="1" applyAlignment="1">
      <alignment horizontal="center" vertical="center" wrapText="1"/>
    </xf>
    <xf numFmtId="0" fontId="36" fillId="4" borderId="13" xfId="245" applyFont="1" applyFill="1" applyBorder="1" applyAlignment="1">
      <alignment horizontal="center" vertical="center"/>
    </xf>
    <xf numFmtId="0" fontId="36" fillId="4" borderId="74" xfId="245" applyFont="1" applyFill="1" applyBorder="1" applyAlignment="1">
      <alignment horizontal="center" vertical="center"/>
    </xf>
    <xf numFmtId="164" fontId="36" fillId="4" borderId="13" xfId="245" applyNumberFormat="1" applyFont="1" applyFill="1" applyBorder="1" applyAlignment="1">
      <alignment horizontal="center" vertical="center"/>
    </xf>
    <xf numFmtId="164" fontId="36" fillId="4" borderId="74" xfId="245" applyNumberFormat="1" applyFont="1" applyFill="1" applyBorder="1" applyAlignment="1">
      <alignment horizontal="center" vertical="center"/>
    </xf>
    <xf numFmtId="0" fontId="5" fillId="0" borderId="0" xfId="245" applyFont="1" applyBorder="1" applyAlignment="1">
      <alignment horizontal="center"/>
    </xf>
    <xf numFmtId="0" fontId="6" fillId="0" borderId="0" xfId="245" applyFont="1" applyBorder="1" applyAlignment="1">
      <alignment horizontal="center"/>
    </xf>
    <xf numFmtId="0" fontId="5" fillId="0" borderId="0" xfId="245" applyFont="1" applyFill="1" applyBorder="1" applyAlignment="1">
      <alignment horizontal="center"/>
    </xf>
    <xf numFmtId="0" fontId="36" fillId="3" borderId="70" xfId="245" applyFont="1" applyFill="1" applyBorder="1" applyAlignment="1">
      <alignment horizontal="center" vertical="center"/>
    </xf>
    <xf numFmtId="0" fontId="36" fillId="3" borderId="73" xfId="245" applyFont="1" applyFill="1" applyBorder="1" applyAlignment="1">
      <alignment horizontal="center" vertical="center"/>
    </xf>
    <xf numFmtId="0" fontId="36" fillId="3" borderId="71" xfId="245" applyFont="1" applyFill="1" applyBorder="1" applyAlignment="1">
      <alignment horizontal="center" vertical="center"/>
    </xf>
    <xf numFmtId="0" fontId="36" fillId="3" borderId="72" xfId="245" applyFont="1" applyFill="1" applyBorder="1" applyAlignment="1">
      <alignment horizontal="center" vertical="center"/>
    </xf>
  </cellXfs>
  <cellStyles count="276">
    <cellStyle name="Comma 10" xfId="5"/>
    <cellStyle name="Comma 10 2" xfId="6"/>
    <cellStyle name="Comma 11" xfId="7"/>
    <cellStyle name="Comma 12" xfId="8"/>
    <cellStyle name="Comma 13" xfId="9"/>
    <cellStyle name="Comma 14" xfId="10"/>
    <cellStyle name="Comma 15" xfId="11"/>
    <cellStyle name="Comma 16" xfId="12"/>
    <cellStyle name="Comma 17" xfId="13"/>
    <cellStyle name="Comma 17 2" xfId="14"/>
    <cellStyle name="Comma 18" xfId="15"/>
    <cellStyle name="Comma 18 2" xfId="16"/>
    <cellStyle name="Comma 19" xfId="17"/>
    <cellStyle name="Comma 19 2" xfId="18"/>
    <cellStyle name="Comma 2" xfId="1"/>
    <cellStyle name="Comma 2 10" xfId="19"/>
    <cellStyle name="Comma 2 11" xfId="20"/>
    <cellStyle name="Comma 2 12" xfId="21"/>
    <cellStyle name="Comma 2 13" xfId="22"/>
    <cellStyle name="Comma 2 14" xfId="23"/>
    <cellStyle name="Comma 2 15" xfId="24"/>
    <cellStyle name="Comma 2 16" xfId="25"/>
    <cellStyle name="Comma 2 17" xfId="26"/>
    <cellStyle name="Comma 2 18" xfId="27"/>
    <cellStyle name="Comma 2 19" xfId="28"/>
    <cellStyle name="Comma 2 2" xfId="29"/>
    <cellStyle name="Comma 2 2 2" xfId="30"/>
    <cellStyle name="Comma 2 2 2 2" xfId="31"/>
    <cellStyle name="Comma 2 2 2 2 2" xfId="32"/>
    <cellStyle name="Comma 2 2 2 2 3" xfId="33"/>
    <cellStyle name="Comma 2 2 2 2 3 2" xfId="34"/>
    <cellStyle name="Comma 2 2 2 2 3 2 2" xfId="35"/>
    <cellStyle name="Comma 2 2 2 2 3 3" xfId="36"/>
    <cellStyle name="Comma 2 2 2 2 3 3 2" xfId="37"/>
    <cellStyle name="Comma 2 2 2 2 3 4" xfId="38"/>
    <cellStyle name="Comma 2 2 2 2 3 4 2" xfId="39"/>
    <cellStyle name="Comma 2 2 2 2 3 4 2 2" xfId="40"/>
    <cellStyle name="Comma 2 2 2 2 3 4 3" xfId="41"/>
    <cellStyle name="Comma 2 2 2 2 3 4 4" xfId="42"/>
    <cellStyle name="Comma 2 2 2 2 3 5" xfId="43"/>
    <cellStyle name="Comma 2 2 2 2 4" xfId="44"/>
    <cellStyle name="Comma 2 2 2 2 4 2" xfId="45"/>
    <cellStyle name="Comma 2 2 2 2 4 2 2" xfId="46"/>
    <cellStyle name="Comma 2 2 2 2 4 2 3" xfId="47"/>
    <cellStyle name="Comma 2 2 2 2 4 3" xfId="48"/>
    <cellStyle name="Comma 2 2 2 2 5" xfId="49"/>
    <cellStyle name="Comma 2 2 2 3" xfId="50"/>
    <cellStyle name="Comma 2 2 3" xfId="51"/>
    <cellStyle name="Comma 2 2 3 2" xfId="52"/>
    <cellStyle name="Comma 2 2 3 2 2" xfId="53"/>
    <cellStyle name="Comma 2 2 3 3" xfId="54"/>
    <cellStyle name="Comma 2 20" xfId="55"/>
    <cellStyle name="Comma 2 21" xfId="56"/>
    <cellStyle name="Comma 2 22" xfId="57"/>
    <cellStyle name="Comma 2 23" xfId="58"/>
    <cellStyle name="Comma 2 24" xfId="59"/>
    <cellStyle name="Comma 2 25" xfId="60"/>
    <cellStyle name="Comma 2 26" xfId="61"/>
    <cellStyle name="Comma 2 3" xfId="62"/>
    <cellStyle name="Comma 2 4" xfId="63"/>
    <cellStyle name="Comma 2 5" xfId="64"/>
    <cellStyle name="Comma 2 6" xfId="65"/>
    <cellStyle name="Comma 2 7" xfId="66"/>
    <cellStyle name="Comma 2 8" xfId="67"/>
    <cellStyle name="Comma 2 9" xfId="68"/>
    <cellStyle name="Comma 20" xfId="69"/>
    <cellStyle name="Comma 20 2" xfId="70"/>
    <cellStyle name="Comma 27" xfId="71"/>
    <cellStyle name="Comma 27 2" xfId="72"/>
    <cellStyle name="Comma 29" xfId="73"/>
    <cellStyle name="Comma 29 2" xfId="74"/>
    <cellStyle name="Comma 3" xfId="75"/>
    <cellStyle name="Comma 3 2" xfId="76"/>
    <cellStyle name="Comma 3 3" xfId="77"/>
    <cellStyle name="Comma 3 39" xfId="78"/>
    <cellStyle name="Comma 3 4" xfId="79"/>
    <cellStyle name="Comma 3 4 2" xfId="80"/>
    <cellStyle name="Comma 3 4 2 2" xfId="81"/>
    <cellStyle name="Comma 3 4 2 3" xfId="82"/>
    <cellStyle name="Comma 3 4 3" xfId="83"/>
    <cellStyle name="Comma 30" xfId="84"/>
    <cellStyle name="Comma 30 2" xfId="85"/>
    <cellStyle name="Comma 4" xfId="86"/>
    <cellStyle name="Comma 4 2" xfId="87"/>
    <cellStyle name="Comma 4 2 2" xfId="88"/>
    <cellStyle name="Comma 4 3" xfId="89"/>
    <cellStyle name="Comma 4 3 2" xfId="90"/>
    <cellStyle name="Comma 4 4" xfId="91"/>
    <cellStyle name="Comma 5" xfId="92"/>
    <cellStyle name="Comma 5 2" xfId="93"/>
    <cellStyle name="Comma 6" xfId="94"/>
    <cellStyle name="Comma 67 2" xfId="95"/>
    <cellStyle name="Comma 7" xfId="96"/>
    <cellStyle name="Comma 70" xfId="97"/>
    <cellStyle name="Comma 8" xfId="98"/>
    <cellStyle name="Comma 9" xfId="99"/>
    <cellStyle name="Currency 2" xfId="100"/>
    <cellStyle name="Excel Built-in Comma 2" xfId="101"/>
    <cellStyle name="Excel Built-in Normal" xfId="102"/>
    <cellStyle name="Excel Built-in Normal 2" xfId="103"/>
    <cellStyle name="Excel Built-in Normal 2 2" xfId="104"/>
    <cellStyle name="Excel Built-in Normal 3" xfId="105"/>
    <cellStyle name="Excel Built-in Normal_50. Bishwo" xfId="106"/>
    <cellStyle name="Hyperlink 2" xfId="107"/>
    <cellStyle name="Normal" xfId="0" builtinId="0"/>
    <cellStyle name="Normal 10" xfId="3"/>
    <cellStyle name="Normal 10 2" xfId="108"/>
    <cellStyle name="Normal 11" xfId="109"/>
    <cellStyle name="Normal 12" xfId="110"/>
    <cellStyle name="Normal 13" xfId="111"/>
    <cellStyle name="Normal 14" xfId="112"/>
    <cellStyle name="Normal 15" xfId="113"/>
    <cellStyle name="Normal 16" xfId="114"/>
    <cellStyle name="Normal 17" xfId="115"/>
    <cellStyle name="Normal 18" xfId="116"/>
    <cellStyle name="Normal 19" xfId="117"/>
    <cellStyle name="Normal 2" xfId="118"/>
    <cellStyle name="Normal 2 10" xfId="2"/>
    <cellStyle name="Normal 2 11" xfId="119"/>
    <cellStyle name="Normal 2 12" xfId="120"/>
    <cellStyle name="Normal 2 13" xfId="121"/>
    <cellStyle name="Normal 2 14" xfId="122"/>
    <cellStyle name="Normal 2 15" xfId="123"/>
    <cellStyle name="Normal 2 16" xfId="124"/>
    <cellStyle name="Normal 2 2" xfId="125"/>
    <cellStyle name="Normal 2 2 2" xfId="126"/>
    <cellStyle name="Normal 2 2 2 2 4 2" xfId="127"/>
    <cellStyle name="Normal 2 2 3" xfId="128"/>
    <cellStyle name="Normal 2 2 4" xfId="129"/>
    <cellStyle name="Normal 2 2 5" xfId="130"/>
    <cellStyle name="Normal 2 2 6" xfId="131"/>
    <cellStyle name="Normal 2 2 7" xfId="132"/>
    <cellStyle name="Normal 2 2_50. Bishwo" xfId="133"/>
    <cellStyle name="Normal 2 3" xfId="134"/>
    <cellStyle name="Normal 2 3 2" xfId="135"/>
    <cellStyle name="Normal 2 4" xfId="136"/>
    <cellStyle name="Normal 2 5" xfId="137"/>
    <cellStyle name="Normal 2 6" xfId="138"/>
    <cellStyle name="Normal 2 7" xfId="139"/>
    <cellStyle name="Normal 2 8" xfId="140"/>
    <cellStyle name="Normal 2 9" xfId="141"/>
    <cellStyle name="Normal 2_50. Bishwo" xfId="142"/>
    <cellStyle name="Normal 2_WPI" xfId="251"/>
    <cellStyle name="Normal 20" xfId="143"/>
    <cellStyle name="Normal 20 2" xfId="144"/>
    <cellStyle name="Normal 21" xfId="145"/>
    <cellStyle name="Normal 21 2" xfId="146"/>
    <cellStyle name="Normal 22" xfId="147"/>
    <cellStyle name="Normal 22 2" xfId="148"/>
    <cellStyle name="Normal 23" xfId="149"/>
    <cellStyle name="Normal 24" xfId="150"/>
    <cellStyle name="Normal 24 2" xfId="151"/>
    <cellStyle name="Normal 25" xfId="152"/>
    <cellStyle name="Normal 25 2" xfId="153"/>
    <cellStyle name="Normal 26" xfId="154"/>
    <cellStyle name="Normal 26 2" xfId="155"/>
    <cellStyle name="Normal 27" xfId="156"/>
    <cellStyle name="Normal 27 2" xfId="157"/>
    <cellStyle name="Normal 28" xfId="158"/>
    <cellStyle name="Normal 28 2" xfId="159"/>
    <cellStyle name="Normal 29" xfId="160"/>
    <cellStyle name="Normal 3" xfId="161"/>
    <cellStyle name="Normal 3 2" xfId="162"/>
    <cellStyle name="Normal 3 2 2" xfId="163"/>
    <cellStyle name="Normal 3 3" xfId="164"/>
    <cellStyle name="Normal 3 4" xfId="165"/>
    <cellStyle name="Normal 3 5" xfId="166"/>
    <cellStyle name="Normal 3 6" xfId="167"/>
    <cellStyle name="Normal 3 7" xfId="168"/>
    <cellStyle name="Normal 3_9.1 &amp; 9.2" xfId="169"/>
    <cellStyle name="Normal 30" xfId="170"/>
    <cellStyle name="Normal 30 2" xfId="171"/>
    <cellStyle name="Normal 31" xfId="172"/>
    <cellStyle name="Normal 32" xfId="173"/>
    <cellStyle name="Normal 32 2" xfId="174"/>
    <cellStyle name="Normal 33" xfId="175"/>
    <cellStyle name="Normal 33 2" xfId="176"/>
    <cellStyle name="Normal 34" xfId="4"/>
    <cellStyle name="Normal 34 2" xfId="177"/>
    <cellStyle name="Normal 34 3" xfId="178"/>
    <cellStyle name="Normal 34 4" xfId="179"/>
    <cellStyle name="Normal 35" xfId="180"/>
    <cellStyle name="Normal 36" xfId="181"/>
    <cellStyle name="Normal 37" xfId="182"/>
    <cellStyle name="Normal 38" xfId="183"/>
    <cellStyle name="Normal 39" xfId="184"/>
    <cellStyle name="Normal 4" xfId="185"/>
    <cellStyle name="Normal 4 10" xfId="186"/>
    <cellStyle name="Normal 4 11" xfId="187"/>
    <cellStyle name="Normal 4 12" xfId="188"/>
    <cellStyle name="Normal 4 13" xfId="189"/>
    <cellStyle name="Normal 4 14" xfId="190"/>
    <cellStyle name="Normal 4 15" xfId="191"/>
    <cellStyle name="Normal 4 16" xfId="192"/>
    <cellStyle name="Normal 4 17" xfId="193"/>
    <cellStyle name="Normal 4 18" xfId="194"/>
    <cellStyle name="Normal 4 19" xfId="195"/>
    <cellStyle name="Normal 4 2" xfId="196"/>
    <cellStyle name="Normal 4 20" xfId="197"/>
    <cellStyle name="Normal 4 21" xfId="198"/>
    <cellStyle name="Normal 4 22" xfId="199"/>
    <cellStyle name="Normal 4 23" xfId="200"/>
    <cellStyle name="Normal 4 24" xfId="201"/>
    <cellStyle name="Normal 4 25" xfId="202"/>
    <cellStyle name="Normal 4 26" xfId="203"/>
    <cellStyle name="Normal 4 3" xfId="204"/>
    <cellStyle name="Normal 4 4" xfId="205"/>
    <cellStyle name="Normal 4 5" xfId="206"/>
    <cellStyle name="Normal 4 6" xfId="207"/>
    <cellStyle name="Normal 4 7" xfId="208"/>
    <cellStyle name="Normal 4 8" xfId="209"/>
    <cellStyle name="Normal 4 9" xfId="210"/>
    <cellStyle name="Normal 4_50. Bishwo" xfId="211"/>
    <cellStyle name="Normal 40" xfId="212"/>
    <cellStyle name="Normal 41" xfId="213"/>
    <cellStyle name="Normal 42" xfId="214"/>
    <cellStyle name="Normal 43" xfId="215"/>
    <cellStyle name="Normal 44" xfId="216"/>
    <cellStyle name="Normal 45" xfId="217"/>
    <cellStyle name="Normal 46" xfId="245"/>
    <cellStyle name="Normal 47" xfId="246"/>
    <cellStyle name="Normal 48" xfId="247"/>
    <cellStyle name="Normal 49" xfId="218"/>
    <cellStyle name="Normal 5" xfId="219"/>
    <cellStyle name="Normal 5 2" xfId="220"/>
    <cellStyle name="Normal 52" xfId="221"/>
    <cellStyle name="Normal 6" xfId="222"/>
    <cellStyle name="Normal 6 2" xfId="223"/>
    <cellStyle name="Normal 6 3" xfId="224"/>
    <cellStyle name="Normal 67" xfId="225"/>
    <cellStyle name="Normal 7" xfId="226"/>
    <cellStyle name="Normal 8" xfId="227"/>
    <cellStyle name="Normal 8 2" xfId="228"/>
    <cellStyle name="Normal 9" xfId="229"/>
    <cellStyle name="Normal_bartaman point 2" xfId="250"/>
    <cellStyle name="Normal_bartaman point 2 2" xfId="255"/>
    <cellStyle name="Normal_bartaman point 2 2 2 2 2" xfId="275"/>
    <cellStyle name="Normal_bartaman point 3" xfId="249"/>
    <cellStyle name="Normal_bartaman point 3 2" xfId="253"/>
    <cellStyle name="Normal_Bartamane_Book1" xfId="248"/>
    <cellStyle name="Normal_Comm_wt" xfId="254"/>
    <cellStyle name="Normal_CPI" xfId="252"/>
    <cellStyle name="Normal_Direction of Trade_BartamanFormat 2063-64" xfId="256"/>
    <cellStyle name="Normal_Direction of Trade_BartamanFormat 2063-64 2" xfId="258"/>
    <cellStyle name="Normal_Sheet1" xfId="257"/>
    <cellStyle name="Normal_Sheet1 2" xfId="259"/>
    <cellStyle name="Normal_Sheet1 2 2" xfId="261"/>
    <cellStyle name="Normal_Sheet1 2 3" xfId="263"/>
    <cellStyle name="Normal_Sheet1 2 4" xfId="266"/>
    <cellStyle name="Normal_Sheet1 2 5" xfId="269"/>
    <cellStyle name="Normal_Sheet1 2 6" xfId="271"/>
    <cellStyle name="Normal_Sheet1 2 7" xfId="274"/>
    <cellStyle name="Normal_Sheet1 3" xfId="264"/>
    <cellStyle name="Normal_Sheet1 4" xfId="267"/>
    <cellStyle name="Normal_Sheet1 5" xfId="260"/>
    <cellStyle name="Normal_Sheet1 5 2" xfId="262"/>
    <cellStyle name="Normal_Sheet1 5 3" xfId="265"/>
    <cellStyle name="Normal_Sheet1 5 4" xfId="268"/>
    <cellStyle name="Normal_Sheet1 5 5" xfId="270"/>
    <cellStyle name="Normal_Sheet1 5 6" xfId="273"/>
    <cellStyle name="Normal_Sheet1 6" xfId="272"/>
    <cellStyle name="Percent 2" xfId="230"/>
    <cellStyle name="Percent 2 2" xfId="231"/>
    <cellStyle name="Percent 2 2 2" xfId="232"/>
    <cellStyle name="Percent 2 2 2 2" xfId="233"/>
    <cellStyle name="Percent 2 2 3" xfId="234"/>
    <cellStyle name="Percent 2 3" xfId="235"/>
    <cellStyle name="Percent 2 3 2" xfId="236"/>
    <cellStyle name="Percent 2 4" xfId="237"/>
    <cellStyle name="Percent 2 4 2" xfId="238"/>
    <cellStyle name="Percent 2 5" xfId="239"/>
    <cellStyle name="Percent 3" xfId="240"/>
    <cellStyle name="Percent 3 2" xfId="241"/>
    <cellStyle name="Percent 4" xfId="242"/>
    <cellStyle name="Percent 67 2" xfId="243"/>
    <cellStyle name="SHEET" xfId="2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kitco.com/gold.londonfix.htm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72"/>
  <sheetViews>
    <sheetView tabSelected="1" view="pageBreakPreview" zoomScale="98" zoomScaleSheetLayoutView="98" workbookViewId="0">
      <selection activeCell="L9" sqref="L9"/>
    </sheetView>
  </sheetViews>
  <sheetFormatPr defaultRowHeight="15.75"/>
  <cols>
    <col min="1" max="1" width="10.42578125" style="239" customWidth="1"/>
    <col min="2" max="4" width="9.140625" style="239"/>
    <col min="5" max="5" width="40" style="239" customWidth="1"/>
    <col min="6" max="256" width="9.140625" style="239"/>
    <col min="257" max="257" width="10.42578125" style="239" customWidth="1"/>
    <col min="258" max="260" width="9.140625" style="239"/>
    <col min="261" max="261" width="31.140625" style="239" customWidth="1"/>
    <col min="262" max="512" width="9.140625" style="239"/>
    <col min="513" max="513" width="10.42578125" style="239" customWidth="1"/>
    <col min="514" max="516" width="9.140625" style="239"/>
    <col min="517" max="517" width="31.140625" style="239" customWidth="1"/>
    <col min="518" max="768" width="9.140625" style="239"/>
    <col min="769" max="769" width="10.42578125" style="239" customWidth="1"/>
    <col min="770" max="772" width="9.140625" style="239"/>
    <col min="773" max="773" width="31.140625" style="239" customWidth="1"/>
    <col min="774" max="1024" width="9.140625" style="239"/>
    <col min="1025" max="1025" width="10.42578125" style="239" customWidth="1"/>
    <col min="1026" max="1028" width="9.140625" style="239"/>
    <col min="1029" max="1029" width="31.140625" style="239" customWidth="1"/>
    <col min="1030" max="1280" width="9.140625" style="239"/>
    <col min="1281" max="1281" width="10.42578125" style="239" customWidth="1"/>
    <col min="1282" max="1284" width="9.140625" style="239"/>
    <col min="1285" max="1285" width="31.140625" style="239" customWidth="1"/>
    <col min="1286" max="1536" width="9.140625" style="239"/>
    <col min="1537" max="1537" width="10.42578125" style="239" customWidth="1"/>
    <col min="1538" max="1540" width="9.140625" style="239"/>
    <col min="1541" max="1541" width="31.140625" style="239" customWidth="1"/>
    <col min="1542" max="1792" width="9.140625" style="239"/>
    <col min="1793" max="1793" width="10.42578125" style="239" customWidth="1"/>
    <col min="1794" max="1796" width="9.140625" style="239"/>
    <col min="1797" max="1797" width="31.140625" style="239" customWidth="1"/>
    <col min="1798" max="2048" width="9.140625" style="239"/>
    <col min="2049" max="2049" width="10.42578125" style="239" customWidth="1"/>
    <col min="2050" max="2052" width="9.140625" style="239"/>
    <col min="2053" max="2053" width="31.140625" style="239" customWidth="1"/>
    <col min="2054" max="2304" width="9.140625" style="239"/>
    <col min="2305" max="2305" width="10.42578125" style="239" customWidth="1"/>
    <col min="2306" max="2308" width="9.140625" style="239"/>
    <col min="2309" max="2309" width="31.140625" style="239" customWidth="1"/>
    <col min="2310" max="2560" width="9.140625" style="239"/>
    <col min="2561" max="2561" width="10.42578125" style="239" customWidth="1"/>
    <col min="2562" max="2564" width="9.140625" style="239"/>
    <col min="2565" max="2565" width="31.140625" style="239" customWidth="1"/>
    <col min="2566" max="2816" width="9.140625" style="239"/>
    <col min="2817" max="2817" width="10.42578125" style="239" customWidth="1"/>
    <col min="2818" max="2820" width="9.140625" style="239"/>
    <col min="2821" max="2821" width="31.140625" style="239" customWidth="1"/>
    <col min="2822" max="3072" width="9.140625" style="239"/>
    <col min="3073" max="3073" width="10.42578125" style="239" customWidth="1"/>
    <col min="3074" max="3076" width="9.140625" style="239"/>
    <col min="3077" max="3077" width="31.140625" style="239" customWidth="1"/>
    <col min="3078" max="3328" width="9.140625" style="239"/>
    <col min="3329" max="3329" width="10.42578125" style="239" customWidth="1"/>
    <col min="3330" max="3332" width="9.140625" style="239"/>
    <col min="3333" max="3333" width="31.140625" style="239" customWidth="1"/>
    <col min="3334" max="3584" width="9.140625" style="239"/>
    <col min="3585" max="3585" width="10.42578125" style="239" customWidth="1"/>
    <col min="3586" max="3588" width="9.140625" style="239"/>
    <col min="3589" max="3589" width="31.140625" style="239" customWidth="1"/>
    <col min="3590" max="3840" width="9.140625" style="239"/>
    <col min="3841" max="3841" width="10.42578125" style="239" customWidth="1"/>
    <col min="3842" max="3844" width="9.140625" style="239"/>
    <col min="3845" max="3845" width="31.140625" style="239" customWidth="1"/>
    <col min="3846" max="4096" width="9.140625" style="239"/>
    <col min="4097" max="4097" width="10.42578125" style="239" customWidth="1"/>
    <col min="4098" max="4100" width="9.140625" style="239"/>
    <col min="4101" max="4101" width="31.140625" style="239" customWidth="1"/>
    <col min="4102" max="4352" width="9.140625" style="239"/>
    <col min="4353" max="4353" width="10.42578125" style="239" customWidth="1"/>
    <col min="4354" max="4356" width="9.140625" style="239"/>
    <col min="4357" max="4357" width="31.140625" style="239" customWidth="1"/>
    <col min="4358" max="4608" width="9.140625" style="239"/>
    <col min="4609" max="4609" width="10.42578125" style="239" customWidth="1"/>
    <col min="4610" max="4612" width="9.140625" style="239"/>
    <col min="4613" max="4613" width="31.140625" style="239" customWidth="1"/>
    <col min="4614" max="4864" width="9.140625" style="239"/>
    <col min="4865" max="4865" width="10.42578125" style="239" customWidth="1"/>
    <col min="4866" max="4868" width="9.140625" style="239"/>
    <col min="4869" max="4869" width="31.140625" style="239" customWidth="1"/>
    <col min="4870" max="5120" width="9.140625" style="239"/>
    <col min="5121" max="5121" width="10.42578125" style="239" customWidth="1"/>
    <col min="5122" max="5124" width="9.140625" style="239"/>
    <col min="5125" max="5125" width="31.140625" style="239" customWidth="1"/>
    <col min="5126" max="5376" width="9.140625" style="239"/>
    <col min="5377" max="5377" width="10.42578125" style="239" customWidth="1"/>
    <col min="5378" max="5380" width="9.140625" style="239"/>
    <col min="5381" max="5381" width="31.140625" style="239" customWidth="1"/>
    <col min="5382" max="5632" width="9.140625" style="239"/>
    <col min="5633" max="5633" width="10.42578125" style="239" customWidth="1"/>
    <col min="5634" max="5636" width="9.140625" style="239"/>
    <col min="5637" max="5637" width="31.140625" style="239" customWidth="1"/>
    <col min="5638" max="5888" width="9.140625" style="239"/>
    <col min="5889" max="5889" width="10.42578125" style="239" customWidth="1"/>
    <col min="5890" max="5892" width="9.140625" style="239"/>
    <col min="5893" max="5893" width="31.140625" style="239" customWidth="1"/>
    <col min="5894" max="6144" width="9.140625" style="239"/>
    <col min="6145" max="6145" width="10.42578125" style="239" customWidth="1"/>
    <col min="6146" max="6148" width="9.140625" style="239"/>
    <col min="6149" max="6149" width="31.140625" style="239" customWidth="1"/>
    <col min="6150" max="6400" width="9.140625" style="239"/>
    <col min="6401" max="6401" width="10.42578125" style="239" customWidth="1"/>
    <col min="6402" max="6404" width="9.140625" style="239"/>
    <col min="6405" max="6405" width="31.140625" style="239" customWidth="1"/>
    <col min="6406" max="6656" width="9.140625" style="239"/>
    <col min="6657" max="6657" width="10.42578125" style="239" customWidth="1"/>
    <col min="6658" max="6660" width="9.140625" style="239"/>
    <col min="6661" max="6661" width="31.140625" style="239" customWidth="1"/>
    <col min="6662" max="6912" width="9.140625" style="239"/>
    <col min="6913" max="6913" width="10.42578125" style="239" customWidth="1"/>
    <col min="6914" max="6916" width="9.140625" style="239"/>
    <col min="6917" max="6917" width="31.140625" style="239" customWidth="1"/>
    <col min="6918" max="7168" width="9.140625" style="239"/>
    <col min="7169" max="7169" width="10.42578125" style="239" customWidth="1"/>
    <col min="7170" max="7172" width="9.140625" style="239"/>
    <col min="7173" max="7173" width="31.140625" style="239" customWidth="1"/>
    <col min="7174" max="7424" width="9.140625" style="239"/>
    <col min="7425" max="7425" width="10.42578125" style="239" customWidth="1"/>
    <col min="7426" max="7428" width="9.140625" style="239"/>
    <col min="7429" max="7429" width="31.140625" style="239" customWidth="1"/>
    <col min="7430" max="7680" width="9.140625" style="239"/>
    <col min="7681" max="7681" width="10.42578125" style="239" customWidth="1"/>
    <col min="7682" max="7684" width="9.140625" style="239"/>
    <col min="7685" max="7685" width="31.140625" style="239" customWidth="1"/>
    <col min="7686" max="7936" width="9.140625" style="239"/>
    <col min="7937" max="7937" width="10.42578125" style="239" customWidth="1"/>
    <col min="7938" max="7940" width="9.140625" style="239"/>
    <col min="7941" max="7941" width="31.140625" style="239" customWidth="1"/>
    <col min="7942" max="8192" width="9.140625" style="239"/>
    <col min="8193" max="8193" width="10.42578125" style="239" customWidth="1"/>
    <col min="8194" max="8196" width="9.140625" style="239"/>
    <col min="8197" max="8197" width="31.140625" style="239" customWidth="1"/>
    <col min="8198" max="8448" width="9.140625" style="239"/>
    <col min="8449" max="8449" width="10.42578125" style="239" customWidth="1"/>
    <col min="8450" max="8452" width="9.140625" style="239"/>
    <col min="8453" max="8453" width="31.140625" style="239" customWidth="1"/>
    <col min="8454" max="8704" width="9.140625" style="239"/>
    <col min="8705" max="8705" width="10.42578125" style="239" customWidth="1"/>
    <col min="8706" max="8708" width="9.140625" style="239"/>
    <col min="8709" max="8709" width="31.140625" style="239" customWidth="1"/>
    <col min="8710" max="8960" width="9.140625" style="239"/>
    <col min="8961" max="8961" width="10.42578125" style="239" customWidth="1"/>
    <col min="8962" max="8964" width="9.140625" style="239"/>
    <col min="8965" max="8965" width="31.140625" style="239" customWidth="1"/>
    <col min="8966" max="9216" width="9.140625" style="239"/>
    <col min="9217" max="9217" width="10.42578125" style="239" customWidth="1"/>
    <col min="9218" max="9220" width="9.140625" style="239"/>
    <col min="9221" max="9221" width="31.140625" style="239" customWidth="1"/>
    <col min="9222" max="9472" width="9.140625" style="239"/>
    <col min="9473" max="9473" width="10.42578125" style="239" customWidth="1"/>
    <col min="9474" max="9476" width="9.140625" style="239"/>
    <col min="9477" max="9477" width="31.140625" style="239" customWidth="1"/>
    <col min="9478" max="9728" width="9.140625" style="239"/>
    <col min="9729" max="9729" width="10.42578125" style="239" customWidth="1"/>
    <col min="9730" max="9732" width="9.140625" style="239"/>
    <col min="9733" max="9733" width="31.140625" style="239" customWidth="1"/>
    <col min="9734" max="9984" width="9.140625" style="239"/>
    <col min="9985" max="9985" width="10.42578125" style="239" customWidth="1"/>
    <col min="9986" max="9988" width="9.140625" style="239"/>
    <col min="9989" max="9989" width="31.140625" style="239" customWidth="1"/>
    <col min="9990" max="10240" width="9.140625" style="239"/>
    <col min="10241" max="10241" width="10.42578125" style="239" customWidth="1"/>
    <col min="10242" max="10244" width="9.140625" style="239"/>
    <col min="10245" max="10245" width="31.140625" style="239" customWidth="1"/>
    <col min="10246" max="10496" width="9.140625" style="239"/>
    <col min="10497" max="10497" width="10.42578125" style="239" customWidth="1"/>
    <col min="10498" max="10500" width="9.140625" style="239"/>
    <col min="10501" max="10501" width="31.140625" style="239" customWidth="1"/>
    <col min="10502" max="10752" width="9.140625" style="239"/>
    <col min="10753" max="10753" width="10.42578125" style="239" customWidth="1"/>
    <col min="10754" max="10756" width="9.140625" style="239"/>
    <col min="10757" max="10757" width="31.140625" style="239" customWidth="1"/>
    <col min="10758" max="11008" width="9.140625" style="239"/>
    <col min="11009" max="11009" width="10.42578125" style="239" customWidth="1"/>
    <col min="11010" max="11012" width="9.140625" style="239"/>
    <col min="11013" max="11013" width="31.140625" style="239" customWidth="1"/>
    <col min="11014" max="11264" width="9.140625" style="239"/>
    <col min="11265" max="11265" width="10.42578125" style="239" customWidth="1"/>
    <col min="11266" max="11268" width="9.140625" style="239"/>
    <col min="11269" max="11269" width="31.140625" style="239" customWidth="1"/>
    <col min="11270" max="11520" width="9.140625" style="239"/>
    <col min="11521" max="11521" width="10.42578125" style="239" customWidth="1"/>
    <col min="11522" max="11524" width="9.140625" style="239"/>
    <col min="11525" max="11525" width="31.140625" style="239" customWidth="1"/>
    <col min="11526" max="11776" width="9.140625" style="239"/>
    <col min="11777" max="11777" width="10.42578125" style="239" customWidth="1"/>
    <col min="11778" max="11780" width="9.140625" style="239"/>
    <col min="11781" max="11781" width="31.140625" style="239" customWidth="1"/>
    <col min="11782" max="12032" width="9.140625" style="239"/>
    <col min="12033" max="12033" width="10.42578125" style="239" customWidth="1"/>
    <col min="12034" max="12036" width="9.140625" style="239"/>
    <col min="12037" max="12037" width="31.140625" style="239" customWidth="1"/>
    <col min="12038" max="12288" width="9.140625" style="239"/>
    <col min="12289" max="12289" width="10.42578125" style="239" customWidth="1"/>
    <col min="12290" max="12292" width="9.140625" style="239"/>
    <col min="12293" max="12293" width="31.140625" style="239" customWidth="1"/>
    <col min="12294" max="12544" width="9.140625" style="239"/>
    <col min="12545" max="12545" width="10.42578125" style="239" customWidth="1"/>
    <col min="12546" max="12548" width="9.140625" style="239"/>
    <col min="12549" max="12549" width="31.140625" style="239" customWidth="1"/>
    <col min="12550" max="12800" width="9.140625" style="239"/>
    <col min="12801" max="12801" width="10.42578125" style="239" customWidth="1"/>
    <col min="12802" max="12804" width="9.140625" style="239"/>
    <col min="12805" max="12805" width="31.140625" style="239" customWidth="1"/>
    <col min="12806" max="13056" width="9.140625" style="239"/>
    <col min="13057" max="13057" width="10.42578125" style="239" customWidth="1"/>
    <col min="13058" max="13060" width="9.140625" style="239"/>
    <col min="13061" max="13061" width="31.140625" style="239" customWidth="1"/>
    <col min="13062" max="13312" width="9.140625" style="239"/>
    <col min="13313" max="13313" width="10.42578125" style="239" customWidth="1"/>
    <col min="13314" max="13316" width="9.140625" style="239"/>
    <col min="13317" max="13317" width="31.140625" style="239" customWidth="1"/>
    <col min="13318" max="13568" width="9.140625" style="239"/>
    <col min="13569" max="13569" width="10.42578125" style="239" customWidth="1"/>
    <col min="13570" max="13572" width="9.140625" style="239"/>
    <col min="13573" max="13573" width="31.140625" style="239" customWidth="1"/>
    <col min="13574" max="13824" width="9.140625" style="239"/>
    <col min="13825" max="13825" width="10.42578125" style="239" customWidth="1"/>
    <col min="13826" max="13828" width="9.140625" style="239"/>
    <col min="13829" max="13829" width="31.140625" style="239" customWidth="1"/>
    <col min="13830" max="14080" width="9.140625" style="239"/>
    <col min="14081" max="14081" width="10.42578125" style="239" customWidth="1"/>
    <col min="14082" max="14084" width="9.140625" style="239"/>
    <col min="14085" max="14085" width="31.140625" style="239" customWidth="1"/>
    <col min="14086" max="14336" width="9.140625" style="239"/>
    <col min="14337" max="14337" width="10.42578125" style="239" customWidth="1"/>
    <col min="14338" max="14340" width="9.140625" style="239"/>
    <col min="14341" max="14341" width="31.140625" style="239" customWidth="1"/>
    <col min="14342" max="14592" width="9.140625" style="239"/>
    <col min="14593" max="14593" width="10.42578125" style="239" customWidth="1"/>
    <col min="14594" max="14596" width="9.140625" style="239"/>
    <col min="14597" max="14597" width="31.140625" style="239" customWidth="1"/>
    <col min="14598" max="14848" width="9.140625" style="239"/>
    <col min="14849" max="14849" width="10.42578125" style="239" customWidth="1"/>
    <col min="14850" max="14852" width="9.140625" style="239"/>
    <col min="14853" max="14853" width="31.140625" style="239" customWidth="1"/>
    <col min="14854" max="15104" width="9.140625" style="239"/>
    <col min="15105" max="15105" width="10.42578125" style="239" customWidth="1"/>
    <col min="15106" max="15108" width="9.140625" style="239"/>
    <col min="15109" max="15109" width="31.140625" style="239" customWidth="1"/>
    <col min="15110" max="15360" width="9.140625" style="239"/>
    <col min="15361" max="15361" width="10.42578125" style="239" customWidth="1"/>
    <col min="15362" max="15364" width="9.140625" style="239"/>
    <col min="15365" max="15365" width="31.140625" style="239" customWidth="1"/>
    <col min="15366" max="15616" width="9.140625" style="239"/>
    <col min="15617" max="15617" width="10.42578125" style="239" customWidth="1"/>
    <col min="15618" max="15620" width="9.140625" style="239"/>
    <col min="15621" max="15621" width="31.140625" style="239" customWidth="1"/>
    <col min="15622" max="15872" width="9.140625" style="239"/>
    <col min="15873" max="15873" width="10.42578125" style="239" customWidth="1"/>
    <col min="15874" max="15876" width="9.140625" style="239"/>
    <col min="15877" max="15877" width="31.140625" style="239" customWidth="1"/>
    <col min="15878" max="16128" width="9.140625" style="239"/>
    <col min="16129" max="16129" width="10.42578125" style="239" customWidth="1"/>
    <col min="16130" max="16132" width="9.140625" style="239"/>
    <col min="16133" max="16133" width="31.140625" style="239" customWidth="1"/>
    <col min="16134" max="16384" width="9.140625" style="239"/>
  </cols>
  <sheetData>
    <row r="1" spans="1:19" ht="20.25">
      <c r="A1" s="1608" t="s">
        <v>237</v>
      </c>
      <c r="B1" s="1608"/>
      <c r="C1" s="1608"/>
      <c r="D1" s="1608"/>
      <c r="E1" s="1609"/>
      <c r="F1" s="238"/>
      <c r="G1" s="238"/>
      <c r="H1" s="238"/>
      <c r="I1" s="238"/>
    </row>
    <row r="2" spans="1:19" s="241" customFormat="1">
      <c r="A2" s="1610" t="s">
        <v>459</v>
      </c>
      <c r="B2" s="1610"/>
      <c r="C2" s="1610"/>
      <c r="D2" s="1610"/>
      <c r="E2" s="1611"/>
      <c r="F2" s="240"/>
      <c r="G2" s="240"/>
      <c r="H2" s="240"/>
      <c r="I2" s="240"/>
    </row>
    <row r="3" spans="1:19" s="241" customFormat="1">
      <c r="A3" s="1530"/>
      <c r="B3" s="1530"/>
      <c r="C3" s="1530"/>
      <c r="D3" s="1530"/>
      <c r="E3" s="1530"/>
      <c r="F3" s="240"/>
      <c r="G3" s="240"/>
      <c r="H3" s="240"/>
      <c r="I3" s="240"/>
    </row>
    <row r="4" spans="1:19" s="241" customFormat="1">
      <c r="A4" s="242" t="s">
        <v>238</v>
      </c>
      <c r="B4" s="242" t="s">
        <v>1261</v>
      </c>
      <c r="C4" s="1530"/>
      <c r="D4" s="1530"/>
      <c r="E4" s="1530"/>
      <c r="F4" s="240"/>
      <c r="G4" s="240"/>
      <c r="H4" s="240"/>
      <c r="I4" s="240"/>
    </row>
    <row r="5" spans="1:19" s="241" customFormat="1">
      <c r="A5" s="246">
        <v>1</v>
      </c>
      <c r="B5" s="239" t="s">
        <v>1262</v>
      </c>
      <c r="C5" s="1530"/>
      <c r="D5" s="1530"/>
      <c r="E5" s="1530"/>
      <c r="F5" s="240"/>
      <c r="G5" s="240"/>
      <c r="H5" s="240"/>
      <c r="I5" s="240"/>
    </row>
    <row r="6" spans="1:19" s="241" customFormat="1">
      <c r="A6" s="246">
        <v>2</v>
      </c>
      <c r="B6" s="239" t="s">
        <v>1263</v>
      </c>
      <c r="C6" s="1530"/>
      <c r="D6" s="1530"/>
      <c r="E6" s="1530"/>
      <c r="F6" s="240"/>
      <c r="G6" s="240"/>
      <c r="H6" s="240"/>
      <c r="I6" s="240"/>
    </row>
    <row r="7" spans="1:19" s="241" customFormat="1">
      <c r="A7" s="246">
        <v>3</v>
      </c>
      <c r="B7" s="239" t="s">
        <v>1264</v>
      </c>
      <c r="C7" s="1530"/>
      <c r="D7" s="1530"/>
      <c r="E7" s="1530"/>
      <c r="F7" s="240"/>
      <c r="G7" s="240"/>
      <c r="H7" s="240"/>
      <c r="I7" s="240"/>
    </row>
    <row r="8" spans="1:19" s="241" customFormat="1">
      <c r="A8" s="246">
        <v>4</v>
      </c>
      <c r="B8" s="239" t="s">
        <v>1265</v>
      </c>
      <c r="C8" s="1530"/>
      <c r="D8" s="1530"/>
      <c r="E8" s="1530"/>
      <c r="F8" s="240"/>
      <c r="G8" s="240"/>
      <c r="H8" s="240"/>
      <c r="I8" s="240"/>
    </row>
    <row r="9" spans="1:19">
      <c r="A9" s="246">
        <v>5</v>
      </c>
      <c r="B9" s="239" t="s">
        <v>1266</v>
      </c>
      <c r="C9" s="243"/>
      <c r="D9" s="243"/>
      <c r="E9" s="243"/>
      <c r="J9" s="243"/>
    </row>
    <row r="10" spans="1:19">
      <c r="A10" s="246"/>
      <c r="B10" s="242" t="s">
        <v>239</v>
      </c>
      <c r="C10" s="243"/>
      <c r="D10" s="243"/>
      <c r="E10" s="243"/>
      <c r="J10" s="243"/>
    </row>
    <row r="11" spans="1:19" ht="15.75" customHeight="1">
      <c r="A11" s="244">
        <v>6</v>
      </c>
      <c r="B11" s="239" t="s">
        <v>89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</row>
    <row r="12" spans="1:19">
      <c r="A12" s="246">
        <f>A11+1</f>
        <v>7</v>
      </c>
      <c r="B12" s="239" t="s">
        <v>137</v>
      </c>
      <c r="C12" s="243"/>
      <c r="D12" s="243"/>
      <c r="E12" s="243"/>
    </row>
    <row r="13" spans="1:19">
      <c r="A13" s="246">
        <f>A12+1</f>
        <v>8</v>
      </c>
      <c r="B13" s="247" t="s">
        <v>156</v>
      </c>
      <c r="C13" s="243"/>
      <c r="D13" s="243"/>
      <c r="E13" s="243"/>
      <c r="F13" s="245"/>
    </row>
    <row r="14" spans="1:19">
      <c r="A14" s="246">
        <f>A13+1</f>
        <v>9</v>
      </c>
      <c r="B14" s="243" t="s">
        <v>240</v>
      </c>
      <c r="C14" s="243"/>
      <c r="D14" s="243"/>
      <c r="E14" s="243"/>
    </row>
    <row r="15" spans="1:19">
      <c r="A15" s="246">
        <f>A14+1</f>
        <v>10</v>
      </c>
      <c r="B15" s="243" t="s">
        <v>195</v>
      </c>
      <c r="C15" s="243"/>
      <c r="D15" s="243"/>
      <c r="E15" s="243"/>
      <c r="F15" s="245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</row>
    <row r="16" spans="1:19">
      <c r="A16" s="246">
        <f>A15+1</f>
        <v>11</v>
      </c>
      <c r="B16" s="243" t="s">
        <v>202</v>
      </c>
      <c r="C16" s="243"/>
      <c r="D16" s="243"/>
      <c r="E16" s="243"/>
    </row>
    <row r="17" spans="1:12" s="242" customFormat="1">
      <c r="A17" s="244"/>
      <c r="B17" s="242" t="s">
        <v>241</v>
      </c>
      <c r="C17" s="249"/>
      <c r="D17" s="249"/>
      <c r="E17" s="249"/>
      <c r="F17" s="245"/>
      <c r="J17" s="239"/>
    </row>
    <row r="18" spans="1:12">
      <c r="A18" s="246">
        <f>A16+1</f>
        <v>12</v>
      </c>
      <c r="B18" s="239" t="s">
        <v>242</v>
      </c>
      <c r="C18" s="243"/>
      <c r="D18" s="243"/>
      <c r="E18" s="243"/>
    </row>
    <row r="19" spans="1:12">
      <c r="A19" s="244">
        <f>A18+1</f>
        <v>13</v>
      </c>
      <c r="B19" s="243" t="s">
        <v>243</v>
      </c>
      <c r="C19" s="243"/>
      <c r="D19" s="243"/>
      <c r="E19" s="243"/>
      <c r="F19" s="245"/>
      <c r="J19" s="242"/>
    </row>
    <row r="20" spans="1:12">
      <c r="A20" s="244">
        <f t="shared" ref="A20:A32" si="0">A19+1</f>
        <v>14</v>
      </c>
      <c r="B20" s="243" t="s">
        <v>244</v>
      </c>
      <c r="C20" s="243"/>
      <c r="D20" s="243"/>
      <c r="E20" s="243"/>
      <c r="F20" s="245"/>
      <c r="J20" s="242"/>
    </row>
    <row r="21" spans="1:12">
      <c r="A21" s="244">
        <f t="shared" si="0"/>
        <v>15</v>
      </c>
      <c r="B21" s="243" t="s">
        <v>245</v>
      </c>
      <c r="C21" s="243"/>
      <c r="D21" s="243"/>
      <c r="E21" s="243"/>
      <c r="F21" s="245"/>
    </row>
    <row r="22" spans="1:12">
      <c r="A22" s="244">
        <f t="shared" si="0"/>
        <v>16</v>
      </c>
      <c r="B22" s="243" t="s">
        <v>246</v>
      </c>
      <c r="C22" s="243"/>
      <c r="D22" s="243"/>
      <c r="E22" s="243"/>
      <c r="F22" s="245"/>
    </row>
    <row r="23" spans="1:12">
      <c r="A23" s="244">
        <f t="shared" si="0"/>
        <v>17</v>
      </c>
      <c r="B23" s="243" t="s">
        <v>247</v>
      </c>
      <c r="C23" s="243"/>
      <c r="D23" s="243"/>
      <c r="E23" s="243"/>
      <c r="F23" s="245"/>
    </row>
    <row r="24" spans="1:12">
      <c r="A24" s="244">
        <f t="shared" si="0"/>
        <v>18</v>
      </c>
      <c r="B24" s="243" t="s">
        <v>248</v>
      </c>
      <c r="C24" s="243"/>
      <c r="D24" s="243"/>
      <c r="E24" s="243"/>
      <c r="F24" s="245"/>
    </row>
    <row r="25" spans="1:12">
      <c r="A25" s="244">
        <f t="shared" si="0"/>
        <v>19</v>
      </c>
      <c r="B25" s="243" t="s">
        <v>249</v>
      </c>
      <c r="C25" s="243"/>
      <c r="D25" s="243"/>
      <c r="E25" s="243"/>
      <c r="F25" s="245"/>
    </row>
    <row r="26" spans="1:12">
      <c r="A26" s="244">
        <f t="shared" si="0"/>
        <v>20</v>
      </c>
      <c r="B26" s="243" t="s">
        <v>250</v>
      </c>
      <c r="C26" s="243"/>
      <c r="D26" s="243"/>
      <c r="E26" s="243"/>
      <c r="F26" s="245"/>
      <c r="G26" s="243"/>
    </row>
    <row r="27" spans="1:12">
      <c r="A27" s="244">
        <f t="shared" si="0"/>
        <v>21</v>
      </c>
      <c r="B27" s="243" t="s">
        <v>251</v>
      </c>
      <c r="C27" s="243"/>
      <c r="D27" s="243"/>
      <c r="E27" s="243"/>
      <c r="F27" s="245"/>
      <c r="G27" s="243"/>
    </row>
    <row r="28" spans="1:12">
      <c r="A28" s="244">
        <f t="shared" si="0"/>
        <v>22</v>
      </c>
      <c r="B28" s="243" t="s">
        <v>252</v>
      </c>
      <c r="C28" s="243"/>
      <c r="D28" s="243"/>
      <c r="E28" s="243"/>
      <c r="F28" s="245"/>
      <c r="J28" s="242"/>
    </row>
    <row r="29" spans="1:12">
      <c r="A29" s="244">
        <f t="shared" si="0"/>
        <v>23</v>
      </c>
      <c r="B29" s="243" t="s">
        <v>253</v>
      </c>
      <c r="C29" s="243"/>
      <c r="D29" s="243"/>
      <c r="E29" s="243"/>
      <c r="F29" s="245"/>
    </row>
    <row r="30" spans="1:12">
      <c r="A30" s="244">
        <f t="shared" si="0"/>
        <v>24</v>
      </c>
      <c r="B30" s="250" t="s">
        <v>254</v>
      </c>
      <c r="C30" s="243"/>
      <c r="D30" s="243"/>
      <c r="E30" s="243"/>
      <c r="F30" s="245"/>
    </row>
    <row r="31" spans="1:12">
      <c r="A31" s="244">
        <f t="shared" si="0"/>
        <v>25</v>
      </c>
      <c r="B31" s="250" t="s">
        <v>255</v>
      </c>
      <c r="C31" s="250"/>
      <c r="D31" s="250"/>
      <c r="E31" s="250"/>
      <c r="F31" s="245"/>
      <c r="G31" s="250"/>
      <c r="H31" s="250"/>
      <c r="I31" s="250"/>
      <c r="J31" s="250"/>
      <c r="K31" s="250"/>
      <c r="L31" s="250"/>
    </row>
    <row r="32" spans="1:12">
      <c r="A32" s="244">
        <f t="shared" si="0"/>
        <v>26</v>
      </c>
      <c r="B32" s="250" t="s">
        <v>256</v>
      </c>
      <c r="C32" s="243"/>
      <c r="D32" s="243"/>
      <c r="E32" s="243"/>
      <c r="F32" s="245"/>
    </row>
    <row r="33" spans="1:11">
      <c r="A33" s="244"/>
      <c r="B33" s="249" t="s">
        <v>257</v>
      </c>
      <c r="C33" s="243"/>
      <c r="D33" s="243"/>
      <c r="E33" s="243"/>
      <c r="F33" s="245"/>
      <c r="J33" s="242"/>
    </row>
    <row r="34" spans="1:11">
      <c r="A34" s="246">
        <f>A32+1</f>
        <v>27</v>
      </c>
      <c r="B34" s="243" t="s">
        <v>258</v>
      </c>
      <c r="C34" s="243"/>
      <c r="D34" s="243"/>
      <c r="E34" s="243"/>
    </row>
    <row r="35" spans="1:11">
      <c r="A35" s="244">
        <f>A34+1</f>
        <v>28</v>
      </c>
      <c r="B35" s="243" t="s">
        <v>45</v>
      </c>
      <c r="C35" s="243"/>
      <c r="D35" s="243"/>
      <c r="E35" s="243"/>
      <c r="F35" s="245"/>
    </row>
    <row r="36" spans="1:11">
      <c r="A36" s="244">
        <f>A35+1</f>
        <v>29</v>
      </c>
      <c r="B36" s="243" t="s">
        <v>78</v>
      </c>
      <c r="C36" s="243"/>
      <c r="D36" s="243"/>
      <c r="E36" s="243"/>
      <c r="F36" s="245"/>
      <c r="H36" s="243"/>
      <c r="I36" s="243"/>
      <c r="J36" s="243"/>
      <c r="K36" s="243"/>
    </row>
    <row r="37" spans="1:11">
      <c r="A37" s="244"/>
      <c r="B37" s="251" t="s">
        <v>259</v>
      </c>
      <c r="C37" s="243"/>
      <c r="D37" s="243"/>
      <c r="E37" s="243"/>
      <c r="F37" s="245"/>
      <c r="J37" s="243"/>
    </row>
    <row r="38" spans="1:11">
      <c r="A38" s="246">
        <f>A36+1</f>
        <v>30</v>
      </c>
      <c r="B38" s="243" t="s">
        <v>260</v>
      </c>
      <c r="J38" s="243"/>
    </row>
    <row r="39" spans="1:11">
      <c r="A39" s="244">
        <f>A38+1</f>
        <v>31</v>
      </c>
      <c r="B39" s="243" t="s">
        <v>261</v>
      </c>
      <c r="C39" s="243"/>
      <c r="D39" s="243"/>
      <c r="E39" s="243"/>
      <c r="F39" s="245"/>
      <c r="J39" s="243"/>
    </row>
    <row r="40" spans="1:11">
      <c r="A40" s="244">
        <f t="shared" ref="A40:A47" si="1">A39+1</f>
        <v>32</v>
      </c>
      <c r="B40" s="239" t="s">
        <v>262</v>
      </c>
      <c r="C40" s="243"/>
      <c r="D40" s="243"/>
      <c r="E40" s="243"/>
      <c r="F40" s="245"/>
      <c r="J40" s="249"/>
    </row>
    <row r="41" spans="1:11">
      <c r="A41" s="244">
        <f t="shared" si="1"/>
        <v>33</v>
      </c>
      <c r="B41" s="239" t="s">
        <v>263</v>
      </c>
      <c r="C41" s="243"/>
      <c r="D41" s="243"/>
      <c r="E41" s="243"/>
      <c r="F41" s="245"/>
      <c r="J41" s="243"/>
    </row>
    <row r="42" spans="1:11">
      <c r="A42" s="244">
        <f t="shared" si="1"/>
        <v>34</v>
      </c>
      <c r="B42" s="239" t="s">
        <v>264</v>
      </c>
      <c r="C42" s="243"/>
      <c r="D42" s="243"/>
      <c r="E42" s="243"/>
      <c r="F42" s="245"/>
      <c r="J42" s="243"/>
    </row>
    <row r="43" spans="1:11">
      <c r="A43" s="244">
        <f t="shared" si="1"/>
        <v>35</v>
      </c>
      <c r="B43" s="239" t="s">
        <v>265</v>
      </c>
      <c r="C43" s="243"/>
      <c r="D43" s="243"/>
      <c r="E43" s="243"/>
      <c r="F43" s="245"/>
      <c r="J43" s="243"/>
    </row>
    <row r="44" spans="1:11">
      <c r="A44" s="244">
        <f t="shared" si="1"/>
        <v>36</v>
      </c>
      <c r="B44" s="239" t="s">
        <v>266</v>
      </c>
      <c r="C44" s="243"/>
      <c r="D44" s="243"/>
      <c r="E44" s="243"/>
      <c r="F44" s="245"/>
      <c r="J44" s="249"/>
    </row>
    <row r="45" spans="1:11">
      <c r="A45" s="244">
        <f t="shared" si="1"/>
        <v>37</v>
      </c>
      <c r="B45" s="239" t="s">
        <v>267</v>
      </c>
      <c r="C45" s="243"/>
      <c r="D45" s="243"/>
      <c r="E45" s="243"/>
      <c r="F45" s="245"/>
      <c r="J45" s="249"/>
    </row>
    <row r="46" spans="1:11">
      <c r="A46" s="244">
        <f t="shared" si="1"/>
        <v>38</v>
      </c>
      <c r="B46" s="239" t="s">
        <v>268</v>
      </c>
      <c r="C46" s="243"/>
      <c r="D46" s="243"/>
      <c r="E46" s="243"/>
      <c r="F46" s="245"/>
      <c r="J46" s="249"/>
    </row>
    <row r="47" spans="1:11">
      <c r="A47" s="244">
        <f t="shared" si="1"/>
        <v>39</v>
      </c>
      <c r="B47" s="239" t="s">
        <v>269</v>
      </c>
      <c r="C47" s="243"/>
      <c r="D47" s="243"/>
      <c r="E47" s="243"/>
      <c r="F47" s="245"/>
      <c r="J47" s="249"/>
    </row>
    <row r="48" spans="1:11">
      <c r="A48" s="246"/>
      <c r="B48" s="242" t="s">
        <v>270</v>
      </c>
      <c r="C48" s="243"/>
      <c r="D48" s="243"/>
      <c r="E48" s="243"/>
      <c r="J48" s="243"/>
    </row>
    <row r="49" spans="1:10">
      <c r="A49" s="244">
        <f>A47+1</f>
        <v>40</v>
      </c>
      <c r="B49" s="239" t="s">
        <v>270</v>
      </c>
      <c r="C49" s="243"/>
      <c r="D49" s="243"/>
      <c r="E49" s="243"/>
      <c r="F49" s="245"/>
      <c r="J49" s="243"/>
    </row>
    <row r="50" spans="1:10">
      <c r="A50" s="246">
        <f>A49+1</f>
        <v>41</v>
      </c>
      <c r="B50" s="239" t="s">
        <v>271</v>
      </c>
      <c r="C50" s="243"/>
      <c r="D50" s="243"/>
      <c r="E50" s="243"/>
    </row>
    <row r="51" spans="1:10">
      <c r="A51" s="244"/>
      <c r="B51" s="242" t="s">
        <v>272</v>
      </c>
      <c r="F51" s="245"/>
      <c r="J51" s="250"/>
    </row>
    <row r="52" spans="1:10">
      <c r="A52" s="246">
        <f>A50+1</f>
        <v>42</v>
      </c>
      <c r="B52" s="239" t="s">
        <v>273</v>
      </c>
      <c r="C52" s="243"/>
      <c r="D52" s="243"/>
      <c r="E52" s="243"/>
      <c r="J52" s="250"/>
    </row>
    <row r="53" spans="1:10">
      <c r="A53" s="244">
        <f>A52+1</f>
        <v>43</v>
      </c>
      <c r="B53" s="239" t="s">
        <v>274</v>
      </c>
      <c r="F53" s="245"/>
    </row>
    <row r="54" spans="1:10">
      <c r="A54" s="244">
        <f>A53+1</f>
        <v>44</v>
      </c>
      <c r="B54" s="239" t="s">
        <v>275</v>
      </c>
      <c r="F54" s="245"/>
    </row>
    <row r="55" spans="1:10">
      <c r="A55" s="401" t="s">
        <v>194</v>
      </c>
      <c r="B55" s="402" t="s">
        <v>450</v>
      </c>
      <c r="C55" s="243"/>
      <c r="D55" s="243"/>
      <c r="E55" s="243"/>
    </row>
    <row r="56" spans="1:10">
      <c r="A56" s="401">
        <v>45</v>
      </c>
      <c r="B56" s="403" t="s">
        <v>276</v>
      </c>
      <c r="C56" s="243"/>
      <c r="D56" s="243"/>
      <c r="E56" s="243"/>
    </row>
    <row r="57" spans="1:10">
      <c r="A57" s="401">
        <v>46</v>
      </c>
      <c r="B57" s="403" t="s">
        <v>301</v>
      </c>
      <c r="C57" s="243"/>
      <c r="D57" s="243"/>
      <c r="E57" s="243"/>
    </row>
    <row r="58" spans="1:10">
      <c r="A58" s="401">
        <v>47</v>
      </c>
      <c r="B58" s="403" t="s">
        <v>451</v>
      </c>
      <c r="C58" s="243"/>
      <c r="D58" s="243"/>
      <c r="E58" s="243"/>
    </row>
    <row r="59" spans="1:10">
      <c r="A59" s="401">
        <v>48</v>
      </c>
      <c r="B59" s="403" t="s">
        <v>399</v>
      </c>
      <c r="C59" s="243"/>
      <c r="D59" s="243"/>
      <c r="E59" s="243"/>
    </row>
    <row r="60" spans="1:10">
      <c r="A60" s="401">
        <v>49</v>
      </c>
      <c r="B60" s="403" t="s">
        <v>452</v>
      </c>
      <c r="C60" s="243"/>
      <c r="D60" s="243"/>
      <c r="E60" s="243"/>
    </row>
    <row r="61" spans="1:10">
      <c r="A61" s="401">
        <v>50</v>
      </c>
      <c r="B61" s="403" t="s">
        <v>453</v>
      </c>
      <c r="C61" s="243"/>
      <c r="D61" s="243"/>
      <c r="E61" s="243"/>
    </row>
    <row r="62" spans="1:10">
      <c r="A62" s="243"/>
      <c r="B62" s="243"/>
      <c r="C62" s="243"/>
      <c r="D62" s="243"/>
      <c r="E62" s="243"/>
    </row>
    <row r="63" spans="1:10">
      <c r="A63" s="243"/>
      <c r="B63" s="243"/>
      <c r="C63" s="243"/>
      <c r="D63" s="243"/>
      <c r="E63" s="243"/>
    </row>
    <row r="64" spans="1:10">
      <c r="A64" s="243"/>
      <c r="B64" s="243"/>
      <c r="C64" s="243"/>
      <c r="D64" s="243"/>
      <c r="E64" s="243"/>
    </row>
    <row r="65" spans="1:5">
      <c r="A65" s="243"/>
      <c r="B65" s="243"/>
      <c r="C65" s="243"/>
      <c r="D65" s="243"/>
      <c r="E65" s="243"/>
    </row>
    <row r="66" spans="1:5">
      <c r="A66" s="243"/>
      <c r="B66" s="243"/>
      <c r="C66" s="243"/>
      <c r="D66" s="243"/>
      <c r="E66" s="243"/>
    </row>
    <row r="67" spans="1:5">
      <c r="A67" s="243"/>
      <c r="B67" s="243"/>
      <c r="C67" s="243"/>
      <c r="D67" s="243"/>
      <c r="E67" s="243"/>
    </row>
    <row r="68" spans="1:5">
      <c r="A68" s="243"/>
      <c r="B68" s="243"/>
      <c r="C68" s="243"/>
      <c r="D68" s="243"/>
      <c r="E68" s="243"/>
    </row>
    <row r="69" spans="1:5">
      <c r="A69" s="243"/>
      <c r="B69" s="243"/>
      <c r="C69" s="243"/>
      <c r="D69" s="243"/>
      <c r="E69" s="243"/>
    </row>
    <row r="70" spans="1:5">
      <c r="A70" s="243"/>
      <c r="B70" s="243"/>
      <c r="C70" s="243"/>
      <c r="D70" s="243"/>
      <c r="E70" s="243"/>
    </row>
    <row r="71" spans="1:5">
      <c r="A71" s="243"/>
      <c r="B71" s="243"/>
      <c r="C71" s="243"/>
      <c r="D71" s="243"/>
      <c r="E71" s="243"/>
    </row>
    <row r="72" spans="1:5">
      <c r="A72" s="243"/>
      <c r="B72" s="243"/>
      <c r="C72" s="243"/>
      <c r="D72" s="243"/>
      <c r="E72" s="243"/>
    </row>
    <row r="73" spans="1:5">
      <c r="A73" s="243"/>
      <c r="B73" s="243"/>
      <c r="C73" s="243"/>
      <c r="D73" s="243"/>
      <c r="E73" s="243"/>
    </row>
    <row r="74" spans="1:5">
      <c r="A74" s="243"/>
      <c r="B74" s="243"/>
      <c r="C74" s="243"/>
      <c r="D74" s="243"/>
      <c r="E74" s="243"/>
    </row>
    <row r="75" spans="1:5">
      <c r="A75" s="243"/>
      <c r="B75" s="243"/>
      <c r="C75" s="243"/>
      <c r="D75" s="243"/>
      <c r="E75" s="243"/>
    </row>
    <row r="76" spans="1:5">
      <c r="A76" s="243"/>
      <c r="B76" s="243"/>
      <c r="C76" s="243"/>
      <c r="D76" s="243"/>
      <c r="E76" s="243"/>
    </row>
    <row r="77" spans="1:5">
      <c r="A77" s="243"/>
      <c r="B77" s="243"/>
      <c r="C77" s="243"/>
      <c r="D77" s="243"/>
      <c r="E77" s="243"/>
    </row>
    <row r="78" spans="1:5">
      <c r="A78" s="243"/>
      <c r="B78" s="243"/>
      <c r="C78" s="243"/>
      <c r="D78" s="243"/>
      <c r="E78" s="243"/>
    </row>
    <row r="79" spans="1:5">
      <c r="A79" s="243"/>
      <c r="B79" s="243"/>
      <c r="C79" s="243"/>
      <c r="D79" s="243"/>
      <c r="E79" s="243"/>
    </row>
    <row r="80" spans="1:5">
      <c r="A80" s="243"/>
      <c r="B80" s="243"/>
      <c r="C80" s="243"/>
      <c r="D80" s="243"/>
      <c r="E80" s="243"/>
    </row>
    <row r="81" spans="1:5">
      <c r="A81" s="243"/>
      <c r="B81" s="243"/>
      <c r="C81" s="243"/>
      <c r="D81" s="243"/>
      <c r="E81" s="243"/>
    </row>
    <row r="82" spans="1:5">
      <c r="A82" s="243"/>
      <c r="B82" s="243"/>
      <c r="C82" s="243"/>
      <c r="D82" s="243"/>
      <c r="E82" s="243"/>
    </row>
    <row r="83" spans="1:5">
      <c r="A83" s="243"/>
      <c r="B83" s="243"/>
      <c r="C83" s="243"/>
      <c r="D83" s="243"/>
      <c r="E83" s="243"/>
    </row>
    <row r="84" spans="1:5">
      <c r="A84" s="243"/>
      <c r="B84" s="243"/>
      <c r="C84" s="243"/>
      <c r="D84" s="243"/>
      <c r="E84" s="243"/>
    </row>
    <row r="85" spans="1:5">
      <c r="A85" s="243"/>
      <c r="B85" s="243"/>
      <c r="C85" s="243"/>
      <c r="D85" s="243"/>
      <c r="E85" s="243"/>
    </row>
    <row r="86" spans="1:5">
      <c r="A86" s="243"/>
      <c r="B86" s="243"/>
      <c r="C86" s="243"/>
      <c r="D86" s="243"/>
      <c r="E86" s="243"/>
    </row>
    <row r="87" spans="1:5">
      <c r="A87" s="243"/>
      <c r="B87" s="243"/>
      <c r="C87" s="243"/>
      <c r="D87" s="243"/>
      <c r="E87" s="243"/>
    </row>
    <row r="88" spans="1:5">
      <c r="A88" s="243"/>
      <c r="B88" s="243"/>
      <c r="C88" s="243"/>
      <c r="D88" s="243"/>
      <c r="E88" s="243"/>
    </row>
    <row r="89" spans="1:5">
      <c r="A89" s="243"/>
      <c r="B89" s="243"/>
      <c r="C89" s="243"/>
      <c r="D89" s="243"/>
      <c r="E89" s="243"/>
    </row>
    <row r="90" spans="1:5">
      <c r="A90" s="243"/>
      <c r="B90" s="243"/>
      <c r="C90" s="243"/>
      <c r="D90" s="243"/>
      <c r="E90" s="243"/>
    </row>
    <row r="91" spans="1:5">
      <c r="A91" s="243"/>
      <c r="B91" s="243"/>
      <c r="C91" s="243"/>
      <c r="D91" s="243"/>
      <c r="E91" s="243"/>
    </row>
    <row r="92" spans="1:5">
      <c r="A92" s="243"/>
      <c r="B92" s="243"/>
      <c r="C92" s="243"/>
      <c r="D92" s="243"/>
      <c r="E92" s="243"/>
    </row>
    <row r="93" spans="1:5">
      <c r="A93" s="243"/>
      <c r="B93" s="243"/>
      <c r="C93" s="243"/>
      <c r="D93" s="243"/>
      <c r="E93" s="243"/>
    </row>
    <row r="94" spans="1:5">
      <c r="A94" s="243"/>
      <c r="B94" s="243"/>
      <c r="C94" s="243"/>
      <c r="D94" s="243"/>
      <c r="E94" s="243"/>
    </row>
    <row r="95" spans="1:5">
      <c r="A95" s="243"/>
      <c r="B95" s="243"/>
      <c r="C95" s="243"/>
      <c r="D95" s="243"/>
      <c r="E95" s="243"/>
    </row>
    <row r="96" spans="1:5">
      <c r="A96" s="243"/>
      <c r="B96" s="243"/>
      <c r="C96" s="243"/>
      <c r="D96" s="243"/>
      <c r="E96" s="243"/>
    </row>
    <row r="97" spans="1:5">
      <c r="A97" s="243"/>
      <c r="B97" s="243"/>
      <c r="C97" s="243"/>
      <c r="D97" s="243"/>
      <c r="E97" s="243"/>
    </row>
    <row r="98" spans="1:5">
      <c r="A98" s="243"/>
      <c r="B98" s="243"/>
      <c r="C98" s="243"/>
      <c r="D98" s="243"/>
      <c r="E98" s="243"/>
    </row>
    <row r="99" spans="1:5">
      <c r="A99" s="243"/>
      <c r="B99" s="243"/>
      <c r="C99" s="243"/>
      <c r="D99" s="243"/>
      <c r="E99" s="243"/>
    </row>
    <row r="100" spans="1:5">
      <c r="A100" s="243"/>
      <c r="B100" s="243"/>
      <c r="C100" s="243"/>
      <c r="D100" s="243"/>
      <c r="E100" s="243"/>
    </row>
    <row r="101" spans="1:5">
      <c r="A101" s="243"/>
      <c r="B101" s="243"/>
      <c r="C101" s="243"/>
      <c r="D101" s="243"/>
      <c r="E101" s="243"/>
    </row>
    <row r="102" spans="1:5">
      <c r="A102" s="243"/>
      <c r="B102" s="243"/>
      <c r="C102" s="243"/>
      <c r="D102" s="243"/>
      <c r="E102" s="243"/>
    </row>
    <row r="103" spans="1:5">
      <c r="A103" s="243"/>
      <c r="B103" s="243"/>
      <c r="C103" s="243"/>
      <c r="D103" s="243"/>
      <c r="E103" s="243"/>
    </row>
    <row r="104" spans="1:5">
      <c r="A104" s="243"/>
      <c r="B104" s="243"/>
      <c r="C104" s="243"/>
      <c r="D104" s="243"/>
      <c r="E104" s="243"/>
    </row>
    <row r="105" spans="1:5">
      <c r="A105" s="243"/>
      <c r="B105" s="243"/>
      <c r="C105" s="243"/>
      <c r="D105" s="243"/>
      <c r="E105" s="243"/>
    </row>
    <row r="106" spans="1:5">
      <c r="A106" s="243"/>
      <c r="B106" s="243"/>
      <c r="C106" s="243"/>
      <c r="D106" s="243"/>
      <c r="E106" s="243"/>
    </row>
    <row r="107" spans="1:5">
      <c r="A107" s="243"/>
      <c r="B107" s="243"/>
      <c r="C107" s="243"/>
      <c r="D107" s="243"/>
      <c r="E107" s="243"/>
    </row>
    <row r="108" spans="1:5">
      <c r="A108" s="243"/>
      <c r="B108" s="243"/>
      <c r="C108" s="243"/>
      <c r="D108" s="243"/>
      <c r="E108" s="243"/>
    </row>
    <row r="109" spans="1:5">
      <c r="A109" s="243"/>
      <c r="B109" s="243"/>
      <c r="C109" s="243"/>
      <c r="D109" s="243"/>
      <c r="E109" s="243"/>
    </row>
    <row r="110" spans="1:5">
      <c r="A110" s="243"/>
      <c r="B110" s="243"/>
      <c r="C110" s="243"/>
      <c r="D110" s="243"/>
      <c r="E110" s="243"/>
    </row>
    <row r="111" spans="1:5">
      <c r="A111" s="243"/>
      <c r="B111" s="243"/>
      <c r="C111" s="243"/>
      <c r="D111" s="243"/>
      <c r="E111" s="243"/>
    </row>
    <row r="112" spans="1:5">
      <c r="A112" s="243"/>
      <c r="B112" s="243"/>
      <c r="C112" s="243"/>
      <c r="D112" s="243"/>
      <c r="E112" s="243"/>
    </row>
    <row r="113" spans="1:5">
      <c r="A113" s="243"/>
      <c r="B113" s="243"/>
      <c r="C113" s="243"/>
      <c r="D113" s="243"/>
      <c r="E113" s="243"/>
    </row>
    <row r="114" spans="1:5">
      <c r="A114" s="243"/>
      <c r="B114" s="243"/>
      <c r="C114" s="243"/>
      <c r="D114" s="243"/>
      <c r="E114" s="243"/>
    </row>
    <row r="115" spans="1:5">
      <c r="A115" s="243"/>
      <c r="B115" s="243"/>
      <c r="C115" s="243"/>
      <c r="D115" s="243"/>
      <c r="E115" s="243"/>
    </row>
    <row r="116" spans="1:5">
      <c r="A116" s="243"/>
      <c r="B116" s="243"/>
      <c r="C116" s="243"/>
      <c r="D116" s="243"/>
      <c r="E116" s="243"/>
    </row>
    <row r="117" spans="1:5">
      <c r="A117" s="243"/>
      <c r="B117" s="243"/>
      <c r="C117" s="243"/>
      <c r="D117" s="243"/>
      <c r="E117" s="243"/>
    </row>
    <row r="118" spans="1:5">
      <c r="A118" s="243"/>
      <c r="B118" s="243"/>
      <c r="C118" s="243"/>
      <c r="D118" s="243"/>
      <c r="E118" s="243"/>
    </row>
    <row r="119" spans="1:5">
      <c r="A119" s="243"/>
      <c r="B119" s="243"/>
      <c r="C119" s="243"/>
      <c r="D119" s="243"/>
      <c r="E119" s="243"/>
    </row>
    <row r="120" spans="1:5">
      <c r="A120" s="243"/>
      <c r="B120" s="243"/>
      <c r="C120" s="243"/>
      <c r="D120" s="243"/>
      <c r="E120" s="243"/>
    </row>
    <row r="121" spans="1:5">
      <c r="A121" s="243"/>
      <c r="B121" s="243"/>
      <c r="C121" s="243"/>
      <c r="D121" s="243"/>
      <c r="E121" s="243"/>
    </row>
    <row r="122" spans="1:5">
      <c r="A122" s="243"/>
      <c r="B122" s="243"/>
      <c r="C122" s="243"/>
      <c r="D122" s="243"/>
      <c r="E122" s="243"/>
    </row>
    <row r="123" spans="1:5">
      <c r="A123" s="243"/>
      <c r="B123" s="243"/>
      <c r="C123" s="243"/>
      <c r="D123" s="243"/>
      <c r="E123" s="243"/>
    </row>
    <row r="124" spans="1:5">
      <c r="A124" s="243"/>
      <c r="B124" s="243"/>
      <c r="C124" s="243"/>
      <c r="D124" s="243"/>
      <c r="E124" s="243"/>
    </row>
    <row r="125" spans="1:5">
      <c r="A125" s="243"/>
      <c r="B125" s="243"/>
      <c r="C125" s="243"/>
      <c r="D125" s="243"/>
      <c r="E125" s="243"/>
    </row>
    <row r="126" spans="1:5">
      <c r="A126" s="243"/>
      <c r="B126" s="243"/>
      <c r="C126" s="243"/>
      <c r="D126" s="243"/>
      <c r="E126" s="243"/>
    </row>
    <row r="127" spans="1:5">
      <c r="A127" s="243"/>
      <c r="B127" s="243"/>
      <c r="C127" s="243"/>
      <c r="D127" s="243"/>
      <c r="E127" s="243"/>
    </row>
    <row r="128" spans="1:5">
      <c r="A128" s="243"/>
      <c r="B128" s="243"/>
      <c r="C128" s="243"/>
      <c r="D128" s="243"/>
      <c r="E128" s="243"/>
    </row>
    <row r="129" spans="1:5">
      <c r="A129" s="243"/>
      <c r="B129" s="243"/>
      <c r="C129" s="243"/>
      <c r="D129" s="243"/>
      <c r="E129" s="243"/>
    </row>
    <row r="130" spans="1:5">
      <c r="A130" s="243"/>
      <c r="B130" s="243"/>
      <c r="C130" s="243"/>
      <c r="D130" s="243"/>
      <c r="E130" s="243"/>
    </row>
    <row r="131" spans="1:5">
      <c r="A131" s="243"/>
      <c r="B131" s="243"/>
      <c r="C131" s="243"/>
      <c r="D131" s="243"/>
      <c r="E131" s="243"/>
    </row>
    <row r="132" spans="1:5">
      <c r="A132" s="243"/>
      <c r="B132" s="243"/>
      <c r="C132" s="243"/>
      <c r="D132" s="243"/>
      <c r="E132" s="243"/>
    </row>
    <row r="133" spans="1:5">
      <c r="A133" s="243"/>
      <c r="B133" s="243"/>
      <c r="C133" s="243"/>
      <c r="D133" s="243"/>
      <c r="E133" s="243"/>
    </row>
    <row r="134" spans="1:5">
      <c r="A134" s="243"/>
      <c r="B134" s="243"/>
      <c r="C134" s="243"/>
      <c r="D134" s="243"/>
      <c r="E134" s="243"/>
    </row>
    <row r="135" spans="1:5">
      <c r="A135" s="243"/>
      <c r="B135" s="243"/>
      <c r="C135" s="243"/>
      <c r="D135" s="243"/>
      <c r="E135" s="243"/>
    </row>
    <row r="136" spans="1:5">
      <c r="A136" s="243"/>
      <c r="B136" s="243"/>
      <c r="C136" s="243"/>
      <c r="D136" s="243"/>
      <c r="E136" s="243"/>
    </row>
    <row r="137" spans="1:5">
      <c r="A137" s="243"/>
      <c r="B137" s="243"/>
      <c r="C137" s="243"/>
      <c r="D137" s="243"/>
      <c r="E137" s="243"/>
    </row>
    <row r="138" spans="1:5">
      <c r="A138" s="243"/>
      <c r="B138" s="243"/>
      <c r="C138" s="243"/>
      <c r="D138" s="243"/>
      <c r="E138" s="243"/>
    </row>
    <row r="139" spans="1:5">
      <c r="A139" s="243"/>
      <c r="B139" s="243"/>
      <c r="C139" s="243"/>
      <c r="D139" s="243"/>
      <c r="E139" s="243"/>
    </row>
    <row r="140" spans="1:5">
      <c r="A140" s="243"/>
      <c r="B140" s="243"/>
      <c r="C140" s="243"/>
      <c r="D140" s="243"/>
      <c r="E140" s="243"/>
    </row>
    <row r="141" spans="1:5">
      <c r="A141" s="243"/>
      <c r="B141" s="243"/>
      <c r="C141" s="243"/>
      <c r="D141" s="243"/>
      <c r="E141" s="243"/>
    </row>
    <row r="142" spans="1:5">
      <c r="A142" s="243"/>
      <c r="B142" s="243"/>
      <c r="C142" s="243"/>
      <c r="D142" s="243"/>
      <c r="E142" s="243"/>
    </row>
    <row r="143" spans="1:5">
      <c r="A143" s="243"/>
      <c r="B143" s="243"/>
      <c r="C143" s="243"/>
      <c r="D143" s="243"/>
      <c r="E143" s="243"/>
    </row>
    <row r="144" spans="1:5">
      <c r="A144" s="243"/>
      <c r="B144" s="243"/>
      <c r="C144" s="243"/>
      <c r="D144" s="243"/>
      <c r="E144" s="243"/>
    </row>
    <row r="145" spans="1:5">
      <c r="A145" s="243"/>
      <c r="B145" s="243"/>
      <c r="C145" s="243"/>
      <c r="D145" s="243"/>
      <c r="E145" s="243"/>
    </row>
    <row r="146" spans="1:5">
      <c r="A146" s="243"/>
      <c r="B146" s="243"/>
      <c r="C146" s="243"/>
      <c r="D146" s="243"/>
      <c r="E146" s="243"/>
    </row>
    <row r="147" spans="1:5">
      <c r="A147" s="243"/>
      <c r="B147" s="243"/>
      <c r="C147" s="243"/>
      <c r="D147" s="243"/>
      <c r="E147" s="243"/>
    </row>
    <row r="148" spans="1:5">
      <c r="A148" s="243"/>
      <c r="B148" s="243"/>
      <c r="C148" s="243"/>
      <c r="D148" s="243"/>
      <c r="E148" s="243"/>
    </row>
    <row r="149" spans="1:5">
      <c r="A149" s="243"/>
      <c r="B149" s="243"/>
      <c r="C149" s="243"/>
      <c r="D149" s="243"/>
      <c r="E149" s="243"/>
    </row>
    <row r="150" spans="1:5">
      <c r="A150" s="243"/>
      <c r="B150" s="243"/>
      <c r="C150" s="243"/>
      <c r="D150" s="243"/>
      <c r="E150" s="243"/>
    </row>
    <row r="151" spans="1:5">
      <c r="A151" s="243"/>
      <c r="B151" s="243"/>
      <c r="C151" s="243"/>
      <c r="D151" s="243"/>
      <c r="E151" s="243"/>
    </row>
    <row r="152" spans="1:5">
      <c r="A152" s="243"/>
      <c r="B152" s="243"/>
      <c r="C152" s="243"/>
      <c r="D152" s="243"/>
      <c r="E152" s="243"/>
    </row>
    <row r="153" spans="1:5">
      <c r="A153" s="243"/>
      <c r="B153" s="243"/>
      <c r="C153" s="243"/>
      <c r="D153" s="243"/>
      <c r="E153" s="243"/>
    </row>
    <row r="154" spans="1:5">
      <c r="A154" s="243"/>
      <c r="B154" s="243"/>
      <c r="C154" s="243"/>
      <c r="D154" s="243"/>
      <c r="E154" s="243"/>
    </row>
    <row r="155" spans="1:5">
      <c r="A155" s="243"/>
      <c r="B155" s="243"/>
      <c r="C155" s="243"/>
      <c r="D155" s="243"/>
      <c r="E155" s="243"/>
    </row>
    <row r="156" spans="1:5">
      <c r="A156" s="243"/>
      <c r="B156" s="243"/>
      <c r="C156" s="243"/>
      <c r="D156" s="243"/>
      <c r="E156" s="243"/>
    </row>
    <row r="157" spans="1:5">
      <c r="A157" s="243"/>
      <c r="B157" s="243"/>
      <c r="C157" s="243"/>
      <c r="D157" s="243"/>
      <c r="E157" s="243"/>
    </row>
    <row r="158" spans="1:5">
      <c r="A158" s="243"/>
      <c r="B158" s="243"/>
      <c r="C158" s="243"/>
      <c r="D158" s="243"/>
      <c r="E158" s="243"/>
    </row>
    <row r="159" spans="1:5">
      <c r="A159" s="243"/>
      <c r="B159" s="243"/>
      <c r="C159" s="243"/>
      <c r="D159" s="243"/>
      <c r="E159" s="243"/>
    </row>
    <row r="160" spans="1:5">
      <c r="A160" s="243"/>
      <c r="B160" s="243"/>
      <c r="C160" s="243"/>
      <c r="D160" s="243"/>
      <c r="E160" s="243"/>
    </row>
    <row r="161" spans="1:5">
      <c r="A161" s="243"/>
      <c r="B161" s="243"/>
      <c r="C161" s="243"/>
      <c r="D161" s="243"/>
      <c r="E161" s="243"/>
    </row>
    <row r="162" spans="1:5">
      <c r="A162" s="243"/>
      <c r="B162" s="243"/>
      <c r="C162" s="243"/>
      <c r="D162" s="243"/>
      <c r="E162" s="243"/>
    </row>
    <row r="163" spans="1:5">
      <c r="A163" s="243"/>
      <c r="B163" s="243"/>
      <c r="C163" s="243"/>
      <c r="D163" s="243"/>
      <c r="E163" s="243"/>
    </row>
    <row r="164" spans="1:5">
      <c r="A164" s="243"/>
      <c r="B164" s="243"/>
      <c r="C164" s="243"/>
      <c r="D164" s="243"/>
      <c r="E164" s="243"/>
    </row>
    <row r="165" spans="1:5">
      <c r="A165" s="243"/>
      <c r="B165" s="243"/>
      <c r="C165" s="243"/>
      <c r="D165" s="243"/>
      <c r="E165" s="243"/>
    </row>
    <row r="166" spans="1:5">
      <c r="A166" s="243"/>
      <c r="B166" s="243"/>
      <c r="C166" s="243"/>
      <c r="D166" s="243"/>
      <c r="E166" s="243"/>
    </row>
    <row r="167" spans="1:5">
      <c r="A167" s="243"/>
      <c r="B167" s="243"/>
      <c r="C167" s="243"/>
      <c r="D167" s="243"/>
      <c r="E167" s="243"/>
    </row>
    <row r="168" spans="1:5">
      <c r="A168" s="243"/>
      <c r="B168" s="243"/>
      <c r="C168" s="243"/>
      <c r="D168" s="243"/>
      <c r="E168" s="243"/>
    </row>
    <row r="169" spans="1:5">
      <c r="A169" s="243"/>
      <c r="B169" s="243"/>
      <c r="C169" s="243"/>
      <c r="D169" s="243"/>
      <c r="E169" s="243"/>
    </row>
    <row r="170" spans="1:5">
      <c r="A170" s="243"/>
      <c r="B170" s="243"/>
      <c r="C170" s="243"/>
      <c r="D170" s="243"/>
      <c r="E170" s="243"/>
    </row>
    <row r="171" spans="1:5">
      <c r="A171" s="243"/>
      <c r="B171" s="243"/>
      <c r="C171" s="243"/>
      <c r="D171" s="243"/>
      <c r="E171" s="243"/>
    </row>
    <row r="172" spans="1:5">
      <c r="A172" s="243"/>
      <c r="B172" s="243"/>
      <c r="C172" s="243"/>
      <c r="D172" s="243"/>
      <c r="E172" s="243"/>
    </row>
  </sheetData>
  <mergeCells count="2">
    <mergeCell ref="A1:E1"/>
    <mergeCell ref="A2:E2"/>
  </mergeCells>
  <printOptions horizontalCentered="1"/>
  <pageMargins left="0.55000000000000004" right="0.8" top="1" bottom="0.5" header="0" footer="0"/>
  <pageSetup paperSize="9" scale="7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view="pageBreakPreview" zoomScale="112" zoomScaleSheetLayoutView="112" workbookViewId="0">
      <selection activeCell="A2" sqref="A2:L2"/>
    </sheetView>
  </sheetViews>
  <sheetFormatPr defaultRowHeight="12.75"/>
  <cols>
    <col min="1" max="1" width="37.140625" style="156" bestFit="1" customWidth="1"/>
    <col min="2" max="2" width="9.28515625" style="156" bestFit="1" customWidth="1"/>
    <col min="3" max="3" width="8.28515625" style="156" bestFit="1" customWidth="1"/>
    <col min="4" max="4" width="8.42578125" style="156" bestFit="1" customWidth="1"/>
    <col min="5" max="5" width="7.140625" style="156" customWidth="1"/>
    <col min="6" max="6" width="7.7109375" style="156" customWidth="1"/>
    <col min="7" max="7" width="8" style="156" bestFit="1" customWidth="1"/>
    <col min="8" max="8" width="7.140625" style="156" customWidth="1"/>
    <col min="9" max="12" width="8.7109375" style="156" bestFit="1" customWidth="1"/>
    <col min="13" max="13" width="11" style="156" bestFit="1" customWidth="1"/>
    <col min="14" max="256" width="9.140625" style="156"/>
    <col min="257" max="257" width="37.140625" style="156" bestFit="1" customWidth="1"/>
    <col min="258" max="258" width="9.140625" style="156"/>
    <col min="259" max="259" width="7.5703125" style="156" bestFit="1" customWidth="1"/>
    <col min="260" max="260" width="6.85546875" style="156" bestFit="1" customWidth="1"/>
    <col min="261" max="261" width="7.140625" style="156" customWidth="1"/>
    <col min="262" max="262" width="7.7109375" style="156" customWidth="1"/>
    <col min="263" max="263" width="6.85546875" style="156" bestFit="1" customWidth="1"/>
    <col min="264" max="264" width="7.140625" style="156" customWidth="1"/>
    <col min="265" max="268" width="8.5703125" style="156" bestFit="1" customWidth="1"/>
    <col min="269" max="269" width="11" style="156" bestFit="1" customWidth="1"/>
    <col min="270" max="512" width="9.140625" style="156"/>
    <col min="513" max="513" width="37.140625" style="156" bestFit="1" customWidth="1"/>
    <col min="514" max="514" width="9.140625" style="156"/>
    <col min="515" max="515" width="7.5703125" style="156" bestFit="1" customWidth="1"/>
    <col min="516" max="516" width="6.85546875" style="156" bestFit="1" customWidth="1"/>
    <col min="517" max="517" width="7.140625" style="156" customWidth="1"/>
    <col min="518" max="518" width="7.7109375" style="156" customWidth="1"/>
    <col min="519" max="519" width="6.85546875" style="156" bestFit="1" customWidth="1"/>
    <col min="520" max="520" width="7.140625" style="156" customWidth="1"/>
    <col min="521" max="524" width="8.5703125" style="156" bestFit="1" customWidth="1"/>
    <col min="525" max="525" width="11" style="156" bestFit="1" customWidth="1"/>
    <col min="526" max="768" width="9.140625" style="156"/>
    <col min="769" max="769" width="37.140625" style="156" bestFit="1" customWidth="1"/>
    <col min="770" max="770" width="9.140625" style="156"/>
    <col min="771" max="771" width="7.5703125" style="156" bestFit="1" customWidth="1"/>
    <col min="772" max="772" width="6.85546875" style="156" bestFit="1" customWidth="1"/>
    <col min="773" max="773" width="7.140625" style="156" customWidth="1"/>
    <col min="774" max="774" width="7.7109375" style="156" customWidth="1"/>
    <col min="775" max="775" width="6.85546875" style="156" bestFit="1" customWidth="1"/>
    <col min="776" max="776" width="7.140625" style="156" customWidth="1"/>
    <col min="777" max="780" width="8.5703125" style="156" bestFit="1" customWidth="1"/>
    <col min="781" max="781" width="11" style="156" bestFit="1" customWidth="1"/>
    <col min="782" max="1024" width="9.140625" style="156"/>
    <col min="1025" max="1025" width="37.140625" style="156" bestFit="1" customWidth="1"/>
    <col min="1026" max="1026" width="9.140625" style="156"/>
    <col min="1027" max="1027" width="7.5703125" style="156" bestFit="1" customWidth="1"/>
    <col min="1028" max="1028" width="6.85546875" style="156" bestFit="1" customWidth="1"/>
    <col min="1029" max="1029" width="7.140625" style="156" customWidth="1"/>
    <col min="1030" max="1030" width="7.7109375" style="156" customWidth="1"/>
    <col min="1031" max="1031" width="6.85546875" style="156" bestFit="1" customWidth="1"/>
    <col min="1032" max="1032" width="7.140625" style="156" customWidth="1"/>
    <col min="1033" max="1036" width="8.5703125" style="156" bestFit="1" customWidth="1"/>
    <col min="1037" max="1037" width="11" style="156" bestFit="1" customWidth="1"/>
    <col min="1038" max="1280" width="9.140625" style="156"/>
    <col min="1281" max="1281" width="37.140625" style="156" bestFit="1" customWidth="1"/>
    <col min="1282" max="1282" width="9.140625" style="156"/>
    <col min="1283" max="1283" width="7.5703125" style="156" bestFit="1" customWidth="1"/>
    <col min="1284" max="1284" width="6.85546875" style="156" bestFit="1" customWidth="1"/>
    <col min="1285" max="1285" width="7.140625" style="156" customWidth="1"/>
    <col min="1286" max="1286" width="7.7109375" style="156" customWidth="1"/>
    <col min="1287" max="1287" width="6.85546875" style="156" bestFit="1" customWidth="1"/>
    <col min="1288" max="1288" width="7.140625" style="156" customWidth="1"/>
    <col min="1289" max="1292" width="8.5703125" style="156" bestFit="1" customWidth="1"/>
    <col min="1293" max="1293" width="11" style="156" bestFit="1" customWidth="1"/>
    <col min="1294" max="1536" width="9.140625" style="156"/>
    <col min="1537" max="1537" width="37.140625" style="156" bestFit="1" customWidth="1"/>
    <col min="1538" max="1538" width="9.140625" style="156"/>
    <col min="1539" max="1539" width="7.5703125" style="156" bestFit="1" customWidth="1"/>
    <col min="1540" max="1540" width="6.85546875" style="156" bestFit="1" customWidth="1"/>
    <col min="1541" max="1541" width="7.140625" style="156" customWidth="1"/>
    <col min="1542" max="1542" width="7.7109375" style="156" customWidth="1"/>
    <col min="1543" max="1543" width="6.85546875" style="156" bestFit="1" customWidth="1"/>
    <col min="1544" max="1544" width="7.140625" style="156" customWidth="1"/>
    <col min="1545" max="1548" width="8.5703125" style="156" bestFit="1" customWidth="1"/>
    <col min="1549" max="1549" width="11" style="156" bestFit="1" customWidth="1"/>
    <col min="1550" max="1792" width="9.140625" style="156"/>
    <col min="1793" max="1793" width="37.140625" style="156" bestFit="1" customWidth="1"/>
    <col min="1794" max="1794" width="9.140625" style="156"/>
    <col min="1795" max="1795" width="7.5703125" style="156" bestFit="1" customWidth="1"/>
    <col min="1796" max="1796" width="6.85546875" style="156" bestFit="1" customWidth="1"/>
    <col min="1797" max="1797" width="7.140625" style="156" customWidth="1"/>
    <col min="1798" max="1798" width="7.7109375" style="156" customWidth="1"/>
    <col min="1799" max="1799" width="6.85546875" style="156" bestFit="1" customWidth="1"/>
    <col min="1800" max="1800" width="7.140625" style="156" customWidth="1"/>
    <col min="1801" max="1804" width="8.5703125" style="156" bestFit="1" customWidth="1"/>
    <col min="1805" max="1805" width="11" style="156" bestFit="1" customWidth="1"/>
    <col min="1806" max="2048" width="9.140625" style="156"/>
    <col min="2049" max="2049" width="37.140625" style="156" bestFit="1" customWidth="1"/>
    <col min="2050" max="2050" width="9.140625" style="156"/>
    <col min="2051" max="2051" width="7.5703125" style="156" bestFit="1" customWidth="1"/>
    <col min="2052" max="2052" width="6.85546875" style="156" bestFit="1" customWidth="1"/>
    <col min="2053" max="2053" width="7.140625" style="156" customWidth="1"/>
    <col min="2054" max="2054" width="7.7109375" style="156" customWidth="1"/>
    <col min="2055" max="2055" width="6.85546875" style="156" bestFit="1" customWidth="1"/>
    <col min="2056" max="2056" width="7.140625" style="156" customWidth="1"/>
    <col min="2057" max="2060" width="8.5703125" style="156" bestFit="1" customWidth="1"/>
    <col min="2061" max="2061" width="11" style="156" bestFit="1" customWidth="1"/>
    <col min="2062" max="2304" width="9.140625" style="156"/>
    <col min="2305" max="2305" width="37.140625" style="156" bestFit="1" customWidth="1"/>
    <col min="2306" max="2306" width="9.140625" style="156"/>
    <col min="2307" max="2307" width="7.5703125" style="156" bestFit="1" customWidth="1"/>
    <col min="2308" max="2308" width="6.85546875" style="156" bestFit="1" customWidth="1"/>
    <col min="2309" max="2309" width="7.140625" style="156" customWidth="1"/>
    <col min="2310" max="2310" width="7.7109375" style="156" customWidth="1"/>
    <col min="2311" max="2311" width="6.85546875" style="156" bestFit="1" customWidth="1"/>
    <col min="2312" max="2312" width="7.140625" style="156" customWidth="1"/>
    <col min="2313" max="2316" width="8.5703125" style="156" bestFit="1" customWidth="1"/>
    <col min="2317" max="2317" width="11" style="156" bestFit="1" customWidth="1"/>
    <col min="2318" max="2560" width="9.140625" style="156"/>
    <col min="2561" max="2561" width="37.140625" style="156" bestFit="1" customWidth="1"/>
    <col min="2562" max="2562" width="9.140625" style="156"/>
    <col min="2563" max="2563" width="7.5703125" style="156" bestFit="1" customWidth="1"/>
    <col min="2564" max="2564" width="6.85546875" style="156" bestFit="1" customWidth="1"/>
    <col min="2565" max="2565" width="7.140625" style="156" customWidth="1"/>
    <col min="2566" max="2566" width="7.7109375" style="156" customWidth="1"/>
    <col min="2567" max="2567" width="6.85546875" style="156" bestFit="1" customWidth="1"/>
    <col min="2568" max="2568" width="7.140625" style="156" customWidth="1"/>
    <col min="2569" max="2572" width="8.5703125" style="156" bestFit="1" customWidth="1"/>
    <col min="2573" max="2573" width="11" style="156" bestFit="1" customWidth="1"/>
    <col min="2574" max="2816" width="9.140625" style="156"/>
    <col min="2817" max="2817" width="37.140625" style="156" bestFit="1" customWidth="1"/>
    <col min="2818" max="2818" width="9.140625" style="156"/>
    <col min="2819" max="2819" width="7.5703125" style="156" bestFit="1" customWidth="1"/>
    <col min="2820" max="2820" width="6.85546875" style="156" bestFit="1" customWidth="1"/>
    <col min="2821" max="2821" width="7.140625" style="156" customWidth="1"/>
    <col min="2822" max="2822" width="7.7109375" style="156" customWidth="1"/>
    <col min="2823" max="2823" width="6.85546875" style="156" bestFit="1" customWidth="1"/>
    <col min="2824" max="2824" width="7.140625" style="156" customWidth="1"/>
    <col min="2825" max="2828" width="8.5703125" style="156" bestFit="1" customWidth="1"/>
    <col min="2829" max="2829" width="11" style="156" bestFit="1" customWidth="1"/>
    <col min="2830" max="3072" width="9.140625" style="156"/>
    <col min="3073" max="3073" width="37.140625" style="156" bestFit="1" customWidth="1"/>
    <col min="3074" max="3074" width="9.140625" style="156"/>
    <col min="3075" max="3075" width="7.5703125" style="156" bestFit="1" customWidth="1"/>
    <col min="3076" max="3076" width="6.85546875" style="156" bestFit="1" customWidth="1"/>
    <col min="3077" max="3077" width="7.140625" style="156" customWidth="1"/>
    <col min="3078" max="3078" width="7.7109375" style="156" customWidth="1"/>
    <col min="3079" max="3079" width="6.85546875" style="156" bestFit="1" customWidth="1"/>
    <col min="3080" max="3080" width="7.140625" style="156" customWidth="1"/>
    <col min="3081" max="3084" width="8.5703125" style="156" bestFit="1" customWidth="1"/>
    <col min="3085" max="3085" width="11" style="156" bestFit="1" customWidth="1"/>
    <col min="3086" max="3328" width="9.140625" style="156"/>
    <col min="3329" max="3329" width="37.140625" style="156" bestFit="1" customWidth="1"/>
    <col min="3330" max="3330" width="9.140625" style="156"/>
    <col min="3331" max="3331" width="7.5703125" style="156" bestFit="1" customWidth="1"/>
    <col min="3332" max="3332" width="6.85546875" style="156" bestFit="1" customWidth="1"/>
    <col min="3333" max="3333" width="7.140625" style="156" customWidth="1"/>
    <col min="3334" max="3334" width="7.7109375" style="156" customWidth="1"/>
    <col min="3335" max="3335" width="6.85546875" style="156" bestFit="1" customWidth="1"/>
    <col min="3336" max="3336" width="7.140625" style="156" customWidth="1"/>
    <col min="3337" max="3340" width="8.5703125" style="156" bestFit="1" customWidth="1"/>
    <col min="3341" max="3341" width="11" style="156" bestFit="1" customWidth="1"/>
    <col min="3342" max="3584" width="9.140625" style="156"/>
    <col min="3585" max="3585" width="37.140625" style="156" bestFit="1" customWidth="1"/>
    <col min="3586" max="3586" width="9.140625" style="156"/>
    <col min="3587" max="3587" width="7.5703125" style="156" bestFit="1" customWidth="1"/>
    <col min="3588" max="3588" width="6.85546875" style="156" bestFit="1" customWidth="1"/>
    <col min="3589" max="3589" width="7.140625" style="156" customWidth="1"/>
    <col min="3590" max="3590" width="7.7109375" style="156" customWidth="1"/>
    <col min="3591" max="3591" width="6.85546875" style="156" bestFit="1" customWidth="1"/>
    <col min="3592" max="3592" width="7.140625" style="156" customWidth="1"/>
    <col min="3593" max="3596" width="8.5703125" style="156" bestFit="1" customWidth="1"/>
    <col min="3597" max="3597" width="11" style="156" bestFit="1" customWidth="1"/>
    <col min="3598" max="3840" width="9.140625" style="156"/>
    <col min="3841" max="3841" width="37.140625" style="156" bestFit="1" customWidth="1"/>
    <col min="3842" max="3842" width="9.140625" style="156"/>
    <col min="3843" max="3843" width="7.5703125" style="156" bestFit="1" customWidth="1"/>
    <col min="3844" max="3844" width="6.85546875" style="156" bestFit="1" customWidth="1"/>
    <col min="3845" max="3845" width="7.140625" style="156" customWidth="1"/>
    <col min="3846" max="3846" width="7.7109375" style="156" customWidth="1"/>
    <col min="3847" max="3847" width="6.85546875" style="156" bestFit="1" customWidth="1"/>
    <col min="3848" max="3848" width="7.140625" style="156" customWidth="1"/>
    <col min="3849" max="3852" width="8.5703125" style="156" bestFit="1" customWidth="1"/>
    <col min="3853" max="3853" width="11" style="156" bestFit="1" customWidth="1"/>
    <col min="3854" max="4096" width="9.140625" style="156"/>
    <col min="4097" max="4097" width="37.140625" style="156" bestFit="1" customWidth="1"/>
    <col min="4098" max="4098" width="9.140625" style="156"/>
    <col min="4099" max="4099" width="7.5703125" style="156" bestFit="1" customWidth="1"/>
    <col min="4100" max="4100" width="6.85546875" style="156" bestFit="1" customWidth="1"/>
    <col min="4101" max="4101" width="7.140625" style="156" customWidth="1"/>
    <col min="4102" max="4102" width="7.7109375" style="156" customWidth="1"/>
    <col min="4103" max="4103" width="6.85546875" style="156" bestFit="1" customWidth="1"/>
    <col min="4104" max="4104" width="7.140625" style="156" customWidth="1"/>
    <col min="4105" max="4108" width="8.5703125" style="156" bestFit="1" customWidth="1"/>
    <col min="4109" max="4109" width="11" style="156" bestFit="1" customWidth="1"/>
    <col min="4110" max="4352" width="9.140625" style="156"/>
    <col min="4353" max="4353" width="37.140625" style="156" bestFit="1" customWidth="1"/>
    <col min="4354" max="4354" width="9.140625" style="156"/>
    <col min="4355" max="4355" width="7.5703125" style="156" bestFit="1" customWidth="1"/>
    <col min="4356" max="4356" width="6.85546875" style="156" bestFit="1" customWidth="1"/>
    <col min="4357" max="4357" width="7.140625" style="156" customWidth="1"/>
    <col min="4358" max="4358" width="7.7109375" style="156" customWidth="1"/>
    <col min="4359" max="4359" width="6.85546875" style="156" bestFit="1" customWidth="1"/>
    <col min="4360" max="4360" width="7.140625" style="156" customWidth="1"/>
    <col min="4361" max="4364" width="8.5703125" style="156" bestFit="1" customWidth="1"/>
    <col min="4365" max="4365" width="11" style="156" bestFit="1" customWidth="1"/>
    <col min="4366" max="4608" width="9.140625" style="156"/>
    <col min="4609" max="4609" width="37.140625" style="156" bestFit="1" customWidth="1"/>
    <col min="4610" max="4610" width="9.140625" style="156"/>
    <col min="4611" max="4611" width="7.5703125" style="156" bestFit="1" customWidth="1"/>
    <col min="4612" max="4612" width="6.85546875" style="156" bestFit="1" customWidth="1"/>
    <col min="4613" max="4613" width="7.140625" style="156" customWidth="1"/>
    <col min="4614" max="4614" width="7.7109375" style="156" customWidth="1"/>
    <col min="4615" max="4615" width="6.85546875" style="156" bestFit="1" customWidth="1"/>
    <col min="4616" max="4616" width="7.140625" style="156" customWidth="1"/>
    <col min="4617" max="4620" width="8.5703125" style="156" bestFit="1" customWidth="1"/>
    <col min="4621" max="4621" width="11" style="156" bestFit="1" customWidth="1"/>
    <col min="4622" max="4864" width="9.140625" style="156"/>
    <col min="4865" max="4865" width="37.140625" style="156" bestFit="1" customWidth="1"/>
    <col min="4866" max="4866" width="9.140625" style="156"/>
    <col min="4867" max="4867" width="7.5703125" style="156" bestFit="1" customWidth="1"/>
    <col min="4868" max="4868" width="6.85546875" style="156" bestFit="1" customWidth="1"/>
    <col min="4869" max="4869" width="7.140625" style="156" customWidth="1"/>
    <col min="4870" max="4870" width="7.7109375" style="156" customWidth="1"/>
    <col min="4871" max="4871" width="6.85546875" style="156" bestFit="1" customWidth="1"/>
    <col min="4872" max="4872" width="7.140625" style="156" customWidth="1"/>
    <col min="4873" max="4876" width="8.5703125" style="156" bestFit="1" customWidth="1"/>
    <col min="4877" max="4877" width="11" style="156" bestFit="1" customWidth="1"/>
    <col min="4878" max="5120" width="9.140625" style="156"/>
    <col min="5121" max="5121" width="37.140625" style="156" bestFit="1" customWidth="1"/>
    <col min="5122" max="5122" width="9.140625" style="156"/>
    <col min="5123" max="5123" width="7.5703125" style="156" bestFit="1" customWidth="1"/>
    <col min="5124" max="5124" width="6.85546875" style="156" bestFit="1" customWidth="1"/>
    <col min="5125" max="5125" width="7.140625" style="156" customWidth="1"/>
    <col min="5126" max="5126" width="7.7109375" style="156" customWidth="1"/>
    <col min="5127" max="5127" width="6.85546875" style="156" bestFit="1" customWidth="1"/>
    <col min="5128" max="5128" width="7.140625" style="156" customWidth="1"/>
    <col min="5129" max="5132" width="8.5703125" style="156" bestFit="1" customWidth="1"/>
    <col min="5133" max="5133" width="11" style="156" bestFit="1" customWidth="1"/>
    <col min="5134" max="5376" width="9.140625" style="156"/>
    <col min="5377" max="5377" width="37.140625" style="156" bestFit="1" customWidth="1"/>
    <col min="5378" max="5378" width="9.140625" style="156"/>
    <col min="5379" max="5379" width="7.5703125" style="156" bestFit="1" customWidth="1"/>
    <col min="5380" max="5380" width="6.85546875" style="156" bestFit="1" customWidth="1"/>
    <col min="5381" max="5381" width="7.140625" style="156" customWidth="1"/>
    <col min="5382" max="5382" width="7.7109375" style="156" customWidth="1"/>
    <col min="5383" max="5383" width="6.85546875" style="156" bestFit="1" customWidth="1"/>
    <col min="5384" max="5384" width="7.140625" style="156" customWidth="1"/>
    <col min="5385" max="5388" width="8.5703125" style="156" bestFit="1" customWidth="1"/>
    <col min="5389" max="5389" width="11" style="156" bestFit="1" customWidth="1"/>
    <col min="5390" max="5632" width="9.140625" style="156"/>
    <col min="5633" max="5633" width="37.140625" style="156" bestFit="1" customWidth="1"/>
    <col min="5634" max="5634" width="9.140625" style="156"/>
    <col min="5635" max="5635" width="7.5703125" style="156" bestFit="1" customWidth="1"/>
    <col min="5636" max="5636" width="6.85546875" style="156" bestFit="1" customWidth="1"/>
    <col min="5637" max="5637" width="7.140625" style="156" customWidth="1"/>
    <col min="5638" max="5638" width="7.7109375" style="156" customWidth="1"/>
    <col min="5639" max="5639" width="6.85546875" style="156" bestFit="1" customWidth="1"/>
    <col min="5640" max="5640" width="7.140625" style="156" customWidth="1"/>
    <col min="5641" max="5644" width="8.5703125" style="156" bestFit="1" customWidth="1"/>
    <col min="5645" max="5645" width="11" style="156" bestFit="1" customWidth="1"/>
    <col min="5646" max="5888" width="9.140625" style="156"/>
    <col min="5889" max="5889" width="37.140625" style="156" bestFit="1" customWidth="1"/>
    <col min="5890" max="5890" width="9.140625" style="156"/>
    <col min="5891" max="5891" width="7.5703125" style="156" bestFit="1" customWidth="1"/>
    <col min="5892" max="5892" width="6.85546875" style="156" bestFit="1" customWidth="1"/>
    <col min="5893" max="5893" width="7.140625" style="156" customWidth="1"/>
    <col min="5894" max="5894" width="7.7109375" style="156" customWidth="1"/>
    <col min="5895" max="5895" width="6.85546875" style="156" bestFit="1" customWidth="1"/>
    <col min="5896" max="5896" width="7.140625" style="156" customWidth="1"/>
    <col min="5897" max="5900" width="8.5703125" style="156" bestFit="1" customWidth="1"/>
    <col min="5901" max="5901" width="11" style="156" bestFit="1" customWidth="1"/>
    <col min="5902" max="6144" width="9.140625" style="156"/>
    <col min="6145" max="6145" width="37.140625" style="156" bestFit="1" customWidth="1"/>
    <col min="6146" max="6146" width="9.140625" style="156"/>
    <col min="6147" max="6147" width="7.5703125" style="156" bestFit="1" customWidth="1"/>
    <col min="6148" max="6148" width="6.85546875" style="156" bestFit="1" customWidth="1"/>
    <col min="6149" max="6149" width="7.140625" style="156" customWidth="1"/>
    <col min="6150" max="6150" width="7.7109375" style="156" customWidth="1"/>
    <col min="6151" max="6151" width="6.85546875" style="156" bestFit="1" customWidth="1"/>
    <col min="6152" max="6152" width="7.140625" style="156" customWidth="1"/>
    <col min="6153" max="6156" width="8.5703125" style="156" bestFit="1" customWidth="1"/>
    <col min="6157" max="6157" width="11" style="156" bestFit="1" customWidth="1"/>
    <col min="6158" max="6400" width="9.140625" style="156"/>
    <col min="6401" max="6401" width="37.140625" style="156" bestFit="1" customWidth="1"/>
    <col min="6402" max="6402" width="9.140625" style="156"/>
    <col min="6403" max="6403" width="7.5703125" style="156" bestFit="1" customWidth="1"/>
    <col min="6404" max="6404" width="6.85546875" style="156" bestFit="1" customWidth="1"/>
    <col min="6405" max="6405" width="7.140625" style="156" customWidth="1"/>
    <col min="6406" max="6406" width="7.7109375" style="156" customWidth="1"/>
    <col min="6407" max="6407" width="6.85546875" style="156" bestFit="1" customWidth="1"/>
    <col min="6408" max="6408" width="7.140625" style="156" customWidth="1"/>
    <col min="6409" max="6412" width="8.5703125" style="156" bestFit="1" customWidth="1"/>
    <col min="6413" max="6413" width="11" style="156" bestFit="1" customWidth="1"/>
    <col min="6414" max="6656" width="9.140625" style="156"/>
    <col min="6657" max="6657" width="37.140625" style="156" bestFit="1" customWidth="1"/>
    <col min="6658" max="6658" width="9.140625" style="156"/>
    <col min="6659" max="6659" width="7.5703125" style="156" bestFit="1" customWidth="1"/>
    <col min="6660" max="6660" width="6.85546875" style="156" bestFit="1" customWidth="1"/>
    <col min="6661" max="6661" width="7.140625" style="156" customWidth="1"/>
    <col min="6662" max="6662" width="7.7109375" style="156" customWidth="1"/>
    <col min="6663" max="6663" width="6.85546875" style="156" bestFit="1" customWidth="1"/>
    <col min="6664" max="6664" width="7.140625" style="156" customWidth="1"/>
    <col min="6665" max="6668" width="8.5703125" style="156" bestFit="1" customWidth="1"/>
    <col min="6669" max="6669" width="11" style="156" bestFit="1" customWidth="1"/>
    <col min="6670" max="6912" width="9.140625" style="156"/>
    <col min="6913" max="6913" width="37.140625" style="156" bestFit="1" customWidth="1"/>
    <col min="6914" max="6914" width="9.140625" style="156"/>
    <col min="6915" max="6915" width="7.5703125" style="156" bestFit="1" customWidth="1"/>
    <col min="6916" max="6916" width="6.85546875" style="156" bestFit="1" customWidth="1"/>
    <col min="6917" max="6917" width="7.140625" style="156" customWidth="1"/>
    <col min="6918" max="6918" width="7.7109375" style="156" customWidth="1"/>
    <col min="6919" max="6919" width="6.85546875" style="156" bestFit="1" customWidth="1"/>
    <col min="6920" max="6920" width="7.140625" style="156" customWidth="1"/>
    <col min="6921" max="6924" width="8.5703125" style="156" bestFit="1" customWidth="1"/>
    <col min="6925" max="6925" width="11" style="156" bestFit="1" customWidth="1"/>
    <col min="6926" max="7168" width="9.140625" style="156"/>
    <col min="7169" max="7169" width="37.140625" style="156" bestFit="1" customWidth="1"/>
    <col min="7170" max="7170" width="9.140625" style="156"/>
    <col min="7171" max="7171" width="7.5703125" style="156" bestFit="1" customWidth="1"/>
    <col min="7172" max="7172" width="6.85546875" style="156" bestFit="1" customWidth="1"/>
    <col min="7173" max="7173" width="7.140625" style="156" customWidth="1"/>
    <col min="7174" max="7174" width="7.7109375" style="156" customWidth="1"/>
    <col min="7175" max="7175" width="6.85546875" style="156" bestFit="1" customWidth="1"/>
    <col min="7176" max="7176" width="7.140625" style="156" customWidth="1"/>
    <col min="7177" max="7180" width="8.5703125" style="156" bestFit="1" customWidth="1"/>
    <col min="7181" max="7181" width="11" style="156" bestFit="1" customWidth="1"/>
    <col min="7182" max="7424" width="9.140625" style="156"/>
    <col min="7425" max="7425" width="37.140625" style="156" bestFit="1" customWidth="1"/>
    <col min="7426" max="7426" width="9.140625" style="156"/>
    <col min="7427" max="7427" width="7.5703125" style="156" bestFit="1" customWidth="1"/>
    <col min="7428" max="7428" width="6.85546875" style="156" bestFit="1" customWidth="1"/>
    <col min="7429" max="7429" width="7.140625" style="156" customWidth="1"/>
    <col min="7430" max="7430" width="7.7109375" style="156" customWidth="1"/>
    <col min="7431" max="7431" width="6.85546875" style="156" bestFit="1" customWidth="1"/>
    <col min="7432" max="7432" width="7.140625" style="156" customWidth="1"/>
    <col min="7433" max="7436" width="8.5703125" style="156" bestFit="1" customWidth="1"/>
    <col min="7437" max="7437" width="11" style="156" bestFit="1" customWidth="1"/>
    <col min="7438" max="7680" width="9.140625" style="156"/>
    <col min="7681" max="7681" width="37.140625" style="156" bestFit="1" customWidth="1"/>
    <col min="7682" max="7682" width="9.140625" style="156"/>
    <col min="7683" max="7683" width="7.5703125" style="156" bestFit="1" customWidth="1"/>
    <col min="7684" max="7684" width="6.85546875" style="156" bestFit="1" customWidth="1"/>
    <col min="7685" max="7685" width="7.140625" style="156" customWidth="1"/>
    <col min="7686" max="7686" width="7.7109375" style="156" customWidth="1"/>
    <col min="7687" max="7687" width="6.85546875" style="156" bestFit="1" customWidth="1"/>
    <col min="7688" max="7688" width="7.140625" style="156" customWidth="1"/>
    <col min="7689" max="7692" width="8.5703125" style="156" bestFit="1" customWidth="1"/>
    <col min="7693" max="7693" width="11" style="156" bestFit="1" customWidth="1"/>
    <col min="7694" max="7936" width="9.140625" style="156"/>
    <col min="7937" max="7937" width="37.140625" style="156" bestFit="1" customWidth="1"/>
    <col min="7938" max="7938" width="9.140625" style="156"/>
    <col min="7939" max="7939" width="7.5703125" style="156" bestFit="1" customWidth="1"/>
    <col min="7940" max="7940" width="6.85546875" style="156" bestFit="1" customWidth="1"/>
    <col min="7941" max="7941" width="7.140625" style="156" customWidth="1"/>
    <col min="7942" max="7942" width="7.7109375" style="156" customWidth="1"/>
    <col min="7943" max="7943" width="6.85546875" style="156" bestFit="1" customWidth="1"/>
    <col min="7944" max="7944" width="7.140625" style="156" customWidth="1"/>
    <col min="7945" max="7948" width="8.5703125" style="156" bestFit="1" customWidth="1"/>
    <col min="7949" max="7949" width="11" style="156" bestFit="1" customWidth="1"/>
    <col min="7950" max="8192" width="9.140625" style="156"/>
    <col min="8193" max="8193" width="37.140625" style="156" bestFit="1" customWidth="1"/>
    <col min="8194" max="8194" width="9.140625" style="156"/>
    <col min="8195" max="8195" width="7.5703125" style="156" bestFit="1" customWidth="1"/>
    <col min="8196" max="8196" width="6.85546875" style="156" bestFit="1" customWidth="1"/>
    <col min="8197" max="8197" width="7.140625" style="156" customWidth="1"/>
    <col min="8198" max="8198" width="7.7109375" style="156" customWidth="1"/>
    <col min="8199" max="8199" width="6.85546875" style="156" bestFit="1" customWidth="1"/>
    <col min="8200" max="8200" width="7.140625" style="156" customWidth="1"/>
    <col min="8201" max="8204" width="8.5703125" style="156" bestFit="1" customWidth="1"/>
    <col min="8205" max="8205" width="11" style="156" bestFit="1" customWidth="1"/>
    <col min="8206" max="8448" width="9.140625" style="156"/>
    <col min="8449" max="8449" width="37.140625" style="156" bestFit="1" customWidth="1"/>
    <col min="8450" max="8450" width="9.140625" style="156"/>
    <col min="8451" max="8451" width="7.5703125" style="156" bestFit="1" customWidth="1"/>
    <col min="8452" max="8452" width="6.85546875" style="156" bestFit="1" customWidth="1"/>
    <col min="8453" max="8453" width="7.140625" style="156" customWidth="1"/>
    <col min="8454" max="8454" width="7.7109375" style="156" customWidth="1"/>
    <col min="8455" max="8455" width="6.85546875" style="156" bestFit="1" customWidth="1"/>
    <col min="8456" max="8456" width="7.140625" style="156" customWidth="1"/>
    <col min="8457" max="8460" width="8.5703125" style="156" bestFit="1" customWidth="1"/>
    <col min="8461" max="8461" width="11" style="156" bestFit="1" customWidth="1"/>
    <col min="8462" max="8704" width="9.140625" style="156"/>
    <col min="8705" max="8705" width="37.140625" style="156" bestFit="1" customWidth="1"/>
    <col min="8706" max="8706" width="9.140625" style="156"/>
    <col min="8707" max="8707" width="7.5703125" style="156" bestFit="1" customWidth="1"/>
    <col min="8708" max="8708" width="6.85546875" style="156" bestFit="1" customWidth="1"/>
    <col min="8709" max="8709" width="7.140625" style="156" customWidth="1"/>
    <col min="8710" max="8710" width="7.7109375" style="156" customWidth="1"/>
    <col min="8711" max="8711" width="6.85546875" style="156" bestFit="1" customWidth="1"/>
    <col min="8712" max="8712" width="7.140625" style="156" customWidth="1"/>
    <col min="8713" max="8716" width="8.5703125" style="156" bestFit="1" customWidth="1"/>
    <col min="8717" max="8717" width="11" style="156" bestFit="1" customWidth="1"/>
    <col min="8718" max="8960" width="9.140625" style="156"/>
    <col min="8961" max="8961" width="37.140625" style="156" bestFit="1" customWidth="1"/>
    <col min="8962" max="8962" width="9.140625" style="156"/>
    <col min="8963" max="8963" width="7.5703125" style="156" bestFit="1" customWidth="1"/>
    <col min="8964" max="8964" width="6.85546875" style="156" bestFit="1" customWidth="1"/>
    <col min="8965" max="8965" width="7.140625" style="156" customWidth="1"/>
    <col min="8966" max="8966" width="7.7109375" style="156" customWidth="1"/>
    <col min="8967" max="8967" width="6.85546875" style="156" bestFit="1" customWidth="1"/>
    <col min="8968" max="8968" width="7.140625" style="156" customWidth="1"/>
    <col min="8969" max="8972" width="8.5703125" style="156" bestFit="1" customWidth="1"/>
    <col min="8973" max="8973" width="11" style="156" bestFit="1" customWidth="1"/>
    <col min="8974" max="9216" width="9.140625" style="156"/>
    <col min="9217" max="9217" width="37.140625" style="156" bestFit="1" customWidth="1"/>
    <col min="9218" max="9218" width="9.140625" style="156"/>
    <col min="9219" max="9219" width="7.5703125" style="156" bestFit="1" customWidth="1"/>
    <col min="9220" max="9220" width="6.85546875" style="156" bestFit="1" customWidth="1"/>
    <col min="9221" max="9221" width="7.140625" style="156" customWidth="1"/>
    <col min="9222" max="9222" width="7.7109375" style="156" customWidth="1"/>
    <col min="9223" max="9223" width="6.85546875" style="156" bestFit="1" customWidth="1"/>
    <col min="9224" max="9224" width="7.140625" style="156" customWidth="1"/>
    <col min="9225" max="9228" width="8.5703125" style="156" bestFit="1" customWidth="1"/>
    <col min="9229" max="9229" width="11" style="156" bestFit="1" customWidth="1"/>
    <col min="9230" max="9472" width="9.140625" style="156"/>
    <col min="9473" max="9473" width="37.140625" style="156" bestFit="1" customWidth="1"/>
    <col min="9474" max="9474" width="9.140625" style="156"/>
    <col min="9475" max="9475" width="7.5703125" style="156" bestFit="1" customWidth="1"/>
    <col min="9476" max="9476" width="6.85546875" style="156" bestFit="1" customWidth="1"/>
    <col min="9477" max="9477" width="7.140625" style="156" customWidth="1"/>
    <col min="9478" max="9478" width="7.7109375" style="156" customWidth="1"/>
    <col min="9479" max="9479" width="6.85546875" style="156" bestFit="1" customWidth="1"/>
    <col min="9480" max="9480" width="7.140625" style="156" customWidth="1"/>
    <col min="9481" max="9484" width="8.5703125" style="156" bestFit="1" customWidth="1"/>
    <col min="9485" max="9485" width="11" style="156" bestFit="1" customWidth="1"/>
    <col min="9486" max="9728" width="9.140625" style="156"/>
    <col min="9729" max="9729" width="37.140625" style="156" bestFit="1" customWidth="1"/>
    <col min="9730" max="9730" width="9.140625" style="156"/>
    <col min="9731" max="9731" width="7.5703125" style="156" bestFit="1" customWidth="1"/>
    <col min="9732" max="9732" width="6.85546875" style="156" bestFit="1" customWidth="1"/>
    <col min="9733" max="9733" width="7.140625" style="156" customWidth="1"/>
    <col min="9734" max="9734" width="7.7109375" style="156" customWidth="1"/>
    <col min="9735" max="9735" width="6.85546875" style="156" bestFit="1" customWidth="1"/>
    <col min="9736" max="9736" width="7.140625" style="156" customWidth="1"/>
    <col min="9737" max="9740" width="8.5703125" style="156" bestFit="1" customWidth="1"/>
    <col min="9741" max="9741" width="11" style="156" bestFit="1" customWidth="1"/>
    <col min="9742" max="9984" width="9.140625" style="156"/>
    <col min="9985" max="9985" width="37.140625" style="156" bestFit="1" customWidth="1"/>
    <col min="9986" max="9986" width="9.140625" style="156"/>
    <col min="9987" max="9987" width="7.5703125" style="156" bestFit="1" customWidth="1"/>
    <col min="9988" max="9988" width="6.85546875" style="156" bestFit="1" customWidth="1"/>
    <col min="9989" max="9989" width="7.140625" style="156" customWidth="1"/>
    <col min="9990" max="9990" width="7.7109375" style="156" customWidth="1"/>
    <col min="9991" max="9991" width="6.85546875" style="156" bestFit="1" customWidth="1"/>
    <col min="9992" max="9992" width="7.140625" style="156" customWidth="1"/>
    <col min="9993" max="9996" width="8.5703125" style="156" bestFit="1" customWidth="1"/>
    <col min="9997" max="9997" width="11" style="156" bestFit="1" customWidth="1"/>
    <col min="9998" max="10240" width="9.140625" style="156"/>
    <col min="10241" max="10241" width="37.140625" style="156" bestFit="1" customWidth="1"/>
    <col min="10242" max="10242" width="9.140625" style="156"/>
    <col min="10243" max="10243" width="7.5703125" style="156" bestFit="1" customWidth="1"/>
    <col min="10244" max="10244" width="6.85546875" style="156" bestFit="1" customWidth="1"/>
    <col min="10245" max="10245" width="7.140625" style="156" customWidth="1"/>
    <col min="10246" max="10246" width="7.7109375" style="156" customWidth="1"/>
    <col min="10247" max="10247" width="6.85546875" style="156" bestFit="1" customWidth="1"/>
    <col min="10248" max="10248" width="7.140625" style="156" customWidth="1"/>
    <col min="10249" max="10252" width="8.5703125" style="156" bestFit="1" customWidth="1"/>
    <col min="10253" max="10253" width="11" style="156" bestFit="1" customWidth="1"/>
    <col min="10254" max="10496" width="9.140625" style="156"/>
    <col min="10497" max="10497" width="37.140625" style="156" bestFit="1" customWidth="1"/>
    <col min="10498" max="10498" width="9.140625" style="156"/>
    <col min="10499" max="10499" width="7.5703125" style="156" bestFit="1" customWidth="1"/>
    <col min="10500" max="10500" width="6.85546875" style="156" bestFit="1" customWidth="1"/>
    <col min="10501" max="10501" width="7.140625" style="156" customWidth="1"/>
    <col min="10502" max="10502" width="7.7109375" style="156" customWidth="1"/>
    <col min="10503" max="10503" width="6.85546875" style="156" bestFit="1" customWidth="1"/>
    <col min="10504" max="10504" width="7.140625" style="156" customWidth="1"/>
    <col min="10505" max="10508" width="8.5703125" style="156" bestFit="1" customWidth="1"/>
    <col min="10509" max="10509" width="11" style="156" bestFit="1" customWidth="1"/>
    <col min="10510" max="10752" width="9.140625" style="156"/>
    <col min="10753" max="10753" width="37.140625" style="156" bestFit="1" customWidth="1"/>
    <col min="10754" max="10754" width="9.140625" style="156"/>
    <col min="10755" max="10755" width="7.5703125" style="156" bestFit="1" customWidth="1"/>
    <col min="10756" max="10756" width="6.85546875" style="156" bestFit="1" customWidth="1"/>
    <col min="10757" max="10757" width="7.140625" style="156" customWidth="1"/>
    <col min="10758" max="10758" width="7.7109375" style="156" customWidth="1"/>
    <col min="10759" max="10759" width="6.85546875" style="156" bestFit="1" customWidth="1"/>
    <col min="10760" max="10760" width="7.140625" style="156" customWidth="1"/>
    <col min="10761" max="10764" width="8.5703125" style="156" bestFit="1" customWidth="1"/>
    <col min="10765" max="10765" width="11" style="156" bestFit="1" customWidth="1"/>
    <col min="10766" max="11008" width="9.140625" style="156"/>
    <col min="11009" max="11009" width="37.140625" style="156" bestFit="1" customWidth="1"/>
    <col min="11010" max="11010" width="9.140625" style="156"/>
    <col min="11011" max="11011" width="7.5703125" style="156" bestFit="1" customWidth="1"/>
    <col min="11012" max="11012" width="6.85546875" style="156" bestFit="1" customWidth="1"/>
    <col min="11013" max="11013" width="7.140625" style="156" customWidth="1"/>
    <col min="11014" max="11014" width="7.7109375" style="156" customWidth="1"/>
    <col min="11015" max="11015" width="6.85546875" style="156" bestFit="1" customWidth="1"/>
    <col min="11016" max="11016" width="7.140625" style="156" customWidth="1"/>
    <col min="11017" max="11020" width="8.5703125" style="156" bestFit="1" customWidth="1"/>
    <col min="11021" max="11021" width="11" style="156" bestFit="1" customWidth="1"/>
    <col min="11022" max="11264" width="9.140625" style="156"/>
    <col min="11265" max="11265" width="37.140625" style="156" bestFit="1" customWidth="1"/>
    <col min="11266" max="11266" width="9.140625" style="156"/>
    <col min="11267" max="11267" width="7.5703125" style="156" bestFit="1" customWidth="1"/>
    <col min="11268" max="11268" width="6.85546875" style="156" bestFit="1" customWidth="1"/>
    <col min="11269" max="11269" width="7.140625" style="156" customWidth="1"/>
    <col min="11270" max="11270" width="7.7109375" style="156" customWidth="1"/>
    <col min="11271" max="11271" width="6.85546875" style="156" bestFit="1" customWidth="1"/>
    <col min="11272" max="11272" width="7.140625" style="156" customWidth="1"/>
    <col min="11273" max="11276" width="8.5703125" style="156" bestFit="1" customWidth="1"/>
    <col min="11277" max="11277" width="11" style="156" bestFit="1" customWidth="1"/>
    <col min="11278" max="11520" width="9.140625" style="156"/>
    <col min="11521" max="11521" width="37.140625" style="156" bestFit="1" customWidth="1"/>
    <col min="11522" max="11522" width="9.140625" style="156"/>
    <col min="11523" max="11523" width="7.5703125" style="156" bestFit="1" customWidth="1"/>
    <col min="11524" max="11524" width="6.85546875" style="156" bestFit="1" customWidth="1"/>
    <col min="11525" max="11525" width="7.140625" style="156" customWidth="1"/>
    <col min="11526" max="11526" width="7.7109375" style="156" customWidth="1"/>
    <col min="11527" max="11527" width="6.85546875" style="156" bestFit="1" customWidth="1"/>
    <col min="11528" max="11528" width="7.140625" style="156" customWidth="1"/>
    <col min="11529" max="11532" width="8.5703125" style="156" bestFit="1" customWidth="1"/>
    <col min="11533" max="11533" width="11" style="156" bestFit="1" customWidth="1"/>
    <col min="11534" max="11776" width="9.140625" style="156"/>
    <col min="11777" max="11777" width="37.140625" style="156" bestFit="1" customWidth="1"/>
    <col min="11778" max="11778" width="9.140625" style="156"/>
    <col min="11779" max="11779" width="7.5703125" style="156" bestFit="1" customWidth="1"/>
    <col min="11780" max="11780" width="6.85546875" style="156" bestFit="1" customWidth="1"/>
    <col min="11781" max="11781" width="7.140625" style="156" customWidth="1"/>
    <col min="11782" max="11782" width="7.7109375" style="156" customWidth="1"/>
    <col min="11783" max="11783" width="6.85546875" style="156" bestFit="1" customWidth="1"/>
    <col min="11784" max="11784" width="7.140625" style="156" customWidth="1"/>
    <col min="11785" max="11788" width="8.5703125" style="156" bestFit="1" customWidth="1"/>
    <col min="11789" max="11789" width="11" style="156" bestFit="1" customWidth="1"/>
    <col min="11790" max="12032" width="9.140625" style="156"/>
    <col min="12033" max="12033" width="37.140625" style="156" bestFit="1" customWidth="1"/>
    <col min="12034" max="12034" width="9.140625" style="156"/>
    <col min="12035" max="12035" width="7.5703125" style="156" bestFit="1" customWidth="1"/>
    <col min="12036" max="12036" width="6.85546875" style="156" bestFit="1" customWidth="1"/>
    <col min="12037" max="12037" width="7.140625" style="156" customWidth="1"/>
    <col min="12038" max="12038" width="7.7109375" style="156" customWidth="1"/>
    <col min="12039" max="12039" width="6.85546875" style="156" bestFit="1" customWidth="1"/>
    <col min="12040" max="12040" width="7.140625" style="156" customWidth="1"/>
    <col min="12041" max="12044" width="8.5703125" style="156" bestFit="1" customWidth="1"/>
    <col min="12045" max="12045" width="11" style="156" bestFit="1" customWidth="1"/>
    <col min="12046" max="12288" width="9.140625" style="156"/>
    <col min="12289" max="12289" width="37.140625" style="156" bestFit="1" customWidth="1"/>
    <col min="12290" max="12290" width="9.140625" style="156"/>
    <col min="12291" max="12291" width="7.5703125" style="156" bestFit="1" customWidth="1"/>
    <col min="12292" max="12292" width="6.85546875" style="156" bestFit="1" customWidth="1"/>
    <col min="12293" max="12293" width="7.140625" style="156" customWidth="1"/>
    <col min="12294" max="12294" width="7.7109375" style="156" customWidth="1"/>
    <col min="12295" max="12295" width="6.85546875" style="156" bestFit="1" customWidth="1"/>
    <col min="12296" max="12296" width="7.140625" style="156" customWidth="1"/>
    <col min="12297" max="12300" width="8.5703125" style="156" bestFit="1" customWidth="1"/>
    <col min="12301" max="12301" width="11" style="156" bestFit="1" customWidth="1"/>
    <col min="12302" max="12544" width="9.140625" style="156"/>
    <col min="12545" max="12545" width="37.140625" style="156" bestFit="1" customWidth="1"/>
    <col min="12546" max="12546" width="9.140625" style="156"/>
    <col min="12547" max="12547" width="7.5703125" style="156" bestFit="1" customWidth="1"/>
    <col min="12548" max="12548" width="6.85546875" style="156" bestFit="1" customWidth="1"/>
    <col min="12549" max="12549" width="7.140625" style="156" customWidth="1"/>
    <col min="12550" max="12550" width="7.7109375" style="156" customWidth="1"/>
    <col min="12551" max="12551" width="6.85546875" style="156" bestFit="1" customWidth="1"/>
    <col min="12552" max="12552" width="7.140625" style="156" customWidth="1"/>
    <col min="12553" max="12556" width="8.5703125" style="156" bestFit="1" customWidth="1"/>
    <col min="12557" max="12557" width="11" style="156" bestFit="1" customWidth="1"/>
    <col min="12558" max="12800" width="9.140625" style="156"/>
    <col min="12801" max="12801" width="37.140625" style="156" bestFit="1" customWidth="1"/>
    <col min="12802" max="12802" width="9.140625" style="156"/>
    <col min="12803" max="12803" width="7.5703125" style="156" bestFit="1" customWidth="1"/>
    <col min="12804" max="12804" width="6.85546875" style="156" bestFit="1" customWidth="1"/>
    <col min="12805" max="12805" width="7.140625" style="156" customWidth="1"/>
    <col min="12806" max="12806" width="7.7109375" style="156" customWidth="1"/>
    <col min="12807" max="12807" width="6.85546875" style="156" bestFit="1" customWidth="1"/>
    <col min="12808" max="12808" width="7.140625" style="156" customWidth="1"/>
    <col min="12809" max="12812" width="8.5703125" style="156" bestFit="1" customWidth="1"/>
    <col min="12813" max="12813" width="11" style="156" bestFit="1" customWidth="1"/>
    <col min="12814" max="13056" width="9.140625" style="156"/>
    <col min="13057" max="13057" width="37.140625" style="156" bestFit="1" customWidth="1"/>
    <col min="13058" max="13058" width="9.140625" style="156"/>
    <col min="13059" max="13059" width="7.5703125" style="156" bestFit="1" customWidth="1"/>
    <col min="13060" max="13060" width="6.85546875" style="156" bestFit="1" customWidth="1"/>
    <col min="13061" max="13061" width="7.140625" style="156" customWidth="1"/>
    <col min="13062" max="13062" width="7.7109375" style="156" customWidth="1"/>
    <col min="13063" max="13063" width="6.85546875" style="156" bestFit="1" customWidth="1"/>
    <col min="13064" max="13064" width="7.140625" style="156" customWidth="1"/>
    <col min="13065" max="13068" width="8.5703125" style="156" bestFit="1" customWidth="1"/>
    <col min="13069" max="13069" width="11" style="156" bestFit="1" customWidth="1"/>
    <col min="13070" max="13312" width="9.140625" style="156"/>
    <col min="13313" max="13313" width="37.140625" style="156" bestFit="1" customWidth="1"/>
    <col min="13314" max="13314" width="9.140625" style="156"/>
    <col min="13315" max="13315" width="7.5703125" style="156" bestFit="1" customWidth="1"/>
    <col min="13316" max="13316" width="6.85546875" style="156" bestFit="1" customWidth="1"/>
    <col min="13317" max="13317" width="7.140625" style="156" customWidth="1"/>
    <col min="13318" max="13318" width="7.7109375" style="156" customWidth="1"/>
    <col min="13319" max="13319" width="6.85546875" style="156" bestFit="1" customWidth="1"/>
    <col min="13320" max="13320" width="7.140625" style="156" customWidth="1"/>
    <col min="13321" max="13324" width="8.5703125" style="156" bestFit="1" customWidth="1"/>
    <col min="13325" max="13325" width="11" style="156" bestFit="1" customWidth="1"/>
    <col min="13326" max="13568" width="9.140625" style="156"/>
    <col min="13569" max="13569" width="37.140625" style="156" bestFit="1" customWidth="1"/>
    <col min="13570" max="13570" width="9.140625" style="156"/>
    <col min="13571" max="13571" width="7.5703125" style="156" bestFit="1" customWidth="1"/>
    <col min="13572" max="13572" width="6.85546875" style="156" bestFit="1" customWidth="1"/>
    <col min="13573" max="13573" width="7.140625" style="156" customWidth="1"/>
    <col min="13574" max="13574" width="7.7109375" style="156" customWidth="1"/>
    <col min="13575" max="13575" width="6.85546875" style="156" bestFit="1" customWidth="1"/>
    <col min="13576" max="13576" width="7.140625" style="156" customWidth="1"/>
    <col min="13577" max="13580" width="8.5703125" style="156" bestFit="1" customWidth="1"/>
    <col min="13581" max="13581" width="11" style="156" bestFit="1" customWidth="1"/>
    <col min="13582" max="13824" width="9.140625" style="156"/>
    <col min="13825" max="13825" width="37.140625" style="156" bestFit="1" customWidth="1"/>
    <col min="13826" max="13826" width="9.140625" style="156"/>
    <col min="13827" max="13827" width="7.5703125" style="156" bestFit="1" customWidth="1"/>
    <col min="13828" max="13828" width="6.85546875" style="156" bestFit="1" customWidth="1"/>
    <col min="13829" max="13829" width="7.140625" style="156" customWidth="1"/>
    <col min="13830" max="13830" width="7.7109375" style="156" customWidth="1"/>
    <col min="13831" max="13831" width="6.85546875" style="156" bestFit="1" customWidth="1"/>
    <col min="13832" max="13832" width="7.140625" style="156" customWidth="1"/>
    <col min="13833" max="13836" width="8.5703125" style="156" bestFit="1" customWidth="1"/>
    <col min="13837" max="13837" width="11" style="156" bestFit="1" customWidth="1"/>
    <col min="13838" max="14080" width="9.140625" style="156"/>
    <col min="14081" max="14081" width="37.140625" style="156" bestFit="1" customWidth="1"/>
    <col min="14082" max="14082" width="9.140625" style="156"/>
    <col min="14083" max="14083" width="7.5703125" style="156" bestFit="1" customWidth="1"/>
    <col min="14084" max="14084" width="6.85546875" style="156" bestFit="1" customWidth="1"/>
    <col min="14085" max="14085" width="7.140625" style="156" customWidth="1"/>
    <col min="14086" max="14086" width="7.7109375" style="156" customWidth="1"/>
    <col min="14087" max="14087" width="6.85546875" style="156" bestFit="1" customWidth="1"/>
    <col min="14088" max="14088" width="7.140625" style="156" customWidth="1"/>
    <col min="14089" max="14092" width="8.5703125" style="156" bestFit="1" customWidth="1"/>
    <col min="14093" max="14093" width="11" style="156" bestFit="1" customWidth="1"/>
    <col min="14094" max="14336" width="9.140625" style="156"/>
    <col min="14337" max="14337" width="37.140625" style="156" bestFit="1" customWidth="1"/>
    <col min="14338" max="14338" width="9.140625" style="156"/>
    <col min="14339" max="14339" width="7.5703125" style="156" bestFit="1" customWidth="1"/>
    <col min="14340" max="14340" width="6.85546875" style="156" bestFit="1" customWidth="1"/>
    <col min="14341" max="14341" width="7.140625" style="156" customWidth="1"/>
    <col min="14342" max="14342" width="7.7109375" style="156" customWidth="1"/>
    <col min="14343" max="14343" width="6.85546875" style="156" bestFit="1" customWidth="1"/>
    <col min="14344" max="14344" width="7.140625" style="156" customWidth="1"/>
    <col min="14345" max="14348" width="8.5703125" style="156" bestFit="1" customWidth="1"/>
    <col min="14349" max="14349" width="11" style="156" bestFit="1" customWidth="1"/>
    <col min="14350" max="14592" width="9.140625" style="156"/>
    <col min="14593" max="14593" width="37.140625" style="156" bestFit="1" customWidth="1"/>
    <col min="14594" max="14594" width="9.140625" style="156"/>
    <col min="14595" max="14595" width="7.5703125" style="156" bestFit="1" customWidth="1"/>
    <col min="14596" max="14596" width="6.85546875" style="156" bestFit="1" customWidth="1"/>
    <col min="14597" max="14597" width="7.140625" style="156" customWidth="1"/>
    <col min="14598" max="14598" width="7.7109375" style="156" customWidth="1"/>
    <col min="14599" max="14599" width="6.85546875" style="156" bestFit="1" customWidth="1"/>
    <col min="14600" max="14600" width="7.140625" style="156" customWidth="1"/>
    <col min="14601" max="14604" width="8.5703125" style="156" bestFit="1" customWidth="1"/>
    <col min="14605" max="14605" width="11" style="156" bestFit="1" customWidth="1"/>
    <col min="14606" max="14848" width="9.140625" style="156"/>
    <col min="14849" max="14849" width="37.140625" style="156" bestFit="1" customWidth="1"/>
    <col min="14850" max="14850" width="9.140625" style="156"/>
    <col min="14851" max="14851" width="7.5703125" style="156" bestFit="1" customWidth="1"/>
    <col min="14852" max="14852" width="6.85546875" style="156" bestFit="1" customWidth="1"/>
    <col min="14853" max="14853" width="7.140625" style="156" customWidth="1"/>
    <col min="14854" max="14854" width="7.7109375" style="156" customWidth="1"/>
    <col min="14855" max="14855" width="6.85546875" style="156" bestFit="1" customWidth="1"/>
    <col min="14856" max="14856" width="7.140625" style="156" customWidth="1"/>
    <col min="14857" max="14860" width="8.5703125" style="156" bestFit="1" customWidth="1"/>
    <col min="14861" max="14861" width="11" style="156" bestFit="1" customWidth="1"/>
    <col min="14862" max="15104" width="9.140625" style="156"/>
    <col min="15105" max="15105" width="37.140625" style="156" bestFit="1" customWidth="1"/>
    <col min="15106" max="15106" width="9.140625" style="156"/>
    <col min="15107" max="15107" width="7.5703125" style="156" bestFit="1" customWidth="1"/>
    <col min="15108" max="15108" width="6.85546875" style="156" bestFit="1" customWidth="1"/>
    <col min="15109" max="15109" width="7.140625" style="156" customWidth="1"/>
    <col min="15110" max="15110" width="7.7109375" style="156" customWidth="1"/>
    <col min="15111" max="15111" width="6.85546875" style="156" bestFit="1" customWidth="1"/>
    <col min="15112" max="15112" width="7.140625" style="156" customWidth="1"/>
    <col min="15113" max="15116" width="8.5703125" style="156" bestFit="1" customWidth="1"/>
    <col min="15117" max="15117" width="11" style="156" bestFit="1" customWidth="1"/>
    <col min="15118" max="15360" width="9.140625" style="156"/>
    <col min="15361" max="15361" width="37.140625" style="156" bestFit="1" customWidth="1"/>
    <col min="15362" max="15362" width="9.140625" style="156"/>
    <col min="15363" max="15363" width="7.5703125" style="156" bestFit="1" customWidth="1"/>
    <col min="15364" max="15364" width="6.85546875" style="156" bestFit="1" customWidth="1"/>
    <col min="15365" max="15365" width="7.140625" style="156" customWidth="1"/>
    <col min="15366" max="15366" width="7.7109375" style="156" customWidth="1"/>
    <col min="15367" max="15367" width="6.85546875" style="156" bestFit="1" customWidth="1"/>
    <col min="15368" max="15368" width="7.140625" style="156" customWidth="1"/>
    <col min="15369" max="15372" width="8.5703125" style="156" bestFit="1" customWidth="1"/>
    <col min="15373" max="15373" width="11" style="156" bestFit="1" customWidth="1"/>
    <col min="15374" max="15616" width="9.140625" style="156"/>
    <col min="15617" max="15617" width="37.140625" style="156" bestFit="1" customWidth="1"/>
    <col min="15618" max="15618" width="9.140625" style="156"/>
    <col min="15619" max="15619" width="7.5703125" style="156" bestFit="1" customWidth="1"/>
    <col min="15620" max="15620" width="6.85546875" style="156" bestFit="1" customWidth="1"/>
    <col min="15621" max="15621" width="7.140625" style="156" customWidth="1"/>
    <col min="15622" max="15622" width="7.7109375" style="156" customWidth="1"/>
    <col min="15623" max="15623" width="6.85546875" style="156" bestFit="1" customWidth="1"/>
    <col min="15624" max="15624" width="7.140625" style="156" customWidth="1"/>
    <col min="15625" max="15628" width="8.5703125" style="156" bestFit="1" customWidth="1"/>
    <col min="15629" max="15629" width="11" style="156" bestFit="1" customWidth="1"/>
    <col min="15630" max="15872" width="9.140625" style="156"/>
    <col min="15873" max="15873" width="37.140625" style="156" bestFit="1" customWidth="1"/>
    <col min="15874" max="15874" width="9.140625" style="156"/>
    <col min="15875" max="15875" width="7.5703125" style="156" bestFit="1" customWidth="1"/>
    <col min="15876" max="15876" width="6.85546875" style="156" bestFit="1" customWidth="1"/>
    <col min="15877" max="15877" width="7.140625" style="156" customWidth="1"/>
    <col min="15878" max="15878" width="7.7109375" style="156" customWidth="1"/>
    <col min="15879" max="15879" width="6.85546875" style="156" bestFit="1" customWidth="1"/>
    <col min="15880" max="15880" width="7.140625" style="156" customWidth="1"/>
    <col min="15881" max="15884" width="8.5703125" style="156" bestFit="1" customWidth="1"/>
    <col min="15885" max="15885" width="11" style="156" bestFit="1" customWidth="1"/>
    <col min="15886" max="16128" width="9.140625" style="156"/>
    <col min="16129" max="16129" width="37.140625" style="156" bestFit="1" customWidth="1"/>
    <col min="16130" max="16130" width="9.140625" style="156"/>
    <col min="16131" max="16131" width="7.5703125" style="156" bestFit="1" customWidth="1"/>
    <col min="16132" max="16132" width="6.85546875" style="156" bestFit="1" customWidth="1"/>
    <col min="16133" max="16133" width="7.140625" style="156" customWidth="1"/>
    <col min="16134" max="16134" width="7.7109375" style="156" customWidth="1"/>
    <col min="16135" max="16135" width="6.85546875" style="156" bestFit="1" customWidth="1"/>
    <col min="16136" max="16136" width="7.140625" style="156" customWidth="1"/>
    <col min="16137" max="16140" width="8.5703125" style="156" bestFit="1" customWidth="1"/>
    <col min="16141" max="16141" width="11" style="156" bestFit="1" customWidth="1"/>
    <col min="16142" max="16384" width="9.140625" style="156"/>
  </cols>
  <sheetData>
    <row r="1" spans="1:13">
      <c r="A1" s="1647" t="s">
        <v>548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</row>
    <row r="2" spans="1:13" ht="15.75">
      <c r="A2" s="1648" t="s">
        <v>167</v>
      </c>
      <c r="B2" s="1648"/>
      <c r="C2" s="1648"/>
      <c r="D2" s="1648"/>
      <c r="E2" s="1648"/>
      <c r="F2" s="1648"/>
      <c r="G2" s="1648"/>
      <c r="H2" s="1648"/>
      <c r="I2" s="1648"/>
      <c r="J2" s="1648"/>
      <c r="K2" s="1648"/>
      <c r="L2" s="1648"/>
    </row>
    <row r="3" spans="1:13" ht="15.75" customHeight="1">
      <c r="A3" s="1648" t="s">
        <v>168</v>
      </c>
      <c r="B3" s="1648"/>
      <c r="C3" s="1648"/>
      <c r="D3" s="1648"/>
      <c r="E3" s="1648"/>
      <c r="F3" s="1648"/>
      <c r="G3" s="1648"/>
      <c r="H3" s="1648"/>
      <c r="I3" s="1648"/>
      <c r="J3" s="1648"/>
      <c r="K3" s="1648"/>
      <c r="L3" s="1648"/>
    </row>
    <row r="4" spans="1:13" ht="13.5" thickBot="1">
      <c r="A4" s="1649" t="s">
        <v>169</v>
      </c>
      <c r="B4" s="1649"/>
      <c r="C4" s="1649"/>
      <c r="D4" s="1649"/>
      <c r="E4" s="1649"/>
      <c r="F4" s="1649"/>
      <c r="G4" s="1649"/>
      <c r="H4" s="1649"/>
      <c r="I4" s="1649"/>
      <c r="J4" s="1649"/>
      <c r="K4" s="1649"/>
      <c r="L4" s="1649"/>
    </row>
    <row r="5" spans="1:13" ht="21.75" customHeight="1" thickTop="1">
      <c r="A5" s="1650" t="s">
        <v>170</v>
      </c>
      <c r="B5" s="1652" t="s">
        <v>171</v>
      </c>
      <c r="C5" s="157" t="s">
        <v>5</v>
      </c>
      <c r="D5" s="1654" t="s">
        <v>6</v>
      </c>
      <c r="E5" s="1655"/>
      <c r="F5" s="1654" t="s">
        <v>50</v>
      </c>
      <c r="G5" s="1656"/>
      <c r="H5" s="1655"/>
      <c r="I5" s="1657" t="s">
        <v>97</v>
      </c>
      <c r="J5" s="1658"/>
      <c r="K5" s="1658"/>
      <c r="L5" s="1659"/>
    </row>
    <row r="6" spans="1:13">
      <c r="A6" s="1651"/>
      <c r="B6" s="1653"/>
      <c r="C6" s="158" t="s">
        <v>98</v>
      </c>
      <c r="D6" s="158" t="s">
        <v>99</v>
      </c>
      <c r="E6" s="158" t="s">
        <v>98</v>
      </c>
      <c r="F6" s="158" t="s">
        <v>100</v>
      </c>
      <c r="G6" s="158" t="s">
        <v>99</v>
      </c>
      <c r="H6" s="158" t="s">
        <v>98</v>
      </c>
      <c r="I6" s="159" t="s">
        <v>101</v>
      </c>
      <c r="J6" s="160" t="s">
        <v>101</v>
      </c>
      <c r="K6" s="161" t="s">
        <v>102</v>
      </c>
      <c r="L6" s="162" t="s">
        <v>102</v>
      </c>
    </row>
    <row r="7" spans="1:13">
      <c r="A7" s="163">
        <v>1</v>
      </c>
      <c r="B7" s="164">
        <v>2</v>
      </c>
      <c r="C7" s="165">
        <v>3</v>
      </c>
      <c r="D7" s="164">
        <v>4</v>
      </c>
      <c r="E7" s="164">
        <v>5</v>
      </c>
      <c r="F7" s="166">
        <v>6</v>
      </c>
      <c r="G7" s="160">
        <v>7</v>
      </c>
      <c r="H7" s="165">
        <v>8</v>
      </c>
      <c r="I7" s="167" t="s">
        <v>103</v>
      </c>
      <c r="J7" s="168" t="s">
        <v>104</v>
      </c>
      <c r="K7" s="169" t="s">
        <v>105</v>
      </c>
      <c r="L7" s="170" t="s">
        <v>106</v>
      </c>
    </row>
    <row r="8" spans="1:13" ht="24" customHeight="1">
      <c r="A8" s="171" t="s">
        <v>172</v>
      </c>
      <c r="B8" s="172">
        <v>100</v>
      </c>
      <c r="C8" s="173">
        <v>292.03171484960927</v>
      </c>
      <c r="D8" s="173">
        <v>309.14476273696391</v>
      </c>
      <c r="E8" s="173">
        <v>308.17197037378492</v>
      </c>
      <c r="F8" s="173">
        <v>315.38474964233615</v>
      </c>
      <c r="G8" s="173">
        <v>312.35133414663306</v>
      </c>
      <c r="H8" s="173">
        <v>311.96864302058316</v>
      </c>
      <c r="I8" s="174">
        <v>5.5268844798201258</v>
      </c>
      <c r="J8" s="174">
        <v>-0.31467211495564129</v>
      </c>
      <c r="K8" s="175">
        <v>1.2319980438821858</v>
      </c>
      <c r="L8" s="174">
        <v>-0.12251944660182801</v>
      </c>
      <c r="M8" s="176"/>
    </row>
    <row r="9" spans="1:13" ht="21" customHeight="1">
      <c r="A9" s="171" t="s">
        <v>173</v>
      </c>
      <c r="B9" s="172">
        <v>49.593021995747016</v>
      </c>
      <c r="C9" s="173">
        <v>330.33420140730891</v>
      </c>
      <c r="D9" s="173">
        <v>362.85191884506122</v>
      </c>
      <c r="E9" s="173">
        <v>360.83115804065375</v>
      </c>
      <c r="F9" s="173">
        <v>368.02086998086935</v>
      </c>
      <c r="G9" s="173">
        <v>362.07283946198936</v>
      </c>
      <c r="H9" s="173">
        <v>361.24201840246951</v>
      </c>
      <c r="I9" s="174">
        <v>9.2321523182945953</v>
      </c>
      <c r="J9" s="174">
        <v>-0.55691060166897444</v>
      </c>
      <c r="K9" s="175">
        <v>0.11386498994343697</v>
      </c>
      <c r="L9" s="174">
        <v>-0.22946240893250547</v>
      </c>
      <c r="M9" s="176"/>
    </row>
    <row r="10" spans="1:13" ht="21" customHeight="1">
      <c r="A10" s="177" t="s">
        <v>174</v>
      </c>
      <c r="B10" s="178">
        <v>16.575694084141823</v>
      </c>
      <c r="C10" s="179">
        <v>265.28109233076049</v>
      </c>
      <c r="D10" s="179">
        <v>276.98434074352838</v>
      </c>
      <c r="E10" s="179">
        <v>271.92656476888567</v>
      </c>
      <c r="F10" s="179">
        <v>283.29932127567724</v>
      </c>
      <c r="G10" s="179">
        <v>282.27097385455488</v>
      </c>
      <c r="H10" s="179">
        <v>274.91225793830216</v>
      </c>
      <c r="I10" s="174">
        <v>2.5050682578762178</v>
      </c>
      <c r="J10" s="174">
        <v>-1.8260151317817304</v>
      </c>
      <c r="K10" s="175">
        <v>1.0979777470266896</v>
      </c>
      <c r="L10" s="174">
        <v>-2.6069686924467135</v>
      </c>
      <c r="M10" s="176"/>
    </row>
    <row r="11" spans="1:13" ht="21" customHeight="1">
      <c r="A11" s="177" t="s">
        <v>175</v>
      </c>
      <c r="B11" s="178">
        <v>6.0860312040333113</v>
      </c>
      <c r="C11" s="179">
        <v>366.86526941456134</v>
      </c>
      <c r="D11" s="179">
        <v>390.01045323939024</v>
      </c>
      <c r="E11" s="179">
        <v>369.23157559602032</v>
      </c>
      <c r="F11" s="179">
        <v>353.62954554495127</v>
      </c>
      <c r="G11" s="179">
        <v>340.08356366542932</v>
      </c>
      <c r="H11" s="179">
        <v>332.19039709790297</v>
      </c>
      <c r="I11" s="174">
        <v>0.64500686729903123</v>
      </c>
      <c r="J11" s="174">
        <v>-5.3277745431648071</v>
      </c>
      <c r="K11" s="175">
        <v>-10.031963934375014</v>
      </c>
      <c r="L11" s="174">
        <v>-2.3209491462785223</v>
      </c>
      <c r="M11" s="176"/>
    </row>
    <row r="12" spans="1:13" ht="21" customHeight="1">
      <c r="A12" s="177" t="s">
        <v>176</v>
      </c>
      <c r="B12" s="178">
        <v>3.7705195070758082</v>
      </c>
      <c r="C12" s="179">
        <v>331.61588163867498</v>
      </c>
      <c r="D12" s="179">
        <v>487.39997546845683</v>
      </c>
      <c r="E12" s="179">
        <v>475.59875100325996</v>
      </c>
      <c r="F12" s="179">
        <v>497.08864281651825</v>
      </c>
      <c r="G12" s="179">
        <v>492.69487332006327</v>
      </c>
      <c r="H12" s="179">
        <v>488.92750213491985</v>
      </c>
      <c r="I12" s="174">
        <v>43.418568692517312</v>
      </c>
      <c r="J12" s="174">
        <v>-2.4212607835801094</v>
      </c>
      <c r="K12" s="175">
        <v>2.8025202134243159</v>
      </c>
      <c r="L12" s="174">
        <v>-0.76464590746738281</v>
      </c>
      <c r="M12" s="176"/>
    </row>
    <row r="13" spans="1:13" ht="21" customHeight="1">
      <c r="A13" s="177" t="s">
        <v>177</v>
      </c>
      <c r="B13" s="178">
        <v>11.183012678383857</v>
      </c>
      <c r="C13" s="179">
        <v>299.53090742502064</v>
      </c>
      <c r="D13" s="179">
        <v>321.20593264195725</v>
      </c>
      <c r="E13" s="179">
        <v>337.26040207538392</v>
      </c>
      <c r="F13" s="179">
        <v>308.07439686108592</v>
      </c>
      <c r="G13" s="179">
        <v>296.76136191140989</v>
      </c>
      <c r="H13" s="179">
        <v>304.71335461493732</v>
      </c>
      <c r="I13" s="174">
        <v>12.596194153956503</v>
      </c>
      <c r="J13" s="174">
        <v>4.998185837159582</v>
      </c>
      <c r="K13" s="175">
        <v>-9.6504206423770285</v>
      </c>
      <c r="L13" s="174">
        <v>2.6795916598810123</v>
      </c>
      <c r="M13" s="176"/>
    </row>
    <row r="14" spans="1:13" ht="21" customHeight="1">
      <c r="A14" s="177" t="s">
        <v>178</v>
      </c>
      <c r="B14" s="178">
        <v>1.9487350779721184</v>
      </c>
      <c r="C14" s="179">
        <v>313.54851175474562</v>
      </c>
      <c r="D14" s="179">
        <v>387.36444589119805</v>
      </c>
      <c r="E14" s="179">
        <v>382.78803529581808</v>
      </c>
      <c r="F14" s="179">
        <v>433.15337145090712</v>
      </c>
      <c r="G14" s="179">
        <v>429.24043430246007</v>
      </c>
      <c r="H14" s="179">
        <v>430.17178833715991</v>
      </c>
      <c r="I14" s="174">
        <v>22.082555312917847</v>
      </c>
      <c r="J14" s="174">
        <v>-1.1814224676328138</v>
      </c>
      <c r="K14" s="175">
        <v>12.378587801137456</v>
      </c>
      <c r="L14" s="174">
        <v>0.21697723706139982</v>
      </c>
      <c r="M14" s="176"/>
    </row>
    <row r="15" spans="1:13" ht="21" customHeight="1">
      <c r="A15" s="177" t="s">
        <v>179</v>
      </c>
      <c r="B15" s="178">
        <v>10.019129444140097</v>
      </c>
      <c r="C15" s="179">
        <v>452.99362097548237</v>
      </c>
      <c r="D15" s="179">
        <v>483.34119979893865</v>
      </c>
      <c r="E15" s="179">
        <v>481.74521397668781</v>
      </c>
      <c r="F15" s="179">
        <v>522.66032361147359</v>
      </c>
      <c r="G15" s="179">
        <v>518.2076470823597</v>
      </c>
      <c r="H15" s="179">
        <v>523.43238155902384</v>
      </c>
      <c r="I15" s="174">
        <v>6.3470193993662321</v>
      </c>
      <c r="J15" s="174">
        <v>-0.33019858909497657</v>
      </c>
      <c r="K15" s="175">
        <v>8.6533641379057542</v>
      </c>
      <c r="L15" s="174">
        <v>1.0082318364232492</v>
      </c>
      <c r="M15" s="176"/>
    </row>
    <row r="16" spans="1:13" ht="21" customHeight="1">
      <c r="A16" s="171" t="s">
        <v>180</v>
      </c>
      <c r="B16" s="172">
        <v>20.372737107226719</v>
      </c>
      <c r="C16" s="173">
        <v>254.57110421563806</v>
      </c>
      <c r="D16" s="173">
        <v>269.92035188102187</v>
      </c>
      <c r="E16" s="173">
        <v>270.32784309623759</v>
      </c>
      <c r="F16" s="173">
        <v>281.59257962419105</v>
      </c>
      <c r="G16" s="173">
        <v>281.15201457668917</v>
      </c>
      <c r="H16" s="173">
        <v>281.25435536309061</v>
      </c>
      <c r="I16" s="174">
        <v>6.1895237203561777</v>
      </c>
      <c r="J16" s="174">
        <v>0.15096720657629703</v>
      </c>
      <c r="K16" s="175">
        <v>4.041948525059297</v>
      </c>
      <c r="L16" s="174">
        <v>3.6400516836238239E-2</v>
      </c>
      <c r="M16" s="176"/>
    </row>
    <row r="17" spans="1:13" ht="21" customHeight="1">
      <c r="A17" s="177" t="s">
        <v>181</v>
      </c>
      <c r="B17" s="178">
        <v>6.1176945709879771</v>
      </c>
      <c r="C17" s="179">
        <v>234.61895574471896</v>
      </c>
      <c r="D17" s="179">
        <v>241.76349065893365</v>
      </c>
      <c r="E17" s="179">
        <v>244.11680897704125</v>
      </c>
      <c r="F17" s="179">
        <v>256.8909129652057</v>
      </c>
      <c r="G17" s="179">
        <v>256.19916821585855</v>
      </c>
      <c r="H17" s="179">
        <v>255.155492842836</v>
      </c>
      <c r="I17" s="174">
        <v>4.0482036935909775</v>
      </c>
      <c r="J17" s="174">
        <v>0.9733968978084846</v>
      </c>
      <c r="K17" s="175">
        <v>4.5218860233557052</v>
      </c>
      <c r="L17" s="174">
        <v>-0.40736875934867101</v>
      </c>
      <c r="M17" s="176"/>
    </row>
    <row r="18" spans="1:13" ht="21" customHeight="1">
      <c r="A18" s="177" t="s">
        <v>182</v>
      </c>
      <c r="B18" s="178">
        <v>5.6836287536483852</v>
      </c>
      <c r="C18" s="179">
        <v>291.8822801004435</v>
      </c>
      <c r="D18" s="179">
        <v>315.95923277532006</v>
      </c>
      <c r="E18" s="179">
        <v>315.95229488919495</v>
      </c>
      <c r="F18" s="179">
        <v>334.94576282192361</v>
      </c>
      <c r="G18" s="179">
        <v>334.94576282192361</v>
      </c>
      <c r="H18" s="179">
        <v>334.94576282192361</v>
      </c>
      <c r="I18" s="174">
        <v>8.2464803209254143</v>
      </c>
      <c r="J18" s="174">
        <v>-2.1958168666742495E-3</v>
      </c>
      <c r="K18" s="175">
        <v>6.0114986470947116</v>
      </c>
      <c r="L18" s="174">
        <v>0</v>
      </c>
      <c r="M18" s="176"/>
    </row>
    <row r="19" spans="1:13" ht="21" customHeight="1">
      <c r="A19" s="177" t="s">
        <v>183</v>
      </c>
      <c r="B19" s="178">
        <v>4.4957766210627002</v>
      </c>
      <c r="C19" s="179">
        <v>290.36672863599131</v>
      </c>
      <c r="D19" s="179">
        <v>299.94055209840042</v>
      </c>
      <c r="E19" s="179">
        <v>298.87132206197418</v>
      </c>
      <c r="F19" s="179">
        <v>295.36717640966293</v>
      </c>
      <c r="G19" s="179">
        <v>295.91922907917672</v>
      </c>
      <c r="H19" s="179">
        <v>296.00828548852314</v>
      </c>
      <c r="I19" s="174">
        <v>2.9289145715604405</v>
      </c>
      <c r="J19" s="174">
        <v>-0.35648065223119829</v>
      </c>
      <c r="K19" s="175">
        <v>-0.95794957967140704</v>
      </c>
      <c r="L19" s="174">
        <v>3.0094836899777988E-2</v>
      </c>
      <c r="M19" s="176"/>
    </row>
    <row r="20" spans="1:13" ht="21" customHeight="1">
      <c r="A20" s="177" t="s">
        <v>184</v>
      </c>
      <c r="B20" s="178">
        <v>4.0656371615276576</v>
      </c>
      <c r="C20" s="179">
        <v>192.75939921316527</v>
      </c>
      <c r="D20" s="179">
        <v>214.61848297947711</v>
      </c>
      <c r="E20" s="179">
        <v>214.31136011052558</v>
      </c>
      <c r="F20" s="179">
        <v>228.81278949375238</v>
      </c>
      <c r="G20" s="179">
        <v>227.03556786970634</v>
      </c>
      <c r="H20" s="179">
        <v>229.02036657564642</v>
      </c>
      <c r="I20" s="174">
        <v>11.180757454803441</v>
      </c>
      <c r="J20" s="174">
        <v>-0.14310177981310801</v>
      </c>
      <c r="K20" s="175">
        <v>6.8633816040059941</v>
      </c>
      <c r="L20" s="174">
        <v>0.87422368422869567</v>
      </c>
      <c r="M20" s="176"/>
    </row>
    <row r="21" spans="1:13" s="182" customFormat="1" ht="21" customHeight="1">
      <c r="A21" s="171" t="s">
        <v>185</v>
      </c>
      <c r="B21" s="172">
        <v>30.044340897026256</v>
      </c>
      <c r="C21" s="180">
        <v>254.19535635939431</v>
      </c>
      <c r="D21" s="180">
        <v>247.06840539280091</v>
      </c>
      <c r="E21" s="180">
        <v>246.88976612396328</v>
      </c>
      <c r="F21" s="180">
        <v>251.39210792857878</v>
      </c>
      <c r="G21" s="180">
        <v>251.41257698689367</v>
      </c>
      <c r="H21" s="180">
        <v>251.44083971922777</v>
      </c>
      <c r="I21" s="174">
        <v>-2.8740061738586746</v>
      </c>
      <c r="J21" s="174">
        <v>-7.2303566517788909E-2</v>
      </c>
      <c r="K21" s="175">
        <v>1.8433625932390214</v>
      </c>
      <c r="L21" s="174">
        <v>1.1241574575478808E-2</v>
      </c>
      <c r="M21" s="181"/>
    </row>
    <row r="22" spans="1:13" ht="21" customHeight="1">
      <c r="A22" s="177" t="s">
        <v>186</v>
      </c>
      <c r="B22" s="178">
        <v>5.3979779714474292</v>
      </c>
      <c r="C22" s="183">
        <v>492.17643183051678</v>
      </c>
      <c r="D22" s="183">
        <v>429.12727500277458</v>
      </c>
      <c r="E22" s="183">
        <v>429.12727500277458</v>
      </c>
      <c r="F22" s="183">
        <v>424.07601481394465</v>
      </c>
      <c r="G22" s="183">
        <v>424.18990462203993</v>
      </c>
      <c r="H22" s="183">
        <v>424.18990462203993</v>
      </c>
      <c r="I22" s="174">
        <v>-12.810275492722795</v>
      </c>
      <c r="J22" s="174">
        <v>0</v>
      </c>
      <c r="K22" s="175">
        <v>-1.1505608401849372</v>
      </c>
      <c r="L22" s="174">
        <v>0</v>
      </c>
      <c r="M22" s="176"/>
    </row>
    <row r="23" spans="1:13" ht="21" customHeight="1">
      <c r="A23" s="177" t="s">
        <v>187</v>
      </c>
      <c r="B23" s="178">
        <v>2.4560330063653932</v>
      </c>
      <c r="C23" s="179">
        <v>250.91641748980203</v>
      </c>
      <c r="D23" s="179">
        <v>252.81502692114299</v>
      </c>
      <c r="E23" s="179">
        <v>250.91641748980203</v>
      </c>
      <c r="F23" s="179">
        <v>251.21311201421253</v>
      </c>
      <c r="G23" s="179">
        <v>251.21311201421253</v>
      </c>
      <c r="H23" s="179">
        <v>251.21311201421253</v>
      </c>
      <c r="I23" s="174">
        <v>0</v>
      </c>
      <c r="J23" s="174">
        <v>-0.75098757161026697</v>
      </c>
      <c r="K23" s="175">
        <v>0.11824436494775625</v>
      </c>
      <c r="L23" s="174">
        <v>0</v>
      </c>
      <c r="M23" s="176"/>
    </row>
    <row r="24" spans="1:13" ht="21" customHeight="1">
      <c r="A24" s="177" t="s">
        <v>188</v>
      </c>
      <c r="B24" s="178">
        <v>6.9737148201230337</v>
      </c>
      <c r="C24" s="183">
        <v>190.05011237091617</v>
      </c>
      <c r="D24" s="183">
        <v>202.90953839750165</v>
      </c>
      <c r="E24" s="183">
        <v>208.41354283740475</v>
      </c>
      <c r="F24" s="183">
        <v>229.6565661447643</v>
      </c>
      <c r="G24" s="183">
        <v>229.6565661447643</v>
      </c>
      <c r="H24" s="183">
        <v>229.6565661447643</v>
      </c>
      <c r="I24" s="174">
        <v>9.6624149480370392</v>
      </c>
      <c r="J24" s="174">
        <v>2.7125410088513036</v>
      </c>
      <c r="K24" s="175">
        <v>10.19272693038593</v>
      </c>
      <c r="L24" s="174">
        <v>0</v>
      </c>
      <c r="M24" s="176"/>
    </row>
    <row r="25" spans="1:13" ht="21" customHeight="1">
      <c r="A25" s="177" t="s">
        <v>189</v>
      </c>
      <c r="B25" s="178">
        <v>1.8659527269142209</v>
      </c>
      <c r="C25" s="183">
        <v>124.32195046688975</v>
      </c>
      <c r="D25" s="183">
        <v>124.94177859745849</v>
      </c>
      <c r="E25" s="183">
        <v>124.61798323275819</v>
      </c>
      <c r="F25" s="183">
        <v>125.3262755782371</v>
      </c>
      <c r="G25" s="183">
        <v>125.3262755782371</v>
      </c>
      <c r="H25" s="183">
        <v>125.3262755782371</v>
      </c>
      <c r="I25" s="174">
        <v>0.23811785831600218</v>
      </c>
      <c r="J25" s="174">
        <v>-0.25915699963221073</v>
      </c>
      <c r="K25" s="175">
        <v>0.56837089407551389</v>
      </c>
      <c r="L25" s="174">
        <v>0</v>
      </c>
      <c r="M25" s="176"/>
    </row>
    <row r="26" spans="1:13" ht="21" customHeight="1">
      <c r="A26" s="177" t="s">
        <v>190</v>
      </c>
      <c r="B26" s="178">
        <v>2.7316416904709628</v>
      </c>
      <c r="C26" s="183">
        <v>153.98678356295525</v>
      </c>
      <c r="D26" s="183">
        <v>155.54758659611579</v>
      </c>
      <c r="E26" s="183">
        <v>152.77739258078455</v>
      </c>
      <c r="F26" s="183">
        <v>140.64898445382033</v>
      </c>
      <c r="G26" s="183">
        <v>140.64898445382033</v>
      </c>
      <c r="H26" s="183">
        <v>140.64898445382033</v>
      </c>
      <c r="I26" s="174">
        <v>-0.78538622223787513</v>
      </c>
      <c r="J26" s="174">
        <v>-1.7809302451757958</v>
      </c>
      <c r="K26" s="175">
        <v>-7.9386144259210596</v>
      </c>
      <c r="L26" s="174">
        <v>0</v>
      </c>
      <c r="M26" s="176"/>
    </row>
    <row r="27" spans="1:13" ht="21" customHeight="1">
      <c r="A27" s="177" t="s">
        <v>191</v>
      </c>
      <c r="B27" s="178">
        <v>3.1001290737979397</v>
      </c>
      <c r="C27" s="183">
        <v>191.79303126267783</v>
      </c>
      <c r="D27" s="183">
        <v>196.80533857828615</v>
      </c>
      <c r="E27" s="183">
        <v>196.80533857828615</v>
      </c>
      <c r="F27" s="183">
        <v>193.03671151760548</v>
      </c>
      <c r="G27" s="183">
        <v>193.03671151760548</v>
      </c>
      <c r="H27" s="183">
        <v>193.03671151760548</v>
      </c>
      <c r="I27" s="174">
        <v>2.6133938666121423</v>
      </c>
      <c r="J27" s="174">
        <v>0</v>
      </c>
      <c r="K27" s="175">
        <v>-1.9149008293703247</v>
      </c>
      <c r="L27" s="174">
        <v>0</v>
      </c>
      <c r="M27" s="176"/>
    </row>
    <row r="28" spans="1:13" ht="21" customHeight="1">
      <c r="A28" s="177" t="s">
        <v>192</v>
      </c>
      <c r="B28" s="178">
        <v>7.5088916079072749</v>
      </c>
      <c r="C28" s="183">
        <v>238.25346038383199</v>
      </c>
      <c r="D28" s="183">
        <v>239.71635847974301</v>
      </c>
      <c r="E28" s="183">
        <v>235.59933829774718</v>
      </c>
      <c r="F28" s="183">
        <v>243.20525943246349</v>
      </c>
      <c r="G28" s="183">
        <v>243.20525943246349</v>
      </c>
      <c r="H28" s="183">
        <v>243.31830574900766</v>
      </c>
      <c r="I28" s="174">
        <v>-1.1139909916980599</v>
      </c>
      <c r="J28" s="174">
        <v>-1.7174548320796958</v>
      </c>
      <c r="K28" s="175">
        <v>3.2763111760124559</v>
      </c>
      <c r="L28" s="174">
        <v>4.6481855206565115E-2</v>
      </c>
      <c r="M28" s="176"/>
    </row>
    <row r="30" spans="1:13">
      <c r="A30" s="184"/>
      <c r="E30" s="156" t="s">
        <v>193</v>
      </c>
    </row>
    <row r="34" spans="6:6">
      <c r="F34" s="156" t="s">
        <v>194</v>
      </c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ageMargins left="0.75" right="0.75" top="1" bottom="1" header="0.5" footer="0.5"/>
  <pageSetup scale="6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zoomScaleSheetLayoutView="100" workbookViewId="0">
      <selection activeCell="A2" sqref="A2:I2"/>
    </sheetView>
  </sheetViews>
  <sheetFormatPr defaultColWidth="12.42578125" defaultRowHeight="12.75"/>
  <cols>
    <col min="1" max="1" width="15.5703125" style="186" customWidth="1"/>
    <col min="2" max="2" width="12.42578125" style="186"/>
    <col min="3" max="3" width="14" style="186" customWidth="1"/>
    <col min="4" max="6" width="12.42578125" style="186"/>
    <col min="7" max="7" width="13.7109375" style="186" bestFit="1" customWidth="1"/>
    <col min="8" max="9" width="12.42578125" style="186" hidden="1" customWidth="1"/>
    <col min="10" max="256" width="12.42578125" style="186"/>
    <col min="257" max="257" width="15.5703125" style="186" customWidth="1"/>
    <col min="258" max="258" width="12.42578125" style="186"/>
    <col min="259" max="259" width="14" style="186" customWidth="1"/>
    <col min="260" max="263" width="12.42578125" style="186"/>
    <col min="264" max="265" width="0" style="186" hidden="1" customWidth="1"/>
    <col min="266" max="512" width="12.42578125" style="186"/>
    <col min="513" max="513" width="15.5703125" style="186" customWidth="1"/>
    <col min="514" max="514" width="12.42578125" style="186"/>
    <col min="515" max="515" width="14" style="186" customWidth="1"/>
    <col min="516" max="519" width="12.42578125" style="186"/>
    <col min="520" max="521" width="0" style="186" hidden="1" customWidth="1"/>
    <col min="522" max="768" width="12.42578125" style="186"/>
    <col min="769" max="769" width="15.5703125" style="186" customWidth="1"/>
    <col min="770" max="770" width="12.42578125" style="186"/>
    <col min="771" max="771" width="14" style="186" customWidth="1"/>
    <col min="772" max="775" width="12.42578125" style="186"/>
    <col min="776" max="777" width="0" style="186" hidden="1" customWidth="1"/>
    <col min="778" max="1024" width="12.42578125" style="186"/>
    <col min="1025" max="1025" width="15.5703125" style="186" customWidth="1"/>
    <col min="1026" max="1026" width="12.42578125" style="186"/>
    <col min="1027" max="1027" width="14" style="186" customWidth="1"/>
    <col min="1028" max="1031" width="12.42578125" style="186"/>
    <col min="1032" max="1033" width="0" style="186" hidden="1" customWidth="1"/>
    <col min="1034" max="1280" width="12.42578125" style="186"/>
    <col min="1281" max="1281" width="15.5703125" style="186" customWidth="1"/>
    <col min="1282" max="1282" width="12.42578125" style="186"/>
    <col min="1283" max="1283" width="14" style="186" customWidth="1"/>
    <col min="1284" max="1287" width="12.42578125" style="186"/>
    <col min="1288" max="1289" width="0" style="186" hidden="1" customWidth="1"/>
    <col min="1290" max="1536" width="12.42578125" style="186"/>
    <col min="1537" max="1537" width="15.5703125" style="186" customWidth="1"/>
    <col min="1538" max="1538" width="12.42578125" style="186"/>
    <col min="1539" max="1539" width="14" style="186" customWidth="1"/>
    <col min="1540" max="1543" width="12.42578125" style="186"/>
    <col min="1544" max="1545" width="0" style="186" hidden="1" customWidth="1"/>
    <col min="1546" max="1792" width="12.42578125" style="186"/>
    <col min="1793" max="1793" width="15.5703125" style="186" customWidth="1"/>
    <col min="1794" max="1794" width="12.42578125" style="186"/>
    <col min="1795" max="1795" width="14" style="186" customWidth="1"/>
    <col min="1796" max="1799" width="12.42578125" style="186"/>
    <col min="1800" max="1801" width="0" style="186" hidden="1" customWidth="1"/>
    <col min="1802" max="2048" width="12.42578125" style="186"/>
    <col min="2049" max="2049" width="15.5703125" style="186" customWidth="1"/>
    <col min="2050" max="2050" width="12.42578125" style="186"/>
    <col min="2051" max="2051" width="14" style="186" customWidth="1"/>
    <col min="2052" max="2055" width="12.42578125" style="186"/>
    <col min="2056" max="2057" width="0" style="186" hidden="1" customWidth="1"/>
    <col min="2058" max="2304" width="12.42578125" style="186"/>
    <col min="2305" max="2305" width="15.5703125" style="186" customWidth="1"/>
    <col min="2306" max="2306" width="12.42578125" style="186"/>
    <col min="2307" max="2307" width="14" style="186" customWidth="1"/>
    <col min="2308" max="2311" width="12.42578125" style="186"/>
    <col min="2312" max="2313" width="0" style="186" hidden="1" customWidth="1"/>
    <col min="2314" max="2560" width="12.42578125" style="186"/>
    <col min="2561" max="2561" width="15.5703125" style="186" customWidth="1"/>
    <col min="2562" max="2562" width="12.42578125" style="186"/>
    <col min="2563" max="2563" width="14" style="186" customWidth="1"/>
    <col min="2564" max="2567" width="12.42578125" style="186"/>
    <col min="2568" max="2569" width="0" style="186" hidden="1" customWidth="1"/>
    <col min="2570" max="2816" width="12.42578125" style="186"/>
    <col min="2817" max="2817" width="15.5703125" style="186" customWidth="1"/>
    <col min="2818" max="2818" width="12.42578125" style="186"/>
    <col min="2819" max="2819" width="14" style="186" customWidth="1"/>
    <col min="2820" max="2823" width="12.42578125" style="186"/>
    <col min="2824" max="2825" width="0" style="186" hidden="1" customWidth="1"/>
    <col min="2826" max="3072" width="12.42578125" style="186"/>
    <col min="3073" max="3073" width="15.5703125" style="186" customWidth="1"/>
    <col min="3074" max="3074" width="12.42578125" style="186"/>
    <col min="3075" max="3075" width="14" style="186" customWidth="1"/>
    <col min="3076" max="3079" width="12.42578125" style="186"/>
    <col min="3080" max="3081" width="0" style="186" hidden="1" customWidth="1"/>
    <col min="3082" max="3328" width="12.42578125" style="186"/>
    <col min="3329" max="3329" width="15.5703125" style="186" customWidth="1"/>
    <col min="3330" max="3330" width="12.42578125" style="186"/>
    <col min="3331" max="3331" width="14" style="186" customWidth="1"/>
    <col min="3332" max="3335" width="12.42578125" style="186"/>
    <col min="3336" max="3337" width="0" style="186" hidden="1" customWidth="1"/>
    <col min="3338" max="3584" width="12.42578125" style="186"/>
    <col min="3585" max="3585" width="15.5703125" style="186" customWidth="1"/>
    <col min="3586" max="3586" width="12.42578125" style="186"/>
    <col min="3587" max="3587" width="14" style="186" customWidth="1"/>
    <col min="3588" max="3591" width="12.42578125" style="186"/>
    <col min="3592" max="3593" width="0" style="186" hidden="1" customWidth="1"/>
    <col min="3594" max="3840" width="12.42578125" style="186"/>
    <col min="3841" max="3841" width="15.5703125" style="186" customWidth="1"/>
    <col min="3842" max="3842" width="12.42578125" style="186"/>
    <col min="3843" max="3843" width="14" style="186" customWidth="1"/>
    <col min="3844" max="3847" width="12.42578125" style="186"/>
    <col min="3848" max="3849" width="0" style="186" hidden="1" customWidth="1"/>
    <col min="3850" max="4096" width="12.42578125" style="186"/>
    <col min="4097" max="4097" width="15.5703125" style="186" customWidth="1"/>
    <col min="4098" max="4098" width="12.42578125" style="186"/>
    <col min="4099" max="4099" width="14" style="186" customWidth="1"/>
    <col min="4100" max="4103" width="12.42578125" style="186"/>
    <col min="4104" max="4105" width="0" style="186" hidden="1" customWidth="1"/>
    <col min="4106" max="4352" width="12.42578125" style="186"/>
    <col min="4353" max="4353" width="15.5703125" style="186" customWidth="1"/>
    <col min="4354" max="4354" width="12.42578125" style="186"/>
    <col min="4355" max="4355" width="14" style="186" customWidth="1"/>
    <col min="4356" max="4359" width="12.42578125" style="186"/>
    <col min="4360" max="4361" width="0" style="186" hidden="1" customWidth="1"/>
    <col min="4362" max="4608" width="12.42578125" style="186"/>
    <col min="4609" max="4609" width="15.5703125" style="186" customWidth="1"/>
    <col min="4610" max="4610" width="12.42578125" style="186"/>
    <col min="4611" max="4611" width="14" style="186" customWidth="1"/>
    <col min="4612" max="4615" width="12.42578125" style="186"/>
    <col min="4616" max="4617" width="0" style="186" hidden="1" customWidth="1"/>
    <col min="4618" max="4864" width="12.42578125" style="186"/>
    <col min="4865" max="4865" width="15.5703125" style="186" customWidth="1"/>
    <col min="4866" max="4866" width="12.42578125" style="186"/>
    <col min="4867" max="4867" width="14" style="186" customWidth="1"/>
    <col min="4868" max="4871" width="12.42578125" style="186"/>
    <col min="4872" max="4873" width="0" style="186" hidden="1" customWidth="1"/>
    <col min="4874" max="5120" width="12.42578125" style="186"/>
    <col min="5121" max="5121" width="15.5703125" style="186" customWidth="1"/>
    <col min="5122" max="5122" width="12.42578125" style="186"/>
    <col min="5123" max="5123" width="14" style="186" customWidth="1"/>
    <col min="5124" max="5127" width="12.42578125" style="186"/>
    <col min="5128" max="5129" width="0" style="186" hidden="1" customWidth="1"/>
    <col min="5130" max="5376" width="12.42578125" style="186"/>
    <col min="5377" max="5377" width="15.5703125" style="186" customWidth="1"/>
    <col min="5378" max="5378" width="12.42578125" style="186"/>
    <col min="5379" max="5379" width="14" style="186" customWidth="1"/>
    <col min="5380" max="5383" width="12.42578125" style="186"/>
    <col min="5384" max="5385" width="0" style="186" hidden="1" customWidth="1"/>
    <col min="5386" max="5632" width="12.42578125" style="186"/>
    <col min="5633" max="5633" width="15.5703125" style="186" customWidth="1"/>
    <col min="5634" max="5634" width="12.42578125" style="186"/>
    <col min="5635" max="5635" width="14" style="186" customWidth="1"/>
    <col min="5636" max="5639" width="12.42578125" style="186"/>
    <col min="5640" max="5641" width="0" style="186" hidden="1" customWidth="1"/>
    <col min="5642" max="5888" width="12.42578125" style="186"/>
    <col min="5889" max="5889" width="15.5703125" style="186" customWidth="1"/>
    <col min="5890" max="5890" width="12.42578125" style="186"/>
    <col min="5891" max="5891" width="14" style="186" customWidth="1"/>
    <col min="5892" max="5895" width="12.42578125" style="186"/>
    <col min="5896" max="5897" width="0" style="186" hidden="1" customWidth="1"/>
    <col min="5898" max="6144" width="12.42578125" style="186"/>
    <col min="6145" max="6145" width="15.5703125" style="186" customWidth="1"/>
    <col min="6146" max="6146" width="12.42578125" style="186"/>
    <col min="6147" max="6147" width="14" style="186" customWidth="1"/>
    <col min="6148" max="6151" width="12.42578125" style="186"/>
    <col min="6152" max="6153" width="0" style="186" hidden="1" customWidth="1"/>
    <col min="6154" max="6400" width="12.42578125" style="186"/>
    <col min="6401" max="6401" width="15.5703125" style="186" customWidth="1"/>
    <col min="6402" max="6402" width="12.42578125" style="186"/>
    <col min="6403" max="6403" width="14" style="186" customWidth="1"/>
    <col min="6404" max="6407" width="12.42578125" style="186"/>
    <col min="6408" max="6409" width="0" style="186" hidden="1" customWidth="1"/>
    <col min="6410" max="6656" width="12.42578125" style="186"/>
    <col min="6657" max="6657" width="15.5703125" style="186" customWidth="1"/>
    <col min="6658" max="6658" width="12.42578125" style="186"/>
    <col min="6659" max="6659" width="14" style="186" customWidth="1"/>
    <col min="6660" max="6663" width="12.42578125" style="186"/>
    <col min="6664" max="6665" width="0" style="186" hidden="1" customWidth="1"/>
    <col min="6666" max="6912" width="12.42578125" style="186"/>
    <col min="6913" max="6913" width="15.5703125" style="186" customWidth="1"/>
    <col min="6914" max="6914" width="12.42578125" style="186"/>
    <col min="6915" max="6915" width="14" style="186" customWidth="1"/>
    <col min="6916" max="6919" width="12.42578125" style="186"/>
    <col min="6920" max="6921" width="0" style="186" hidden="1" customWidth="1"/>
    <col min="6922" max="7168" width="12.42578125" style="186"/>
    <col min="7169" max="7169" width="15.5703125" style="186" customWidth="1"/>
    <col min="7170" max="7170" width="12.42578125" style="186"/>
    <col min="7171" max="7171" width="14" style="186" customWidth="1"/>
    <col min="7172" max="7175" width="12.42578125" style="186"/>
    <col min="7176" max="7177" width="0" style="186" hidden="1" customWidth="1"/>
    <col min="7178" max="7424" width="12.42578125" style="186"/>
    <col min="7425" max="7425" width="15.5703125" style="186" customWidth="1"/>
    <col min="7426" max="7426" width="12.42578125" style="186"/>
    <col min="7427" max="7427" width="14" style="186" customWidth="1"/>
    <col min="7428" max="7431" width="12.42578125" style="186"/>
    <col min="7432" max="7433" width="0" style="186" hidden="1" customWidth="1"/>
    <col min="7434" max="7680" width="12.42578125" style="186"/>
    <col min="7681" max="7681" width="15.5703125" style="186" customWidth="1"/>
    <col min="7682" max="7682" width="12.42578125" style="186"/>
    <col min="7683" max="7683" width="14" style="186" customWidth="1"/>
    <col min="7684" max="7687" width="12.42578125" style="186"/>
    <col min="7688" max="7689" width="0" style="186" hidden="1" customWidth="1"/>
    <col min="7690" max="7936" width="12.42578125" style="186"/>
    <col min="7937" max="7937" width="15.5703125" style="186" customWidth="1"/>
    <col min="7938" max="7938" width="12.42578125" style="186"/>
    <col min="7939" max="7939" width="14" style="186" customWidth="1"/>
    <col min="7940" max="7943" width="12.42578125" style="186"/>
    <col min="7944" max="7945" width="0" style="186" hidden="1" customWidth="1"/>
    <col min="7946" max="8192" width="12.42578125" style="186"/>
    <col min="8193" max="8193" width="15.5703125" style="186" customWidth="1"/>
    <col min="8194" max="8194" width="12.42578125" style="186"/>
    <col min="8195" max="8195" width="14" style="186" customWidth="1"/>
    <col min="8196" max="8199" width="12.42578125" style="186"/>
    <col min="8200" max="8201" width="0" style="186" hidden="1" customWidth="1"/>
    <col min="8202" max="8448" width="12.42578125" style="186"/>
    <col min="8449" max="8449" width="15.5703125" style="186" customWidth="1"/>
    <col min="8450" max="8450" width="12.42578125" style="186"/>
    <col min="8451" max="8451" width="14" style="186" customWidth="1"/>
    <col min="8452" max="8455" width="12.42578125" style="186"/>
    <col min="8456" max="8457" width="0" style="186" hidden="1" customWidth="1"/>
    <col min="8458" max="8704" width="12.42578125" style="186"/>
    <col min="8705" max="8705" width="15.5703125" style="186" customWidth="1"/>
    <col min="8706" max="8706" width="12.42578125" style="186"/>
    <col min="8707" max="8707" width="14" style="186" customWidth="1"/>
    <col min="8708" max="8711" width="12.42578125" style="186"/>
    <col min="8712" max="8713" width="0" style="186" hidden="1" customWidth="1"/>
    <col min="8714" max="8960" width="12.42578125" style="186"/>
    <col min="8961" max="8961" width="15.5703125" style="186" customWidth="1"/>
    <col min="8962" max="8962" width="12.42578125" style="186"/>
    <col min="8963" max="8963" width="14" style="186" customWidth="1"/>
    <col min="8964" max="8967" width="12.42578125" style="186"/>
    <col min="8968" max="8969" width="0" style="186" hidden="1" customWidth="1"/>
    <col min="8970" max="9216" width="12.42578125" style="186"/>
    <col min="9217" max="9217" width="15.5703125" style="186" customWidth="1"/>
    <col min="9218" max="9218" width="12.42578125" style="186"/>
    <col min="9219" max="9219" width="14" style="186" customWidth="1"/>
    <col min="9220" max="9223" width="12.42578125" style="186"/>
    <col min="9224" max="9225" width="0" style="186" hidden="1" customWidth="1"/>
    <col min="9226" max="9472" width="12.42578125" style="186"/>
    <col min="9473" max="9473" width="15.5703125" style="186" customWidth="1"/>
    <col min="9474" max="9474" width="12.42578125" style="186"/>
    <col min="9475" max="9475" width="14" style="186" customWidth="1"/>
    <col min="9476" max="9479" width="12.42578125" style="186"/>
    <col min="9480" max="9481" width="0" style="186" hidden="1" customWidth="1"/>
    <col min="9482" max="9728" width="12.42578125" style="186"/>
    <col min="9729" max="9729" width="15.5703125" style="186" customWidth="1"/>
    <col min="9730" max="9730" width="12.42578125" style="186"/>
    <col min="9731" max="9731" width="14" style="186" customWidth="1"/>
    <col min="9732" max="9735" width="12.42578125" style="186"/>
    <col min="9736" max="9737" width="0" style="186" hidden="1" customWidth="1"/>
    <col min="9738" max="9984" width="12.42578125" style="186"/>
    <col min="9985" max="9985" width="15.5703125" style="186" customWidth="1"/>
    <col min="9986" max="9986" width="12.42578125" style="186"/>
    <col min="9987" max="9987" width="14" style="186" customWidth="1"/>
    <col min="9988" max="9991" width="12.42578125" style="186"/>
    <col min="9992" max="9993" width="0" style="186" hidden="1" customWidth="1"/>
    <col min="9994" max="10240" width="12.42578125" style="186"/>
    <col min="10241" max="10241" width="15.5703125" style="186" customWidth="1"/>
    <col min="10242" max="10242" width="12.42578125" style="186"/>
    <col min="10243" max="10243" width="14" style="186" customWidth="1"/>
    <col min="10244" max="10247" width="12.42578125" style="186"/>
    <col min="10248" max="10249" width="0" style="186" hidden="1" customWidth="1"/>
    <col min="10250" max="10496" width="12.42578125" style="186"/>
    <col min="10497" max="10497" width="15.5703125" style="186" customWidth="1"/>
    <col min="10498" max="10498" width="12.42578125" style="186"/>
    <col min="10499" max="10499" width="14" style="186" customWidth="1"/>
    <col min="10500" max="10503" width="12.42578125" style="186"/>
    <col min="10504" max="10505" width="0" style="186" hidden="1" customWidth="1"/>
    <col min="10506" max="10752" width="12.42578125" style="186"/>
    <col min="10753" max="10753" width="15.5703125" style="186" customWidth="1"/>
    <col min="10754" max="10754" width="12.42578125" style="186"/>
    <col min="10755" max="10755" width="14" style="186" customWidth="1"/>
    <col min="10756" max="10759" width="12.42578125" style="186"/>
    <col min="10760" max="10761" width="0" style="186" hidden="1" customWidth="1"/>
    <col min="10762" max="11008" width="12.42578125" style="186"/>
    <col min="11009" max="11009" width="15.5703125" style="186" customWidth="1"/>
    <col min="11010" max="11010" width="12.42578125" style="186"/>
    <col min="11011" max="11011" width="14" style="186" customWidth="1"/>
    <col min="11012" max="11015" width="12.42578125" style="186"/>
    <col min="11016" max="11017" width="0" style="186" hidden="1" customWidth="1"/>
    <col min="11018" max="11264" width="12.42578125" style="186"/>
    <col min="11265" max="11265" width="15.5703125" style="186" customWidth="1"/>
    <col min="11266" max="11266" width="12.42578125" style="186"/>
    <col min="11267" max="11267" width="14" style="186" customWidth="1"/>
    <col min="11268" max="11271" width="12.42578125" style="186"/>
    <col min="11272" max="11273" width="0" style="186" hidden="1" customWidth="1"/>
    <col min="11274" max="11520" width="12.42578125" style="186"/>
    <col min="11521" max="11521" width="15.5703125" style="186" customWidth="1"/>
    <col min="11522" max="11522" width="12.42578125" style="186"/>
    <col min="11523" max="11523" width="14" style="186" customWidth="1"/>
    <col min="11524" max="11527" width="12.42578125" style="186"/>
    <col min="11528" max="11529" width="0" style="186" hidden="1" customWidth="1"/>
    <col min="11530" max="11776" width="12.42578125" style="186"/>
    <col min="11777" max="11777" width="15.5703125" style="186" customWidth="1"/>
    <col min="11778" max="11778" width="12.42578125" style="186"/>
    <col min="11779" max="11779" width="14" style="186" customWidth="1"/>
    <col min="11780" max="11783" width="12.42578125" style="186"/>
    <col min="11784" max="11785" width="0" style="186" hidden="1" customWidth="1"/>
    <col min="11786" max="12032" width="12.42578125" style="186"/>
    <col min="12033" max="12033" width="15.5703125" style="186" customWidth="1"/>
    <col min="12034" max="12034" width="12.42578125" style="186"/>
    <col min="12035" max="12035" width="14" style="186" customWidth="1"/>
    <col min="12036" max="12039" width="12.42578125" style="186"/>
    <col min="12040" max="12041" width="0" style="186" hidden="1" customWidth="1"/>
    <col min="12042" max="12288" width="12.42578125" style="186"/>
    <col min="12289" max="12289" width="15.5703125" style="186" customWidth="1"/>
    <col min="12290" max="12290" width="12.42578125" style="186"/>
    <col min="12291" max="12291" width="14" style="186" customWidth="1"/>
    <col min="12292" max="12295" width="12.42578125" style="186"/>
    <col min="12296" max="12297" width="0" style="186" hidden="1" customWidth="1"/>
    <col min="12298" max="12544" width="12.42578125" style="186"/>
    <col min="12545" max="12545" width="15.5703125" style="186" customWidth="1"/>
    <col min="12546" max="12546" width="12.42578125" style="186"/>
    <col min="12547" max="12547" width="14" style="186" customWidth="1"/>
    <col min="12548" max="12551" width="12.42578125" style="186"/>
    <col min="12552" max="12553" width="0" style="186" hidden="1" customWidth="1"/>
    <col min="12554" max="12800" width="12.42578125" style="186"/>
    <col min="12801" max="12801" width="15.5703125" style="186" customWidth="1"/>
    <col min="12802" max="12802" width="12.42578125" style="186"/>
    <col min="12803" max="12803" width="14" style="186" customWidth="1"/>
    <col min="12804" max="12807" width="12.42578125" style="186"/>
    <col min="12808" max="12809" width="0" style="186" hidden="1" customWidth="1"/>
    <col min="12810" max="13056" width="12.42578125" style="186"/>
    <col min="13057" max="13057" width="15.5703125" style="186" customWidth="1"/>
    <col min="13058" max="13058" width="12.42578125" style="186"/>
    <col min="13059" max="13059" width="14" style="186" customWidth="1"/>
    <col min="13060" max="13063" width="12.42578125" style="186"/>
    <col min="13064" max="13065" width="0" style="186" hidden="1" customWidth="1"/>
    <col min="13066" max="13312" width="12.42578125" style="186"/>
    <col min="13313" max="13313" width="15.5703125" style="186" customWidth="1"/>
    <col min="13314" max="13314" width="12.42578125" style="186"/>
    <col min="13315" max="13315" width="14" style="186" customWidth="1"/>
    <col min="13316" max="13319" width="12.42578125" style="186"/>
    <col min="13320" max="13321" width="0" style="186" hidden="1" customWidth="1"/>
    <col min="13322" max="13568" width="12.42578125" style="186"/>
    <col min="13569" max="13569" width="15.5703125" style="186" customWidth="1"/>
    <col min="13570" max="13570" width="12.42578125" style="186"/>
    <col min="13571" max="13571" width="14" style="186" customWidth="1"/>
    <col min="13572" max="13575" width="12.42578125" style="186"/>
    <col min="13576" max="13577" width="0" style="186" hidden="1" customWidth="1"/>
    <col min="13578" max="13824" width="12.42578125" style="186"/>
    <col min="13825" max="13825" width="15.5703125" style="186" customWidth="1"/>
    <col min="13826" max="13826" width="12.42578125" style="186"/>
    <col min="13827" max="13827" width="14" style="186" customWidth="1"/>
    <col min="13828" max="13831" width="12.42578125" style="186"/>
    <col min="13832" max="13833" width="0" style="186" hidden="1" customWidth="1"/>
    <col min="13834" max="14080" width="12.42578125" style="186"/>
    <col min="14081" max="14081" width="15.5703125" style="186" customWidth="1"/>
    <col min="14082" max="14082" width="12.42578125" style="186"/>
    <col min="14083" max="14083" width="14" style="186" customWidth="1"/>
    <col min="14084" max="14087" width="12.42578125" style="186"/>
    <col min="14088" max="14089" width="0" style="186" hidden="1" customWidth="1"/>
    <col min="14090" max="14336" width="12.42578125" style="186"/>
    <col min="14337" max="14337" width="15.5703125" style="186" customWidth="1"/>
    <col min="14338" max="14338" width="12.42578125" style="186"/>
    <col min="14339" max="14339" width="14" style="186" customWidth="1"/>
    <col min="14340" max="14343" width="12.42578125" style="186"/>
    <col min="14344" max="14345" width="0" style="186" hidden="1" customWidth="1"/>
    <col min="14346" max="14592" width="12.42578125" style="186"/>
    <col min="14593" max="14593" width="15.5703125" style="186" customWidth="1"/>
    <col min="14594" max="14594" width="12.42578125" style="186"/>
    <col min="14595" max="14595" width="14" style="186" customWidth="1"/>
    <col min="14596" max="14599" width="12.42578125" style="186"/>
    <col min="14600" max="14601" width="0" style="186" hidden="1" customWidth="1"/>
    <col min="14602" max="14848" width="12.42578125" style="186"/>
    <col min="14849" max="14849" width="15.5703125" style="186" customWidth="1"/>
    <col min="14850" max="14850" width="12.42578125" style="186"/>
    <col min="14851" max="14851" width="14" style="186" customWidth="1"/>
    <col min="14852" max="14855" width="12.42578125" style="186"/>
    <col min="14856" max="14857" width="0" style="186" hidden="1" customWidth="1"/>
    <col min="14858" max="15104" width="12.42578125" style="186"/>
    <col min="15105" max="15105" width="15.5703125" style="186" customWidth="1"/>
    <col min="15106" max="15106" width="12.42578125" style="186"/>
    <col min="15107" max="15107" width="14" style="186" customWidth="1"/>
    <col min="15108" max="15111" width="12.42578125" style="186"/>
    <col min="15112" max="15113" width="0" style="186" hidden="1" customWidth="1"/>
    <col min="15114" max="15360" width="12.42578125" style="186"/>
    <col min="15361" max="15361" width="15.5703125" style="186" customWidth="1"/>
    <col min="15362" max="15362" width="12.42578125" style="186"/>
    <col min="15363" max="15363" width="14" style="186" customWidth="1"/>
    <col min="15364" max="15367" width="12.42578125" style="186"/>
    <col min="15368" max="15369" width="0" style="186" hidden="1" customWidth="1"/>
    <col min="15370" max="15616" width="12.42578125" style="186"/>
    <col min="15617" max="15617" width="15.5703125" style="186" customWidth="1"/>
    <col min="15618" max="15618" width="12.42578125" style="186"/>
    <col min="15619" max="15619" width="14" style="186" customWidth="1"/>
    <col min="15620" max="15623" width="12.42578125" style="186"/>
    <col min="15624" max="15625" width="0" style="186" hidden="1" customWidth="1"/>
    <col min="15626" max="15872" width="12.42578125" style="186"/>
    <col min="15873" max="15873" width="15.5703125" style="186" customWidth="1"/>
    <col min="15874" max="15874" width="12.42578125" style="186"/>
    <col min="15875" max="15875" width="14" style="186" customWidth="1"/>
    <col min="15876" max="15879" width="12.42578125" style="186"/>
    <col min="15880" max="15881" width="0" style="186" hidden="1" customWidth="1"/>
    <col min="15882" max="16128" width="12.42578125" style="186"/>
    <col min="16129" max="16129" width="15.5703125" style="186" customWidth="1"/>
    <col min="16130" max="16130" width="12.42578125" style="186"/>
    <col min="16131" max="16131" width="14" style="186" customWidth="1"/>
    <col min="16132" max="16135" width="12.42578125" style="186"/>
    <col min="16136" max="16137" width="0" style="186" hidden="1" customWidth="1"/>
    <col min="16138" max="16384" width="12.42578125" style="186"/>
  </cols>
  <sheetData>
    <row r="1" spans="1:16">
      <c r="A1" s="1660" t="s">
        <v>569</v>
      </c>
      <c r="B1" s="1660"/>
      <c r="C1" s="1660"/>
      <c r="D1" s="1660"/>
      <c r="E1" s="1660"/>
      <c r="F1" s="1660"/>
      <c r="G1" s="1660"/>
      <c r="H1" s="185"/>
      <c r="I1" s="185"/>
    </row>
    <row r="2" spans="1:16" ht="19.5" customHeight="1">
      <c r="A2" s="1661" t="s">
        <v>195</v>
      </c>
      <c r="B2" s="1661"/>
      <c r="C2" s="1661"/>
      <c r="D2" s="1661"/>
      <c r="E2" s="1661"/>
      <c r="F2" s="1661"/>
      <c r="G2" s="1661"/>
      <c r="H2" s="1661"/>
      <c r="I2" s="1661"/>
      <c r="J2" s="187"/>
    </row>
    <row r="3" spans="1:16" ht="14.25" customHeight="1">
      <c r="A3" s="1662" t="s">
        <v>196</v>
      </c>
      <c r="B3" s="1662"/>
      <c r="C3" s="1662"/>
      <c r="D3" s="1662"/>
      <c r="E3" s="1662"/>
      <c r="F3" s="1662"/>
      <c r="G3" s="1662"/>
      <c r="H3" s="1662"/>
      <c r="I3" s="1662"/>
    </row>
    <row r="4" spans="1:16" ht="15.75" customHeight="1" thickBot="1">
      <c r="A4" s="1663" t="s">
        <v>157</v>
      </c>
      <c r="B4" s="1664"/>
      <c r="C4" s="1664"/>
      <c r="D4" s="1664"/>
      <c r="E4" s="1664"/>
      <c r="F4" s="1664"/>
      <c r="G4" s="1664"/>
      <c r="H4" s="1664"/>
      <c r="I4" s="1664"/>
    </row>
    <row r="5" spans="1:16" ht="24.95" customHeight="1" thickTop="1">
      <c r="A5" s="1665" t="s">
        <v>197</v>
      </c>
      <c r="B5" s="1667" t="s">
        <v>5</v>
      </c>
      <c r="C5" s="1667"/>
      <c r="D5" s="1668" t="s">
        <v>6</v>
      </c>
      <c r="E5" s="1667"/>
      <c r="F5" s="1669" t="s">
        <v>50</v>
      </c>
      <c r="G5" s="1670"/>
      <c r="H5" s="188" t="s">
        <v>198</v>
      </c>
      <c r="I5" s="189"/>
      <c r="J5" s="190"/>
      <c r="K5" s="190"/>
      <c r="L5" s="190"/>
      <c r="M5" s="190"/>
    </row>
    <row r="6" spans="1:16" ht="24.95" customHeight="1">
      <c r="A6" s="1666"/>
      <c r="B6" s="763" t="s">
        <v>141</v>
      </c>
      <c r="C6" s="764" t="s">
        <v>4</v>
      </c>
      <c r="D6" s="764" t="s">
        <v>141</v>
      </c>
      <c r="E6" s="763" t="s">
        <v>4</v>
      </c>
      <c r="F6" s="765" t="s">
        <v>141</v>
      </c>
      <c r="G6" s="1526" t="s">
        <v>4</v>
      </c>
      <c r="H6" s="191" t="s">
        <v>199</v>
      </c>
      <c r="I6" s="191" t="s">
        <v>200</v>
      </c>
      <c r="J6" s="190"/>
      <c r="K6" s="190"/>
      <c r="L6" s="190"/>
      <c r="M6" s="190"/>
    </row>
    <row r="7" spans="1:16" ht="24.95" customHeight="1">
      <c r="A7" s="766" t="s">
        <v>142</v>
      </c>
      <c r="B7" s="767">
        <v>293.5</v>
      </c>
      <c r="C7" s="767">
        <v>7.4304538799414388</v>
      </c>
      <c r="D7" s="768">
        <v>309.2</v>
      </c>
      <c r="E7" s="769">
        <v>5.4</v>
      </c>
      <c r="F7" s="768">
        <v>327.60000000000002</v>
      </c>
      <c r="G7" s="770">
        <v>5.9</v>
      </c>
      <c r="H7" s="190"/>
      <c r="I7" s="190"/>
      <c r="J7" s="190"/>
      <c r="L7" s="190"/>
      <c r="M7" s="190"/>
      <c r="N7" s="190"/>
      <c r="O7" s="190"/>
      <c r="P7" s="190"/>
    </row>
    <row r="8" spans="1:16" ht="24.95" customHeight="1">
      <c r="A8" s="766" t="s">
        <v>143</v>
      </c>
      <c r="B8" s="767">
        <v>299.2</v>
      </c>
      <c r="C8" s="767">
        <v>7.3170731707316889</v>
      </c>
      <c r="D8" s="768">
        <v>314.47394119992617</v>
      </c>
      <c r="E8" s="767">
        <v>5.0980630687047039</v>
      </c>
      <c r="F8" s="768">
        <v>331</v>
      </c>
      <c r="G8" s="770">
        <v>5.3</v>
      </c>
      <c r="H8" s="190"/>
      <c r="I8" s="190"/>
      <c r="J8" s="190"/>
      <c r="L8" s="190"/>
      <c r="M8" s="190"/>
      <c r="N8" s="190"/>
      <c r="O8" s="190"/>
      <c r="P8" s="190"/>
    </row>
    <row r="9" spans="1:16" ht="24.95" customHeight="1">
      <c r="A9" s="766" t="s">
        <v>144</v>
      </c>
      <c r="B9" s="767">
        <v>299.8</v>
      </c>
      <c r="C9" s="767">
        <v>7.2</v>
      </c>
      <c r="D9" s="768">
        <v>317.6285467867761</v>
      </c>
      <c r="E9" s="767">
        <v>5.948689241718256</v>
      </c>
      <c r="F9" s="768">
        <v>333.54708180403242</v>
      </c>
      <c r="G9" s="770">
        <v>5.0116827276052192</v>
      </c>
      <c r="H9" s="190"/>
      <c r="I9" s="190"/>
      <c r="J9" s="190"/>
      <c r="K9" s="190"/>
      <c r="L9" s="190"/>
      <c r="M9" s="190"/>
      <c r="N9" s="190"/>
      <c r="O9" s="190"/>
      <c r="P9" s="190"/>
    </row>
    <row r="10" spans="1:16" ht="24.95" customHeight="1">
      <c r="A10" s="766" t="s">
        <v>145</v>
      </c>
      <c r="B10" s="767">
        <v>300.8</v>
      </c>
      <c r="C10" s="767">
        <v>6.7</v>
      </c>
      <c r="D10" s="768">
        <v>322.12636095527012</v>
      </c>
      <c r="E10" s="767">
        <v>7.0991447749739081</v>
      </c>
      <c r="F10" s="768">
        <v>335.33862724968839</v>
      </c>
      <c r="G10" s="770">
        <v>4.101578726819227</v>
      </c>
      <c r="H10" s="190"/>
      <c r="I10" s="190"/>
      <c r="J10" s="190"/>
      <c r="K10" s="190"/>
      <c r="L10" s="190"/>
      <c r="M10" s="190"/>
      <c r="N10" s="190"/>
      <c r="O10" s="190"/>
      <c r="P10" s="190"/>
    </row>
    <row r="11" spans="1:16" ht="24.95" customHeight="1">
      <c r="A11" s="766" t="s">
        <v>146</v>
      </c>
      <c r="B11" s="767">
        <v>297.2</v>
      </c>
      <c r="C11" s="767">
        <v>6.6</v>
      </c>
      <c r="D11" s="768">
        <v>320.65236045108622</v>
      </c>
      <c r="E11" s="767">
        <v>7.8841183513112156</v>
      </c>
      <c r="F11" s="768">
        <v>329.35612465410895</v>
      </c>
      <c r="G11" s="770">
        <v>2.7</v>
      </c>
      <c r="H11" s="190"/>
      <c r="I11" s="190"/>
      <c r="J11" s="190"/>
      <c r="K11" s="190"/>
      <c r="L11" s="190"/>
      <c r="M11" s="190"/>
      <c r="N11" s="190"/>
    </row>
    <row r="12" spans="1:16" ht="24.95" customHeight="1">
      <c r="A12" s="766" t="s">
        <v>147</v>
      </c>
      <c r="B12" s="767">
        <v>292.8</v>
      </c>
      <c r="C12" s="767">
        <v>5.4</v>
      </c>
      <c r="D12" s="768">
        <v>315.2</v>
      </c>
      <c r="E12" s="767">
        <v>7.6</v>
      </c>
      <c r="F12" s="768">
        <v>320.81049430218025</v>
      </c>
      <c r="G12" s="770">
        <v>1.7917795224803541</v>
      </c>
      <c r="H12" s="190"/>
      <c r="I12" s="190"/>
      <c r="J12" s="190"/>
      <c r="K12" s="190"/>
      <c r="L12" s="190"/>
      <c r="M12" s="190"/>
      <c r="N12" s="190"/>
      <c r="O12" s="190"/>
      <c r="P12" s="190"/>
    </row>
    <row r="13" spans="1:16" ht="24.95" customHeight="1">
      <c r="A13" s="766" t="s">
        <v>148</v>
      </c>
      <c r="B13" s="767">
        <v>290.2</v>
      </c>
      <c r="C13" s="767">
        <v>5.5</v>
      </c>
      <c r="D13" s="768">
        <v>310.15374924533432</v>
      </c>
      <c r="E13" s="767">
        <v>6.8786398209792026</v>
      </c>
      <c r="F13" s="768">
        <v>315.38474964233615</v>
      </c>
      <c r="G13" s="770">
        <v>1.686582996249399</v>
      </c>
      <c r="H13" s="190"/>
      <c r="I13" s="190"/>
      <c r="J13" s="190"/>
      <c r="K13" s="190"/>
      <c r="L13" s="190"/>
      <c r="M13" s="190"/>
      <c r="N13" s="190"/>
      <c r="O13" s="190"/>
      <c r="P13" s="190"/>
    </row>
    <row r="14" spans="1:16" ht="24.95" customHeight="1">
      <c r="A14" s="766" t="s">
        <v>149</v>
      </c>
      <c r="B14" s="767">
        <v>293.10000000000002</v>
      </c>
      <c r="C14" s="767">
        <v>5.5</v>
      </c>
      <c r="D14" s="768">
        <v>309.14476273696391</v>
      </c>
      <c r="E14" s="767">
        <v>5.4834806698228533</v>
      </c>
      <c r="F14" s="768">
        <v>312.39999999999998</v>
      </c>
      <c r="G14" s="770">
        <v>1</v>
      </c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ht="24.95" customHeight="1">
      <c r="A15" s="766" t="s">
        <v>150</v>
      </c>
      <c r="B15" s="767">
        <v>292</v>
      </c>
      <c r="C15" s="767">
        <v>5.3</v>
      </c>
      <c r="D15" s="768">
        <v>308.17197037378492</v>
      </c>
      <c r="E15" s="767">
        <v>5.5268844798201258</v>
      </c>
      <c r="F15" s="768">
        <v>312</v>
      </c>
      <c r="G15" s="770">
        <v>1.2</v>
      </c>
      <c r="K15" s="190"/>
      <c r="L15" s="190"/>
      <c r="M15" s="190"/>
      <c r="N15" s="190"/>
      <c r="O15" s="190"/>
      <c r="P15" s="190"/>
    </row>
    <row r="16" spans="1:16" ht="24.95" customHeight="1">
      <c r="A16" s="766" t="s">
        <v>151</v>
      </c>
      <c r="B16" s="767">
        <v>297.10000000000002</v>
      </c>
      <c r="C16" s="767">
        <v>5.0999999999999996</v>
      </c>
      <c r="D16" s="768">
        <v>314.37670965960359</v>
      </c>
      <c r="E16" s="767">
        <v>5.8252312719319264</v>
      </c>
      <c r="F16" s="768" t="s">
        <v>194</v>
      </c>
      <c r="G16" s="770"/>
      <c r="K16" s="190"/>
      <c r="L16" s="190"/>
      <c r="M16" s="190"/>
      <c r="N16" s="190"/>
      <c r="O16" s="190"/>
      <c r="P16" s="190"/>
    </row>
    <row r="17" spans="1:16" ht="24.95" customHeight="1">
      <c r="A17" s="766" t="s">
        <v>152</v>
      </c>
      <c r="B17" s="767">
        <v>299.5</v>
      </c>
      <c r="C17" s="767">
        <v>5.4</v>
      </c>
      <c r="D17" s="768">
        <v>318.79065085380836</v>
      </c>
      <c r="E17" s="767">
        <v>6.4380699694083887</v>
      </c>
      <c r="F17" s="768"/>
      <c r="G17" s="770"/>
      <c r="K17" s="190"/>
      <c r="L17" s="190"/>
      <c r="M17" s="190"/>
      <c r="N17" s="190"/>
      <c r="O17" s="190"/>
      <c r="P17" s="190"/>
    </row>
    <row r="18" spans="1:16" ht="24.95" customHeight="1">
      <c r="A18" s="766" t="s">
        <v>153</v>
      </c>
      <c r="B18" s="767">
        <v>304.39999999999998</v>
      </c>
      <c r="C18" s="767">
        <v>5.4</v>
      </c>
      <c r="D18" s="768">
        <v>323.1326629842921</v>
      </c>
      <c r="E18" s="771">
        <v>6.1535604490180731</v>
      </c>
      <c r="F18" s="768"/>
      <c r="G18" s="770"/>
      <c r="K18" s="190"/>
      <c r="L18" s="190"/>
      <c r="M18" s="190"/>
      <c r="N18" s="190"/>
      <c r="O18" s="190"/>
      <c r="P18" s="190"/>
    </row>
    <row r="19" spans="1:16" ht="24.95" customHeight="1" thickBot="1">
      <c r="A19" s="772" t="s">
        <v>154</v>
      </c>
      <c r="B19" s="773">
        <f t="shared" ref="B19:G19" si="0">AVERAGE(B7:B18)</f>
        <v>296.63333333333333</v>
      </c>
      <c r="C19" s="774">
        <f t="shared" si="0"/>
        <v>6.0706272542227611</v>
      </c>
      <c r="D19" s="775">
        <f t="shared" si="0"/>
        <v>315.25430960390378</v>
      </c>
      <c r="E19" s="775">
        <f t="shared" si="0"/>
        <v>6.2779901748073881</v>
      </c>
      <c r="F19" s="773">
        <f t="shared" si="0"/>
        <v>324.1596752947051</v>
      </c>
      <c r="G19" s="776">
        <f t="shared" si="0"/>
        <v>3.1879582192393552</v>
      </c>
    </row>
    <row r="20" spans="1:16" ht="20.100000000000001" customHeight="1" thickTop="1">
      <c r="A20" s="192"/>
      <c r="D20" s="190"/>
    </row>
    <row r="21" spans="1:16" ht="20.100000000000001" customHeight="1">
      <c r="A21" s="192"/>
      <c r="G21" s="187"/>
    </row>
    <row r="23" spans="1:16">
      <c r="A23" s="193"/>
      <c r="B23" s="193"/>
    </row>
    <row r="24" spans="1:16">
      <c r="A24" s="194"/>
      <c r="B24" s="193"/>
    </row>
    <row r="25" spans="1:16">
      <c r="A25" s="194"/>
      <c r="B25" s="193"/>
    </row>
    <row r="26" spans="1:16">
      <c r="A26" s="194"/>
      <c r="B26" s="193"/>
    </row>
    <row r="27" spans="1:16">
      <c r="A27" s="193"/>
      <c r="B27" s="193"/>
    </row>
  </sheetData>
  <mergeCells count="8">
    <mergeCell ref="A1:G1"/>
    <mergeCell ref="A2:I2"/>
    <mergeCell ref="A3:I3"/>
    <mergeCell ref="A4:I4"/>
    <mergeCell ref="A5:A6"/>
    <mergeCell ref="B5:C5"/>
    <mergeCell ref="D5:E5"/>
    <mergeCell ref="F5:G5"/>
  </mergeCells>
  <pageMargins left="0.75" right="0.75" top="1" bottom="1" header="0.5" footer="0.5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0"/>
  <sheetViews>
    <sheetView view="pageBreakPreview" zoomScaleSheetLayoutView="100" workbookViewId="0">
      <selection activeCell="O11" sqref="O11"/>
    </sheetView>
  </sheetViews>
  <sheetFormatPr defaultRowHeight="24.95" customHeight="1"/>
  <cols>
    <col min="1" max="1" width="6.28515625" style="182" customWidth="1"/>
    <col min="2" max="2" width="29.7109375" style="156" bestFit="1" customWidth="1"/>
    <col min="3" max="3" width="8" style="156" bestFit="1" customWidth="1"/>
    <col min="4" max="12" width="9.28515625" style="156" customWidth="1"/>
    <col min="13" max="13" width="8.7109375" style="156" bestFit="1" customWidth="1"/>
    <col min="14" max="14" width="5.5703125" style="156" customWidth="1"/>
    <col min="15" max="256" width="9.140625" style="156"/>
    <col min="257" max="257" width="6.28515625" style="156" customWidth="1"/>
    <col min="258" max="258" width="29.7109375" style="156" bestFit="1" customWidth="1"/>
    <col min="259" max="259" width="8" style="156" bestFit="1" customWidth="1"/>
    <col min="260" max="269" width="9.28515625" style="156" customWidth="1"/>
    <col min="270" max="270" width="5.5703125" style="156" customWidth="1"/>
    <col min="271" max="512" width="9.140625" style="156"/>
    <col min="513" max="513" width="6.28515625" style="156" customWidth="1"/>
    <col min="514" max="514" width="29.7109375" style="156" bestFit="1" customWidth="1"/>
    <col min="515" max="515" width="8" style="156" bestFit="1" customWidth="1"/>
    <col min="516" max="525" width="9.28515625" style="156" customWidth="1"/>
    <col min="526" max="526" width="5.5703125" style="156" customWidth="1"/>
    <col min="527" max="768" width="9.140625" style="156"/>
    <col min="769" max="769" width="6.28515625" style="156" customWidth="1"/>
    <col min="770" max="770" width="29.7109375" style="156" bestFit="1" customWidth="1"/>
    <col min="771" max="771" width="8" style="156" bestFit="1" customWidth="1"/>
    <col min="772" max="781" width="9.28515625" style="156" customWidth="1"/>
    <col min="782" max="782" width="5.5703125" style="156" customWidth="1"/>
    <col min="783" max="1024" width="9.140625" style="156"/>
    <col min="1025" max="1025" width="6.28515625" style="156" customWidth="1"/>
    <col min="1026" max="1026" width="29.7109375" style="156" bestFit="1" customWidth="1"/>
    <col min="1027" max="1027" width="8" style="156" bestFit="1" customWidth="1"/>
    <col min="1028" max="1037" width="9.28515625" style="156" customWidth="1"/>
    <col min="1038" max="1038" width="5.5703125" style="156" customWidth="1"/>
    <col min="1039" max="1280" width="9.140625" style="156"/>
    <col min="1281" max="1281" width="6.28515625" style="156" customWidth="1"/>
    <col min="1282" max="1282" width="29.7109375" style="156" bestFit="1" customWidth="1"/>
    <col min="1283" max="1283" width="8" style="156" bestFit="1" customWidth="1"/>
    <col min="1284" max="1293" width="9.28515625" style="156" customWidth="1"/>
    <col min="1294" max="1294" width="5.5703125" style="156" customWidth="1"/>
    <col min="1295" max="1536" width="9.140625" style="156"/>
    <col min="1537" max="1537" width="6.28515625" style="156" customWidth="1"/>
    <col min="1538" max="1538" width="29.7109375" style="156" bestFit="1" customWidth="1"/>
    <col min="1539" max="1539" width="8" style="156" bestFit="1" customWidth="1"/>
    <col min="1540" max="1549" width="9.28515625" style="156" customWidth="1"/>
    <col min="1550" max="1550" width="5.5703125" style="156" customWidth="1"/>
    <col min="1551" max="1792" width="9.140625" style="156"/>
    <col min="1793" max="1793" width="6.28515625" style="156" customWidth="1"/>
    <col min="1794" max="1794" width="29.7109375" style="156" bestFit="1" customWidth="1"/>
    <col min="1795" max="1795" width="8" style="156" bestFit="1" customWidth="1"/>
    <col min="1796" max="1805" width="9.28515625" style="156" customWidth="1"/>
    <col min="1806" max="1806" width="5.5703125" style="156" customWidth="1"/>
    <col min="1807" max="2048" width="9.140625" style="156"/>
    <col min="2049" max="2049" width="6.28515625" style="156" customWidth="1"/>
    <col min="2050" max="2050" width="29.7109375" style="156" bestFit="1" customWidth="1"/>
    <col min="2051" max="2051" width="8" style="156" bestFit="1" customWidth="1"/>
    <col min="2052" max="2061" width="9.28515625" style="156" customWidth="1"/>
    <col min="2062" max="2062" width="5.5703125" style="156" customWidth="1"/>
    <col min="2063" max="2304" width="9.140625" style="156"/>
    <col min="2305" max="2305" width="6.28515625" style="156" customWidth="1"/>
    <col min="2306" max="2306" width="29.7109375" style="156" bestFit="1" customWidth="1"/>
    <col min="2307" max="2307" width="8" style="156" bestFit="1" customWidth="1"/>
    <col min="2308" max="2317" width="9.28515625" style="156" customWidth="1"/>
    <col min="2318" max="2318" width="5.5703125" style="156" customWidth="1"/>
    <col min="2319" max="2560" width="9.140625" style="156"/>
    <col min="2561" max="2561" width="6.28515625" style="156" customWidth="1"/>
    <col min="2562" max="2562" width="29.7109375" style="156" bestFit="1" customWidth="1"/>
    <col min="2563" max="2563" width="8" style="156" bestFit="1" customWidth="1"/>
    <col min="2564" max="2573" width="9.28515625" style="156" customWidth="1"/>
    <col min="2574" max="2574" width="5.5703125" style="156" customWidth="1"/>
    <col min="2575" max="2816" width="9.140625" style="156"/>
    <col min="2817" max="2817" width="6.28515625" style="156" customWidth="1"/>
    <col min="2818" max="2818" width="29.7109375" style="156" bestFit="1" customWidth="1"/>
    <col min="2819" max="2819" width="8" style="156" bestFit="1" customWidth="1"/>
    <col min="2820" max="2829" width="9.28515625" style="156" customWidth="1"/>
    <col min="2830" max="2830" width="5.5703125" style="156" customWidth="1"/>
    <col min="2831" max="3072" width="9.140625" style="156"/>
    <col min="3073" max="3073" width="6.28515625" style="156" customWidth="1"/>
    <col min="3074" max="3074" width="29.7109375" style="156" bestFit="1" customWidth="1"/>
    <col min="3075" max="3075" width="8" style="156" bestFit="1" customWidth="1"/>
    <col min="3076" max="3085" width="9.28515625" style="156" customWidth="1"/>
    <col min="3086" max="3086" width="5.5703125" style="156" customWidth="1"/>
    <col min="3087" max="3328" width="9.140625" style="156"/>
    <col min="3329" max="3329" width="6.28515625" style="156" customWidth="1"/>
    <col min="3330" max="3330" width="29.7109375" style="156" bestFit="1" customWidth="1"/>
    <col min="3331" max="3331" width="8" style="156" bestFit="1" customWidth="1"/>
    <col min="3332" max="3341" width="9.28515625" style="156" customWidth="1"/>
    <col min="3342" max="3342" width="5.5703125" style="156" customWidth="1"/>
    <col min="3343" max="3584" width="9.140625" style="156"/>
    <col min="3585" max="3585" width="6.28515625" style="156" customWidth="1"/>
    <col min="3586" max="3586" width="29.7109375" style="156" bestFit="1" customWidth="1"/>
    <col min="3587" max="3587" width="8" style="156" bestFit="1" customWidth="1"/>
    <col min="3588" max="3597" width="9.28515625" style="156" customWidth="1"/>
    <col min="3598" max="3598" width="5.5703125" style="156" customWidth="1"/>
    <col min="3599" max="3840" width="9.140625" style="156"/>
    <col min="3841" max="3841" width="6.28515625" style="156" customWidth="1"/>
    <col min="3842" max="3842" width="29.7109375" style="156" bestFit="1" customWidth="1"/>
    <col min="3843" max="3843" width="8" style="156" bestFit="1" customWidth="1"/>
    <col min="3844" max="3853" width="9.28515625" style="156" customWidth="1"/>
    <col min="3854" max="3854" width="5.5703125" style="156" customWidth="1"/>
    <col min="3855" max="4096" width="9.140625" style="156"/>
    <col min="4097" max="4097" width="6.28515625" style="156" customWidth="1"/>
    <col min="4098" max="4098" width="29.7109375" style="156" bestFit="1" customWidth="1"/>
    <col min="4099" max="4099" width="8" style="156" bestFit="1" customWidth="1"/>
    <col min="4100" max="4109" width="9.28515625" style="156" customWidth="1"/>
    <col min="4110" max="4110" width="5.5703125" style="156" customWidth="1"/>
    <col min="4111" max="4352" width="9.140625" style="156"/>
    <col min="4353" max="4353" width="6.28515625" style="156" customWidth="1"/>
    <col min="4354" max="4354" width="29.7109375" style="156" bestFit="1" customWidth="1"/>
    <col min="4355" max="4355" width="8" style="156" bestFit="1" customWidth="1"/>
    <col min="4356" max="4365" width="9.28515625" style="156" customWidth="1"/>
    <col min="4366" max="4366" width="5.5703125" style="156" customWidth="1"/>
    <col min="4367" max="4608" width="9.140625" style="156"/>
    <col min="4609" max="4609" width="6.28515625" style="156" customWidth="1"/>
    <col min="4610" max="4610" width="29.7109375" style="156" bestFit="1" customWidth="1"/>
    <col min="4611" max="4611" width="8" style="156" bestFit="1" customWidth="1"/>
    <col min="4612" max="4621" width="9.28515625" style="156" customWidth="1"/>
    <col min="4622" max="4622" width="5.5703125" style="156" customWidth="1"/>
    <col min="4623" max="4864" width="9.140625" style="156"/>
    <col min="4865" max="4865" width="6.28515625" style="156" customWidth="1"/>
    <col min="4866" max="4866" width="29.7109375" style="156" bestFit="1" customWidth="1"/>
    <col min="4867" max="4867" width="8" style="156" bestFit="1" customWidth="1"/>
    <col min="4868" max="4877" width="9.28515625" style="156" customWidth="1"/>
    <col min="4878" max="4878" width="5.5703125" style="156" customWidth="1"/>
    <col min="4879" max="5120" width="9.140625" style="156"/>
    <col min="5121" max="5121" width="6.28515625" style="156" customWidth="1"/>
    <col min="5122" max="5122" width="29.7109375" style="156" bestFit="1" customWidth="1"/>
    <col min="5123" max="5123" width="8" style="156" bestFit="1" customWidth="1"/>
    <col min="5124" max="5133" width="9.28515625" style="156" customWidth="1"/>
    <col min="5134" max="5134" width="5.5703125" style="156" customWidth="1"/>
    <col min="5135" max="5376" width="9.140625" style="156"/>
    <col min="5377" max="5377" width="6.28515625" style="156" customWidth="1"/>
    <col min="5378" max="5378" width="29.7109375" style="156" bestFit="1" customWidth="1"/>
    <col min="5379" max="5379" width="8" style="156" bestFit="1" customWidth="1"/>
    <col min="5380" max="5389" width="9.28515625" style="156" customWidth="1"/>
    <col min="5390" max="5390" width="5.5703125" style="156" customWidth="1"/>
    <col min="5391" max="5632" width="9.140625" style="156"/>
    <col min="5633" max="5633" width="6.28515625" style="156" customWidth="1"/>
    <col min="5634" max="5634" width="29.7109375" style="156" bestFit="1" customWidth="1"/>
    <col min="5635" max="5635" width="8" style="156" bestFit="1" customWidth="1"/>
    <col min="5636" max="5645" width="9.28515625" style="156" customWidth="1"/>
    <col min="5646" max="5646" width="5.5703125" style="156" customWidth="1"/>
    <col min="5647" max="5888" width="9.140625" style="156"/>
    <col min="5889" max="5889" width="6.28515625" style="156" customWidth="1"/>
    <col min="5890" max="5890" width="29.7109375" style="156" bestFit="1" customWidth="1"/>
    <col min="5891" max="5891" width="8" style="156" bestFit="1" customWidth="1"/>
    <col min="5892" max="5901" width="9.28515625" style="156" customWidth="1"/>
    <col min="5902" max="5902" width="5.5703125" style="156" customWidth="1"/>
    <col min="5903" max="6144" width="9.140625" style="156"/>
    <col min="6145" max="6145" width="6.28515625" style="156" customWidth="1"/>
    <col min="6146" max="6146" width="29.7109375" style="156" bestFit="1" customWidth="1"/>
    <col min="6147" max="6147" width="8" style="156" bestFit="1" customWidth="1"/>
    <col min="6148" max="6157" width="9.28515625" style="156" customWidth="1"/>
    <col min="6158" max="6158" width="5.5703125" style="156" customWidth="1"/>
    <col min="6159" max="6400" width="9.140625" style="156"/>
    <col min="6401" max="6401" width="6.28515625" style="156" customWidth="1"/>
    <col min="6402" max="6402" width="29.7109375" style="156" bestFit="1" customWidth="1"/>
    <col min="6403" max="6403" width="8" style="156" bestFit="1" customWidth="1"/>
    <col min="6404" max="6413" width="9.28515625" style="156" customWidth="1"/>
    <col min="6414" max="6414" width="5.5703125" style="156" customWidth="1"/>
    <col min="6415" max="6656" width="9.140625" style="156"/>
    <col min="6657" max="6657" width="6.28515625" style="156" customWidth="1"/>
    <col min="6658" max="6658" width="29.7109375" style="156" bestFit="1" customWidth="1"/>
    <col min="6659" max="6659" width="8" style="156" bestFit="1" customWidth="1"/>
    <col min="6660" max="6669" width="9.28515625" style="156" customWidth="1"/>
    <col min="6670" max="6670" width="5.5703125" style="156" customWidth="1"/>
    <col min="6671" max="6912" width="9.140625" style="156"/>
    <col min="6913" max="6913" width="6.28515625" style="156" customWidth="1"/>
    <col min="6914" max="6914" width="29.7109375" style="156" bestFit="1" customWidth="1"/>
    <col min="6915" max="6915" width="8" style="156" bestFit="1" customWidth="1"/>
    <col min="6916" max="6925" width="9.28515625" style="156" customWidth="1"/>
    <col min="6926" max="6926" width="5.5703125" style="156" customWidth="1"/>
    <col min="6927" max="7168" width="9.140625" style="156"/>
    <col min="7169" max="7169" width="6.28515625" style="156" customWidth="1"/>
    <col min="7170" max="7170" width="29.7109375" style="156" bestFit="1" customWidth="1"/>
    <col min="7171" max="7171" width="8" style="156" bestFit="1" customWidth="1"/>
    <col min="7172" max="7181" width="9.28515625" style="156" customWidth="1"/>
    <col min="7182" max="7182" width="5.5703125" style="156" customWidth="1"/>
    <col min="7183" max="7424" width="9.140625" style="156"/>
    <col min="7425" max="7425" width="6.28515625" style="156" customWidth="1"/>
    <col min="7426" max="7426" width="29.7109375" style="156" bestFit="1" customWidth="1"/>
    <col min="7427" max="7427" width="8" style="156" bestFit="1" customWidth="1"/>
    <col min="7428" max="7437" width="9.28515625" style="156" customWidth="1"/>
    <col min="7438" max="7438" width="5.5703125" style="156" customWidth="1"/>
    <col min="7439" max="7680" width="9.140625" style="156"/>
    <col min="7681" max="7681" width="6.28515625" style="156" customWidth="1"/>
    <col min="7682" max="7682" width="29.7109375" style="156" bestFit="1" customWidth="1"/>
    <col min="7683" max="7683" width="8" style="156" bestFit="1" customWidth="1"/>
    <col min="7684" max="7693" width="9.28515625" style="156" customWidth="1"/>
    <col min="7694" max="7694" width="5.5703125" style="156" customWidth="1"/>
    <col min="7695" max="7936" width="9.140625" style="156"/>
    <col min="7937" max="7937" width="6.28515625" style="156" customWidth="1"/>
    <col min="7938" max="7938" width="29.7109375" style="156" bestFit="1" customWidth="1"/>
    <col min="7939" max="7939" width="8" style="156" bestFit="1" customWidth="1"/>
    <col min="7940" max="7949" width="9.28515625" style="156" customWidth="1"/>
    <col min="7950" max="7950" width="5.5703125" style="156" customWidth="1"/>
    <col min="7951" max="8192" width="9.140625" style="156"/>
    <col min="8193" max="8193" width="6.28515625" style="156" customWidth="1"/>
    <col min="8194" max="8194" width="29.7109375" style="156" bestFit="1" customWidth="1"/>
    <col min="8195" max="8195" width="8" style="156" bestFit="1" customWidth="1"/>
    <col min="8196" max="8205" width="9.28515625" style="156" customWidth="1"/>
    <col min="8206" max="8206" width="5.5703125" style="156" customWidth="1"/>
    <col min="8207" max="8448" width="9.140625" style="156"/>
    <col min="8449" max="8449" width="6.28515625" style="156" customWidth="1"/>
    <col min="8450" max="8450" width="29.7109375" style="156" bestFit="1" customWidth="1"/>
    <col min="8451" max="8451" width="8" style="156" bestFit="1" customWidth="1"/>
    <col min="8452" max="8461" width="9.28515625" style="156" customWidth="1"/>
    <col min="8462" max="8462" width="5.5703125" style="156" customWidth="1"/>
    <col min="8463" max="8704" width="9.140625" style="156"/>
    <col min="8705" max="8705" width="6.28515625" style="156" customWidth="1"/>
    <col min="8706" max="8706" width="29.7109375" style="156" bestFit="1" customWidth="1"/>
    <col min="8707" max="8707" width="8" style="156" bestFit="1" customWidth="1"/>
    <col min="8708" max="8717" width="9.28515625" style="156" customWidth="1"/>
    <col min="8718" max="8718" width="5.5703125" style="156" customWidth="1"/>
    <col min="8719" max="8960" width="9.140625" style="156"/>
    <col min="8961" max="8961" width="6.28515625" style="156" customWidth="1"/>
    <col min="8962" max="8962" width="29.7109375" style="156" bestFit="1" customWidth="1"/>
    <col min="8963" max="8963" width="8" style="156" bestFit="1" customWidth="1"/>
    <col min="8964" max="8973" width="9.28515625" style="156" customWidth="1"/>
    <col min="8974" max="8974" width="5.5703125" style="156" customWidth="1"/>
    <col min="8975" max="9216" width="9.140625" style="156"/>
    <col min="9217" max="9217" width="6.28515625" style="156" customWidth="1"/>
    <col min="9218" max="9218" width="29.7109375" style="156" bestFit="1" customWidth="1"/>
    <col min="9219" max="9219" width="8" style="156" bestFit="1" customWidth="1"/>
    <col min="9220" max="9229" width="9.28515625" style="156" customWidth="1"/>
    <col min="9230" max="9230" width="5.5703125" style="156" customWidth="1"/>
    <col min="9231" max="9472" width="9.140625" style="156"/>
    <col min="9473" max="9473" width="6.28515625" style="156" customWidth="1"/>
    <col min="9474" max="9474" width="29.7109375" style="156" bestFit="1" customWidth="1"/>
    <col min="9475" max="9475" width="8" style="156" bestFit="1" customWidth="1"/>
    <col min="9476" max="9485" width="9.28515625" style="156" customWidth="1"/>
    <col min="9486" max="9486" width="5.5703125" style="156" customWidth="1"/>
    <col min="9487" max="9728" width="9.140625" style="156"/>
    <col min="9729" max="9729" width="6.28515625" style="156" customWidth="1"/>
    <col min="9730" max="9730" width="29.7109375" style="156" bestFit="1" customWidth="1"/>
    <col min="9731" max="9731" width="8" style="156" bestFit="1" customWidth="1"/>
    <col min="9732" max="9741" width="9.28515625" style="156" customWidth="1"/>
    <col min="9742" max="9742" width="5.5703125" style="156" customWidth="1"/>
    <col min="9743" max="9984" width="9.140625" style="156"/>
    <col min="9985" max="9985" width="6.28515625" style="156" customWidth="1"/>
    <col min="9986" max="9986" width="29.7109375" style="156" bestFit="1" customWidth="1"/>
    <col min="9987" max="9987" width="8" style="156" bestFit="1" customWidth="1"/>
    <col min="9988" max="9997" width="9.28515625" style="156" customWidth="1"/>
    <col min="9998" max="9998" width="5.5703125" style="156" customWidth="1"/>
    <col min="9999" max="10240" width="9.140625" style="156"/>
    <col min="10241" max="10241" width="6.28515625" style="156" customWidth="1"/>
    <col min="10242" max="10242" width="29.7109375" style="156" bestFit="1" customWidth="1"/>
    <col min="10243" max="10243" width="8" style="156" bestFit="1" customWidth="1"/>
    <col min="10244" max="10253" width="9.28515625" style="156" customWidth="1"/>
    <col min="10254" max="10254" width="5.5703125" style="156" customWidth="1"/>
    <col min="10255" max="10496" width="9.140625" style="156"/>
    <col min="10497" max="10497" width="6.28515625" style="156" customWidth="1"/>
    <col min="10498" max="10498" width="29.7109375" style="156" bestFit="1" customWidth="1"/>
    <col min="10499" max="10499" width="8" style="156" bestFit="1" customWidth="1"/>
    <col min="10500" max="10509" width="9.28515625" style="156" customWidth="1"/>
    <col min="10510" max="10510" width="5.5703125" style="156" customWidth="1"/>
    <col min="10511" max="10752" width="9.140625" style="156"/>
    <col min="10753" max="10753" width="6.28515625" style="156" customWidth="1"/>
    <col min="10754" max="10754" width="29.7109375" style="156" bestFit="1" customWidth="1"/>
    <col min="10755" max="10755" width="8" style="156" bestFit="1" customWidth="1"/>
    <col min="10756" max="10765" width="9.28515625" style="156" customWidth="1"/>
    <col min="10766" max="10766" width="5.5703125" style="156" customWidth="1"/>
    <col min="10767" max="11008" width="9.140625" style="156"/>
    <col min="11009" max="11009" width="6.28515625" style="156" customWidth="1"/>
    <col min="11010" max="11010" width="29.7109375" style="156" bestFit="1" customWidth="1"/>
    <col min="11011" max="11011" width="8" style="156" bestFit="1" customWidth="1"/>
    <col min="11012" max="11021" width="9.28515625" style="156" customWidth="1"/>
    <col min="11022" max="11022" width="5.5703125" style="156" customWidth="1"/>
    <col min="11023" max="11264" width="9.140625" style="156"/>
    <col min="11265" max="11265" width="6.28515625" style="156" customWidth="1"/>
    <col min="11266" max="11266" width="29.7109375" style="156" bestFit="1" customWidth="1"/>
    <col min="11267" max="11267" width="8" style="156" bestFit="1" customWidth="1"/>
    <col min="11268" max="11277" width="9.28515625" style="156" customWidth="1"/>
    <col min="11278" max="11278" width="5.5703125" style="156" customWidth="1"/>
    <col min="11279" max="11520" width="9.140625" style="156"/>
    <col min="11521" max="11521" width="6.28515625" style="156" customWidth="1"/>
    <col min="11522" max="11522" width="29.7109375" style="156" bestFit="1" customWidth="1"/>
    <col min="11523" max="11523" width="8" style="156" bestFit="1" customWidth="1"/>
    <col min="11524" max="11533" width="9.28515625" style="156" customWidth="1"/>
    <col min="11534" max="11534" width="5.5703125" style="156" customWidth="1"/>
    <col min="11535" max="11776" width="9.140625" style="156"/>
    <col min="11777" max="11777" width="6.28515625" style="156" customWidth="1"/>
    <col min="11778" max="11778" width="29.7109375" style="156" bestFit="1" customWidth="1"/>
    <col min="11779" max="11779" width="8" style="156" bestFit="1" customWidth="1"/>
    <col min="11780" max="11789" width="9.28515625" style="156" customWidth="1"/>
    <col min="11790" max="11790" width="5.5703125" style="156" customWidth="1"/>
    <col min="11791" max="12032" width="9.140625" style="156"/>
    <col min="12033" max="12033" width="6.28515625" style="156" customWidth="1"/>
    <col min="12034" max="12034" width="29.7109375" style="156" bestFit="1" customWidth="1"/>
    <col min="12035" max="12035" width="8" style="156" bestFit="1" customWidth="1"/>
    <col min="12036" max="12045" width="9.28515625" style="156" customWidth="1"/>
    <col min="12046" max="12046" width="5.5703125" style="156" customWidth="1"/>
    <col min="12047" max="12288" width="9.140625" style="156"/>
    <col min="12289" max="12289" width="6.28515625" style="156" customWidth="1"/>
    <col min="12290" max="12290" width="29.7109375" style="156" bestFit="1" customWidth="1"/>
    <col min="12291" max="12291" width="8" style="156" bestFit="1" customWidth="1"/>
    <col min="12292" max="12301" width="9.28515625" style="156" customWidth="1"/>
    <col min="12302" max="12302" width="5.5703125" style="156" customWidth="1"/>
    <col min="12303" max="12544" width="9.140625" style="156"/>
    <col min="12545" max="12545" width="6.28515625" style="156" customWidth="1"/>
    <col min="12546" max="12546" width="29.7109375" style="156" bestFit="1" customWidth="1"/>
    <col min="12547" max="12547" width="8" style="156" bestFit="1" customWidth="1"/>
    <col min="12548" max="12557" width="9.28515625" style="156" customWidth="1"/>
    <col min="12558" max="12558" width="5.5703125" style="156" customWidth="1"/>
    <col min="12559" max="12800" width="9.140625" style="156"/>
    <col min="12801" max="12801" width="6.28515625" style="156" customWidth="1"/>
    <col min="12802" max="12802" width="29.7109375" style="156" bestFit="1" customWidth="1"/>
    <col min="12803" max="12803" width="8" style="156" bestFit="1" customWidth="1"/>
    <col min="12804" max="12813" width="9.28515625" style="156" customWidth="1"/>
    <col min="12814" max="12814" width="5.5703125" style="156" customWidth="1"/>
    <col min="12815" max="13056" width="9.140625" style="156"/>
    <col min="13057" max="13057" width="6.28515625" style="156" customWidth="1"/>
    <col min="13058" max="13058" width="29.7109375" style="156" bestFit="1" customWidth="1"/>
    <col min="13059" max="13059" width="8" style="156" bestFit="1" customWidth="1"/>
    <col min="13060" max="13069" width="9.28515625" style="156" customWidth="1"/>
    <col min="13070" max="13070" width="5.5703125" style="156" customWidth="1"/>
    <col min="13071" max="13312" width="9.140625" style="156"/>
    <col min="13313" max="13313" width="6.28515625" style="156" customWidth="1"/>
    <col min="13314" max="13314" width="29.7109375" style="156" bestFit="1" customWidth="1"/>
    <col min="13315" max="13315" width="8" style="156" bestFit="1" customWidth="1"/>
    <col min="13316" max="13325" width="9.28515625" style="156" customWidth="1"/>
    <col min="13326" max="13326" width="5.5703125" style="156" customWidth="1"/>
    <col min="13327" max="13568" width="9.140625" style="156"/>
    <col min="13569" max="13569" width="6.28515625" style="156" customWidth="1"/>
    <col min="13570" max="13570" width="29.7109375" style="156" bestFit="1" customWidth="1"/>
    <col min="13571" max="13571" width="8" style="156" bestFit="1" customWidth="1"/>
    <col min="13572" max="13581" width="9.28515625" style="156" customWidth="1"/>
    <col min="13582" max="13582" width="5.5703125" style="156" customWidth="1"/>
    <col min="13583" max="13824" width="9.140625" style="156"/>
    <col min="13825" max="13825" width="6.28515625" style="156" customWidth="1"/>
    <col min="13826" max="13826" width="29.7109375" style="156" bestFit="1" customWidth="1"/>
    <col min="13827" max="13827" width="8" style="156" bestFit="1" customWidth="1"/>
    <col min="13828" max="13837" width="9.28515625" style="156" customWidth="1"/>
    <col min="13838" max="13838" width="5.5703125" style="156" customWidth="1"/>
    <col min="13839" max="14080" width="9.140625" style="156"/>
    <col min="14081" max="14081" width="6.28515625" style="156" customWidth="1"/>
    <col min="14082" max="14082" width="29.7109375" style="156" bestFit="1" customWidth="1"/>
    <col min="14083" max="14083" width="8" style="156" bestFit="1" customWidth="1"/>
    <col min="14084" max="14093" width="9.28515625" style="156" customWidth="1"/>
    <col min="14094" max="14094" width="5.5703125" style="156" customWidth="1"/>
    <col min="14095" max="14336" width="9.140625" style="156"/>
    <col min="14337" max="14337" width="6.28515625" style="156" customWidth="1"/>
    <col min="14338" max="14338" width="29.7109375" style="156" bestFit="1" customWidth="1"/>
    <col min="14339" max="14339" width="8" style="156" bestFit="1" customWidth="1"/>
    <col min="14340" max="14349" width="9.28515625" style="156" customWidth="1"/>
    <col min="14350" max="14350" width="5.5703125" style="156" customWidth="1"/>
    <col min="14351" max="14592" width="9.140625" style="156"/>
    <col min="14593" max="14593" width="6.28515625" style="156" customWidth="1"/>
    <col min="14594" max="14594" width="29.7109375" style="156" bestFit="1" customWidth="1"/>
    <col min="14595" max="14595" width="8" style="156" bestFit="1" customWidth="1"/>
    <col min="14596" max="14605" width="9.28515625" style="156" customWidth="1"/>
    <col min="14606" max="14606" width="5.5703125" style="156" customWidth="1"/>
    <col min="14607" max="14848" width="9.140625" style="156"/>
    <col min="14849" max="14849" width="6.28515625" style="156" customWidth="1"/>
    <col min="14850" max="14850" width="29.7109375" style="156" bestFit="1" customWidth="1"/>
    <col min="14851" max="14851" width="8" style="156" bestFit="1" customWidth="1"/>
    <col min="14852" max="14861" width="9.28515625" style="156" customWidth="1"/>
    <col min="14862" max="14862" width="5.5703125" style="156" customWidth="1"/>
    <col min="14863" max="15104" width="9.140625" style="156"/>
    <col min="15105" max="15105" width="6.28515625" style="156" customWidth="1"/>
    <col min="15106" max="15106" width="29.7109375" style="156" bestFit="1" customWidth="1"/>
    <col min="15107" max="15107" width="8" style="156" bestFit="1" customWidth="1"/>
    <col min="15108" max="15117" width="9.28515625" style="156" customWidth="1"/>
    <col min="15118" max="15118" width="5.5703125" style="156" customWidth="1"/>
    <col min="15119" max="15360" width="9.140625" style="156"/>
    <col min="15361" max="15361" width="6.28515625" style="156" customWidth="1"/>
    <col min="15362" max="15362" width="29.7109375" style="156" bestFit="1" customWidth="1"/>
    <col min="15363" max="15363" width="8" style="156" bestFit="1" customWidth="1"/>
    <col min="15364" max="15373" width="9.28515625" style="156" customWidth="1"/>
    <col min="15374" max="15374" width="5.5703125" style="156" customWidth="1"/>
    <col min="15375" max="15616" width="9.140625" style="156"/>
    <col min="15617" max="15617" width="6.28515625" style="156" customWidth="1"/>
    <col min="15618" max="15618" width="29.7109375" style="156" bestFit="1" customWidth="1"/>
    <col min="15619" max="15619" width="8" style="156" bestFit="1" customWidth="1"/>
    <col min="15620" max="15629" width="9.28515625" style="156" customWidth="1"/>
    <col min="15630" max="15630" width="5.5703125" style="156" customWidth="1"/>
    <col min="15631" max="15872" width="9.140625" style="156"/>
    <col min="15873" max="15873" width="6.28515625" style="156" customWidth="1"/>
    <col min="15874" max="15874" width="29.7109375" style="156" bestFit="1" customWidth="1"/>
    <col min="15875" max="15875" width="8" style="156" bestFit="1" customWidth="1"/>
    <col min="15876" max="15885" width="9.28515625" style="156" customWidth="1"/>
    <col min="15886" max="15886" width="5.5703125" style="156" customWidth="1"/>
    <col min="15887" max="16128" width="9.140625" style="156"/>
    <col min="16129" max="16129" width="6.28515625" style="156" customWidth="1"/>
    <col min="16130" max="16130" width="29.7109375" style="156" bestFit="1" customWidth="1"/>
    <col min="16131" max="16131" width="8" style="156" bestFit="1" customWidth="1"/>
    <col min="16132" max="16141" width="9.28515625" style="156" customWidth="1"/>
    <col min="16142" max="16142" width="5.5703125" style="156" customWidth="1"/>
    <col min="16143" max="16384" width="9.140625" style="156"/>
  </cols>
  <sheetData>
    <row r="1" spans="1:13" ht="12.75">
      <c r="A1" s="1675" t="s">
        <v>576</v>
      </c>
      <c r="B1" s="1675"/>
      <c r="C1" s="1675"/>
      <c r="D1" s="1675"/>
      <c r="E1" s="1675"/>
      <c r="F1" s="1675"/>
      <c r="G1" s="1675"/>
      <c r="H1" s="1675"/>
      <c r="I1" s="1675"/>
      <c r="J1" s="1675"/>
      <c r="K1" s="1675"/>
      <c r="L1" s="1675"/>
      <c r="M1" s="1675"/>
    </row>
    <row r="2" spans="1:13" ht="15.75">
      <c r="A2" s="1648" t="s">
        <v>202</v>
      </c>
      <c r="B2" s="1648"/>
      <c r="C2" s="1648"/>
      <c r="D2" s="1648"/>
      <c r="E2" s="1648"/>
      <c r="F2" s="1648"/>
      <c r="G2" s="1648"/>
      <c r="H2" s="1648"/>
      <c r="I2" s="1648"/>
      <c r="J2" s="1648"/>
      <c r="K2" s="1648"/>
      <c r="L2" s="1648"/>
      <c r="M2" s="1648"/>
    </row>
    <row r="3" spans="1:13" ht="12.75">
      <c r="A3" s="1675" t="s">
        <v>203</v>
      </c>
      <c r="B3" s="1675"/>
      <c r="C3" s="1675"/>
      <c r="D3" s="1675"/>
      <c r="E3" s="1675"/>
      <c r="F3" s="1675"/>
      <c r="G3" s="1675"/>
      <c r="H3" s="1675"/>
      <c r="I3" s="1675"/>
      <c r="J3" s="1675"/>
      <c r="K3" s="1675"/>
      <c r="L3" s="1675"/>
      <c r="M3" s="1675"/>
    </row>
    <row r="4" spans="1:13" ht="12.75">
      <c r="A4" s="1675" t="s">
        <v>204</v>
      </c>
      <c r="B4" s="1675"/>
      <c r="C4" s="1675"/>
      <c r="D4" s="1675"/>
      <c r="E4" s="1675"/>
      <c r="F4" s="1675"/>
      <c r="G4" s="1675"/>
      <c r="H4" s="1675"/>
      <c r="I4" s="1675"/>
      <c r="J4" s="1675"/>
      <c r="K4" s="1675"/>
      <c r="L4" s="1675"/>
      <c r="M4" s="1675"/>
    </row>
    <row r="5" spans="1:13" ht="13.5" thickBot="1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3" ht="16.5" thickTop="1">
      <c r="A6" s="1676" t="s">
        <v>205</v>
      </c>
      <c r="B6" s="1679" t="s">
        <v>206</v>
      </c>
      <c r="C6" s="196" t="s">
        <v>207</v>
      </c>
      <c r="D6" s="197" t="s">
        <v>5</v>
      </c>
      <c r="E6" s="1680" t="s">
        <v>6</v>
      </c>
      <c r="F6" s="1681"/>
      <c r="G6" s="1682" t="s">
        <v>50</v>
      </c>
      <c r="H6" s="1683"/>
      <c r="I6" s="1681"/>
      <c r="J6" s="1684" t="s">
        <v>97</v>
      </c>
      <c r="K6" s="1685"/>
      <c r="L6" s="1685"/>
      <c r="M6" s="1686"/>
    </row>
    <row r="7" spans="1:13" ht="13.5" customHeight="1">
      <c r="A7" s="1677"/>
      <c r="B7" s="1672"/>
      <c r="C7" s="198" t="s">
        <v>208</v>
      </c>
      <c r="D7" s="199" t="str">
        <f>I7</f>
        <v>Mar/Apr</v>
      </c>
      <c r="E7" s="199" t="str">
        <f>H7</f>
        <v>Feb/Mar</v>
      </c>
      <c r="F7" s="199" t="str">
        <f>I7</f>
        <v>Mar/Apr</v>
      </c>
      <c r="G7" s="199" t="s">
        <v>209</v>
      </c>
      <c r="H7" s="199" t="s">
        <v>99</v>
      </c>
      <c r="I7" s="199" t="s">
        <v>98</v>
      </c>
      <c r="J7" s="1671" t="s">
        <v>210</v>
      </c>
      <c r="K7" s="1671" t="s">
        <v>211</v>
      </c>
      <c r="L7" s="1671" t="s">
        <v>212</v>
      </c>
      <c r="M7" s="1673" t="s">
        <v>213</v>
      </c>
    </row>
    <row r="8" spans="1:13" ht="12.75" customHeight="1">
      <c r="A8" s="1677"/>
      <c r="B8" s="200">
        <v>1</v>
      </c>
      <c r="C8" s="201">
        <v>2</v>
      </c>
      <c r="D8" s="202">
        <v>3</v>
      </c>
      <c r="E8" s="202">
        <v>4</v>
      </c>
      <c r="F8" s="202">
        <v>5</v>
      </c>
      <c r="G8" s="202">
        <v>6</v>
      </c>
      <c r="H8" s="202">
        <v>7</v>
      </c>
      <c r="I8" s="202">
        <v>8</v>
      </c>
      <c r="J8" s="1687"/>
      <c r="K8" s="1672"/>
      <c r="L8" s="1672"/>
      <c r="M8" s="1674"/>
    </row>
    <row r="9" spans="1:13" ht="24.95" customHeight="1">
      <c r="A9" s="1678"/>
      <c r="B9" s="203" t="s">
        <v>107</v>
      </c>
      <c r="C9" s="204">
        <v>100</v>
      </c>
      <c r="D9" s="204">
        <v>347.5</v>
      </c>
      <c r="E9" s="204">
        <v>362.3</v>
      </c>
      <c r="F9" s="204">
        <v>365.3</v>
      </c>
      <c r="G9" s="204">
        <v>413.3</v>
      </c>
      <c r="H9" s="204">
        <v>413.3</v>
      </c>
      <c r="I9" s="204">
        <v>419</v>
      </c>
      <c r="J9" s="204">
        <f t="shared" ref="J9:J30" si="0">+F9/D9*100-100</f>
        <v>5.122302158273385</v>
      </c>
      <c r="K9" s="204">
        <f t="shared" ref="K9:K30" si="1">+F9/E9*100-100</f>
        <v>0.82804305823901814</v>
      </c>
      <c r="L9" s="204">
        <f t="shared" ref="L9:L49" si="2">+I9/F9*100-100</f>
        <v>14.700246372844234</v>
      </c>
      <c r="M9" s="1527">
        <f>+I9/H9*100-100</f>
        <v>1.3791434793128445</v>
      </c>
    </row>
    <row r="10" spans="1:13" ht="24.95" customHeight="1">
      <c r="A10" s="205">
        <v>1</v>
      </c>
      <c r="B10" s="206" t="s">
        <v>214</v>
      </c>
      <c r="C10" s="207">
        <v>26.97</v>
      </c>
      <c r="D10" s="208">
        <v>254.7</v>
      </c>
      <c r="E10" s="208">
        <v>256.7</v>
      </c>
      <c r="F10" s="208">
        <v>256.7</v>
      </c>
      <c r="G10" s="208">
        <v>305.2</v>
      </c>
      <c r="H10" s="208">
        <v>305.2</v>
      </c>
      <c r="I10" s="208">
        <v>305.2</v>
      </c>
      <c r="J10" s="209">
        <f t="shared" si="0"/>
        <v>0.78523753435413823</v>
      </c>
      <c r="K10" s="209">
        <f t="shared" si="1"/>
        <v>0</v>
      </c>
      <c r="L10" s="209">
        <f t="shared" si="2"/>
        <v>18.893650175301914</v>
      </c>
      <c r="M10" s="210">
        <f>+I10/H10*100-100</f>
        <v>0</v>
      </c>
    </row>
    <row r="11" spans="1:13" ht="24.95" customHeight="1">
      <c r="A11" s="211"/>
      <c r="B11" s="212" t="s">
        <v>215</v>
      </c>
      <c r="C11" s="213">
        <v>9.8000000000000007</v>
      </c>
      <c r="D11" s="214">
        <v>234.2</v>
      </c>
      <c r="E11" s="214">
        <v>236.5</v>
      </c>
      <c r="F11" s="214">
        <v>236.5</v>
      </c>
      <c r="G11" s="214">
        <v>279.3</v>
      </c>
      <c r="H11" s="214">
        <v>279.3</v>
      </c>
      <c r="I11" s="214">
        <v>279.3</v>
      </c>
      <c r="J11" s="215">
        <f t="shared" si="0"/>
        <v>0.98206660973528415</v>
      </c>
      <c r="K11" s="215">
        <f t="shared" si="1"/>
        <v>0</v>
      </c>
      <c r="L11" s="215">
        <f t="shared" si="2"/>
        <v>18.097251585623681</v>
      </c>
      <c r="M11" s="216">
        <f>+I11/H11*100-100</f>
        <v>0</v>
      </c>
    </row>
    <row r="12" spans="1:13" ht="27.75" customHeight="1">
      <c r="A12" s="211"/>
      <c r="B12" s="212" t="s">
        <v>216</v>
      </c>
      <c r="C12" s="213">
        <v>17.170000000000002</v>
      </c>
      <c r="D12" s="214">
        <v>266.3</v>
      </c>
      <c r="E12" s="214">
        <v>268.2</v>
      </c>
      <c r="F12" s="214">
        <v>268.2</v>
      </c>
      <c r="G12" s="214">
        <v>319.89999999999998</v>
      </c>
      <c r="H12" s="214">
        <v>319.89999999999998</v>
      </c>
      <c r="I12" s="214">
        <v>319.89999999999998</v>
      </c>
      <c r="J12" s="215">
        <f t="shared" si="0"/>
        <v>0.71348103642507965</v>
      </c>
      <c r="K12" s="215">
        <f t="shared" si="1"/>
        <v>0</v>
      </c>
      <c r="L12" s="215">
        <f t="shared" si="2"/>
        <v>19.276659209545116</v>
      </c>
      <c r="M12" s="216">
        <f>+I12/H12*100-100</f>
        <v>0</v>
      </c>
    </row>
    <row r="13" spans="1:13" ht="18.75" customHeight="1">
      <c r="A13" s="205">
        <v>1.1000000000000001</v>
      </c>
      <c r="B13" s="206" t="s">
        <v>217</v>
      </c>
      <c r="C13" s="217">
        <v>2.82</v>
      </c>
      <c r="D13" s="208">
        <v>340.7</v>
      </c>
      <c r="E13" s="208">
        <v>340.7</v>
      </c>
      <c r="F13" s="208">
        <v>340.7</v>
      </c>
      <c r="G13" s="208">
        <v>423.2</v>
      </c>
      <c r="H13" s="208">
        <v>423.2</v>
      </c>
      <c r="I13" s="208">
        <v>423.2</v>
      </c>
      <c r="J13" s="209">
        <f t="shared" si="0"/>
        <v>0</v>
      </c>
      <c r="K13" s="209">
        <f t="shared" si="1"/>
        <v>0</v>
      </c>
      <c r="L13" s="209">
        <f t="shared" si="2"/>
        <v>24.21485177575579</v>
      </c>
      <c r="M13" s="210">
        <f t="shared" ref="M13:M49" si="3">+I13/H13*100-100</f>
        <v>0</v>
      </c>
    </row>
    <row r="14" spans="1:13" ht="24.95" customHeight="1">
      <c r="A14" s="205"/>
      <c r="B14" s="212" t="s">
        <v>215</v>
      </c>
      <c r="C14" s="218">
        <v>0.31</v>
      </c>
      <c r="D14" s="214">
        <v>281.39999999999998</v>
      </c>
      <c r="E14" s="214">
        <v>281.39999999999998</v>
      </c>
      <c r="F14" s="214">
        <v>281.39999999999998</v>
      </c>
      <c r="G14" s="214">
        <v>350.7</v>
      </c>
      <c r="H14" s="214">
        <v>350.7</v>
      </c>
      <c r="I14" s="214">
        <v>350.7</v>
      </c>
      <c r="J14" s="215">
        <f t="shared" si="0"/>
        <v>0</v>
      </c>
      <c r="K14" s="215">
        <f t="shared" si="1"/>
        <v>0</v>
      </c>
      <c r="L14" s="215">
        <f t="shared" si="2"/>
        <v>24.626865671641809</v>
      </c>
      <c r="M14" s="216">
        <f t="shared" si="3"/>
        <v>0</v>
      </c>
    </row>
    <row r="15" spans="1:13" ht="24.95" customHeight="1">
      <c r="A15" s="205"/>
      <c r="B15" s="212" t="s">
        <v>216</v>
      </c>
      <c r="C15" s="218">
        <v>2.5099999999999998</v>
      </c>
      <c r="D15" s="214">
        <v>347.9</v>
      </c>
      <c r="E15" s="214">
        <v>347.9</v>
      </c>
      <c r="F15" s="214">
        <v>347.9</v>
      </c>
      <c r="G15" s="214">
        <v>432</v>
      </c>
      <c r="H15" s="214">
        <v>432</v>
      </c>
      <c r="I15" s="214">
        <v>432</v>
      </c>
      <c r="J15" s="215">
        <f t="shared" si="0"/>
        <v>0</v>
      </c>
      <c r="K15" s="215">
        <f t="shared" si="1"/>
        <v>0</v>
      </c>
      <c r="L15" s="215">
        <f t="shared" si="2"/>
        <v>24.173613107214734</v>
      </c>
      <c r="M15" s="216">
        <f t="shared" si="3"/>
        <v>0</v>
      </c>
    </row>
    <row r="16" spans="1:13" ht="24.95" customHeight="1">
      <c r="A16" s="205">
        <v>1.2</v>
      </c>
      <c r="B16" s="206" t="s">
        <v>218</v>
      </c>
      <c r="C16" s="217">
        <v>1.1399999999999999</v>
      </c>
      <c r="D16" s="208">
        <v>288.10000000000002</v>
      </c>
      <c r="E16" s="208">
        <v>290.10000000000002</v>
      </c>
      <c r="F16" s="208">
        <v>290.10000000000002</v>
      </c>
      <c r="G16" s="208">
        <v>353.1</v>
      </c>
      <c r="H16" s="208">
        <v>353.1</v>
      </c>
      <c r="I16" s="208">
        <v>353.1</v>
      </c>
      <c r="J16" s="209">
        <f t="shared" si="0"/>
        <v>0.69420340159666694</v>
      </c>
      <c r="K16" s="209">
        <f t="shared" si="1"/>
        <v>0</v>
      </c>
      <c r="L16" s="209">
        <f t="shared" si="2"/>
        <v>21.716649431230621</v>
      </c>
      <c r="M16" s="210">
        <f t="shared" si="3"/>
        <v>0</v>
      </c>
    </row>
    <row r="17" spans="1:16" ht="24.95" customHeight="1">
      <c r="A17" s="205"/>
      <c r="B17" s="212" t="s">
        <v>215</v>
      </c>
      <c r="C17" s="218">
        <v>0.19</v>
      </c>
      <c r="D17" s="214">
        <v>231.4</v>
      </c>
      <c r="E17" s="214">
        <v>233</v>
      </c>
      <c r="F17" s="214">
        <v>233</v>
      </c>
      <c r="G17" s="214">
        <v>297.2</v>
      </c>
      <c r="H17" s="214">
        <v>297.2</v>
      </c>
      <c r="I17" s="214">
        <v>297.2</v>
      </c>
      <c r="J17" s="215">
        <f t="shared" si="0"/>
        <v>0.69144338807261363</v>
      </c>
      <c r="K17" s="215">
        <f t="shared" si="1"/>
        <v>0</v>
      </c>
      <c r="L17" s="215">
        <f t="shared" si="2"/>
        <v>27.553648068669531</v>
      </c>
      <c r="M17" s="216">
        <f t="shared" si="3"/>
        <v>0</v>
      </c>
    </row>
    <row r="18" spans="1:16" ht="24.95" customHeight="1">
      <c r="A18" s="205"/>
      <c r="B18" s="212" t="s">
        <v>216</v>
      </c>
      <c r="C18" s="218">
        <v>0.95</v>
      </c>
      <c r="D18" s="214">
        <v>299.39999999999998</v>
      </c>
      <c r="E18" s="214">
        <v>301.60000000000002</v>
      </c>
      <c r="F18" s="214">
        <v>301.60000000000002</v>
      </c>
      <c r="G18" s="214">
        <v>364.2</v>
      </c>
      <c r="H18" s="214">
        <v>364.2</v>
      </c>
      <c r="I18" s="214">
        <v>364.2</v>
      </c>
      <c r="J18" s="215">
        <f t="shared" si="0"/>
        <v>0.7348029392117752</v>
      </c>
      <c r="K18" s="215">
        <f t="shared" si="1"/>
        <v>0</v>
      </c>
      <c r="L18" s="215">
        <f t="shared" si="2"/>
        <v>20.75596816976126</v>
      </c>
      <c r="M18" s="216">
        <f t="shared" si="3"/>
        <v>0</v>
      </c>
    </row>
    <row r="19" spans="1:16" ht="24.95" customHeight="1">
      <c r="A19" s="205">
        <v>1.3</v>
      </c>
      <c r="B19" s="206" t="s">
        <v>219</v>
      </c>
      <c r="C19" s="217">
        <v>0.55000000000000004</v>
      </c>
      <c r="D19" s="208">
        <v>447.5</v>
      </c>
      <c r="E19" s="208">
        <v>457.7</v>
      </c>
      <c r="F19" s="208">
        <v>457.7</v>
      </c>
      <c r="G19" s="208">
        <v>516.6</v>
      </c>
      <c r="H19" s="208">
        <v>516.6</v>
      </c>
      <c r="I19" s="208">
        <v>516.6</v>
      </c>
      <c r="J19" s="209">
        <f t="shared" si="0"/>
        <v>2.2793296089385535</v>
      </c>
      <c r="K19" s="209">
        <f t="shared" si="1"/>
        <v>0</v>
      </c>
      <c r="L19" s="209">
        <f t="shared" si="2"/>
        <v>12.868691282499455</v>
      </c>
      <c r="M19" s="210">
        <f t="shared" si="3"/>
        <v>0</v>
      </c>
    </row>
    <row r="20" spans="1:16" ht="24.95" customHeight="1">
      <c r="A20" s="205"/>
      <c r="B20" s="212" t="s">
        <v>215</v>
      </c>
      <c r="C20" s="218">
        <v>0.1</v>
      </c>
      <c r="D20" s="214">
        <v>341.8</v>
      </c>
      <c r="E20" s="214">
        <v>352.3</v>
      </c>
      <c r="F20" s="214">
        <v>352.3</v>
      </c>
      <c r="G20" s="214">
        <v>385.3</v>
      </c>
      <c r="H20" s="214">
        <v>385.3</v>
      </c>
      <c r="I20" s="214">
        <v>385.3</v>
      </c>
      <c r="J20" s="215">
        <f t="shared" si="0"/>
        <v>3.0719719133996506</v>
      </c>
      <c r="K20" s="215">
        <f t="shared" si="1"/>
        <v>0</v>
      </c>
      <c r="L20" s="215">
        <f t="shared" si="2"/>
        <v>9.3670167470905454</v>
      </c>
      <c r="M20" s="216">
        <f t="shared" si="3"/>
        <v>0</v>
      </c>
    </row>
    <row r="21" spans="1:16" ht="24.95" customHeight="1">
      <c r="A21" s="205"/>
      <c r="B21" s="212" t="s">
        <v>216</v>
      </c>
      <c r="C21" s="218">
        <v>0.45</v>
      </c>
      <c r="D21" s="214">
        <v>471.7</v>
      </c>
      <c r="E21" s="214">
        <v>481.8</v>
      </c>
      <c r="F21" s="214">
        <v>481.8</v>
      </c>
      <c r="G21" s="214">
        <v>546.70000000000005</v>
      </c>
      <c r="H21" s="214">
        <v>546.70000000000005</v>
      </c>
      <c r="I21" s="214">
        <v>546.70000000000005</v>
      </c>
      <c r="J21" s="215">
        <f t="shared" si="0"/>
        <v>2.141191435234262</v>
      </c>
      <c r="K21" s="215">
        <f t="shared" si="1"/>
        <v>0</v>
      </c>
      <c r="L21" s="215">
        <f t="shared" si="2"/>
        <v>13.470319634703202</v>
      </c>
      <c r="M21" s="216">
        <f t="shared" si="3"/>
        <v>0</v>
      </c>
    </row>
    <row r="22" spans="1:16" ht="24.95" customHeight="1">
      <c r="A22" s="205">
        <v>1.4</v>
      </c>
      <c r="B22" s="206" t="s">
        <v>220</v>
      </c>
      <c r="C22" s="217">
        <v>4.01</v>
      </c>
      <c r="D22" s="208">
        <v>332.4</v>
      </c>
      <c r="E22" s="208">
        <v>332.4</v>
      </c>
      <c r="F22" s="208">
        <v>332.4</v>
      </c>
      <c r="G22" s="208">
        <v>410.8</v>
      </c>
      <c r="H22" s="208">
        <v>410.8</v>
      </c>
      <c r="I22" s="208">
        <v>410.8</v>
      </c>
      <c r="J22" s="209">
        <f t="shared" si="0"/>
        <v>0</v>
      </c>
      <c r="K22" s="209">
        <f t="shared" si="1"/>
        <v>0</v>
      </c>
      <c r="L22" s="209">
        <f t="shared" si="2"/>
        <v>23.586040914560783</v>
      </c>
      <c r="M22" s="210">
        <f t="shared" si="3"/>
        <v>0</v>
      </c>
    </row>
    <row r="23" spans="1:16" ht="24.95" customHeight="1">
      <c r="A23" s="205"/>
      <c r="B23" s="212" t="s">
        <v>215</v>
      </c>
      <c r="C23" s="218">
        <v>0.17</v>
      </c>
      <c r="D23" s="214">
        <v>259.3</v>
      </c>
      <c r="E23" s="214">
        <v>259.3</v>
      </c>
      <c r="F23" s="214">
        <v>259.3</v>
      </c>
      <c r="G23" s="214">
        <v>322.60000000000002</v>
      </c>
      <c r="H23" s="214">
        <v>322.60000000000002</v>
      </c>
      <c r="I23" s="214">
        <v>322.60000000000002</v>
      </c>
      <c r="J23" s="215">
        <f t="shared" si="0"/>
        <v>0</v>
      </c>
      <c r="K23" s="215">
        <f t="shared" si="1"/>
        <v>0</v>
      </c>
      <c r="L23" s="215">
        <f t="shared" si="2"/>
        <v>24.411878133436176</v>
      </c>
      <c r="M23" s="216">
        <f t="shared" si="3"/>
        <v>0</v>
      </c>
    </row>
    <row r="24" spans="1:16" ht="24.95" customHeight="1">
      <c r="A24" s="205"/>
      <c r="B24" s="212" t="s">
        <v>216</v>
      </c>
      <c r="C24" s="218">
        <v>3.84</v>
      </c>
      <c r="D24" s="214">
        <v>335.7</v>
      </c>
      <c r="E24" s="214">
        <v>335.7</v>
      </c>
      <c r="F24" s="214">
        <v>335.7</v>
      </c>
      <c r="G24" s="214">
        <v>414.8</v>
      </c>
      <c r="H24" s="214">
        <v>414.8</v>
      </c>
      <c r="I24" s="214">
        <v>414.8</v>
      </c>
      <c r="J24" s="215">
        <f t="shared" si="0"/>
        <v>0</v>
      </c>
      <c r="K24" s="215">
        <f t="shared" si="1"/>
        <v>0</v>
      </c>
      <c r="L24" s="215">
        <f t="shared" si="2"/>
        <v>23.562704795948775</v>
      </c>
      <c r="M24" s="216">
        <f t="shared" si="3"/>
        <v>0</v>
      </c>
    </row>
    <row r="25" spans="1:16" s="182" customFormat="1" ht="24.95" customHeight="1">
      <c r="A25" s="205">
        <v>1.5</v>
      </c>
      <c r="B25" s="206" t="s">
        <v>130</v>
      </c>
      <c r="C25" s="217">
        <v>10.55</v>
      </c>
      <c r="D25" s="208">
        <v>295.8</v>
      </c>
      <c r="E25" s="208">
        <v>300.2</v>
      </c>
      <c r="F25" s="208">
        <v>300.2</v>
      </c>
      <c r="G25" s="208">
        <v>362.4</v>
      </c>
      <c r="H25" s="208">
        <v>362.4</v>
      </c>
      <c r="I25" s="208">
        <v>362.4</v>
      </c>
      <c r="J25" s="209">
        <f t="shared" si="0"/>
        <v>1.4874915483434705</v>
      </c>
      <c r="K25" s="209">
        <f t="shared" si="1"/>
        <v>0</v>
      </c>
      <c r="L25" s="209">
        <f t="shared" si="2"/>
        <v>20.71952031978681</v>
      </c>
      <c r="M25" s="210">
        <f t="shared" si="3"/>
        <v>0</v>
      </c>
      <c r="O25" s="156"/>
      <c r="P25" s="156"/>
    </row>
    <row r="26" spans="1:16" ht="24.95" customHeight="1">
      <c r="A26" s="205"/>
      <c r="B26" s="212" t="s">
        <v>215</v>
      </c>
      <c r="C26" s="218">
        <v>6.8</v>
      </c>
      <c r="D26" s="214">
        <v>268.89999999999998</v>
      </c>
      <c r="E26" s="214">
        <v>272.10000000000002</v>
      </c>
      <c r="F26" s="214">
        <v>272.10000000000002</v>
      </c>
      <c r="G26" s="214">
        <v>326.8</v>
      </c>
      <c r="H26" s="214">
        <v>326.8</v>
      </c>
      <c r="I26" s="214">
        <v>326.8</v>
      </c>
      <c r="J26" s="215">
        <f t="shared" si="0"/>
        <v>1.1900334696913575</v>
      </c>
      <c r="K26" s="215">
        <f t="shared" si="1"/>
        <v>0</v>
      </c>
      <c r="L26" s="215">
        <f t="shared" si="2"/>
        <v>20.102903344358694</v>
      </c>
      <c r="M26" s="216">
        <f t="shared" si="3"/>
        <v>0</v>
      </c>
    </row>
    <row r="27" spans="1:16" ht="24.95" customHeight="1">
      <c r="A27" s="205"/>
      <c r="B27" s="212" t="s">
        <v>216</v>
      </c>
      <c r="C27" s="218">
        <v>3.75</v>
      </c>
      <c r="D27" s="214">
        <v>344.6</v>
      </c>
      <c r="E27" s="214">
        <v>351.2</v>
      </c>
      <c r="F27" s="214">
        <v>351.2</v>
      </c>
      <c r="G27" s="214">
        <v>426.9</v>
      </c>
      <c r="H27" s="214">
        <v>426.9</v>
      </c>
      <c r="I27" s="214">
        <v>426.9</v>
      </c>
      <c r="J27" s="215">
        <f t="shared" si="0"/>
        <v>1.9152640742890128</v>
      </c>
      <c r="K27" s="215">
        <f t="shared" si="1"/>
        <v>0</v>
      </c>
      <c r="L27" s="215">
        <f t="shared" si="2"/>
        <v>21.554669703872435</v>
      </c>
      <c r="M27" s="216">
        <f t="shared" si="3"/>
        <v>0</v>
      </c>
    </row>
    <row r="28" spans="1:16" s="182" customFormat="1" ht="24.95" customHeight="1">
      <c r="A28" s="205">
        <v>1.6</v>
      </c>
      <c r="B28" s="206" t="s">
        <v>221</v>
      </c>
      <c r="C28" s="217">
        <v>7.9</v>
      </c>
      <c r="D28" s="208">
        <v>111.3</v>
      </c>
      <c r="E28" s="208">
        <v>111.3</v>
      </c>
      <c r="F28" s="208">
        <v>111.3</v>
      </c>
      <c r="G28" s="208">
        <v>111.3</v>
      </c>
      <c r="H28" s="208">
        <v>111.3</v>
      </c>
      <c r="I28" s="208">
        <v>111.3</v>
      </c>
      <c r="J28" s="209">
        <f t="shared" si="0"/>
        <v>0</v>
      </c>
      <c r="K28" s="209">
        <f t="shared" si="1"/>
        <v>0</v>
      </c>
      <c r="L28" s="209">
        <f t="shared" si="2"/>
        <v>0</v>
      </c>
      <c r="M28" s="210">
        <f t="shared" si="3"/>
        <v>0</v>
      </c>
      <c r="O28" s="156"/>
      <c r="P28" s="156"/>
    </row>
    <row r="29" spans="1:16" ht="24.95" customHeight="1">
      <c r="A29" s="205"/>
      <c r="B29" s="212" t="s">
        <v>215</v>
      </c>
      <c r="C29" s="218">
        <v>2.2400000000000002</v>
      </c>
      <c r="D29" s="214">
        <v>115.3</v>
      </c>
      <c r="E29" s="214">
        <v>115.3</v>
      </c>
      <c r="F29" s="214">
        <v>115.3</v>
      </c>
      <c r="G29" s="214">
        <v>115.3</v>
      </c>
      <c r="H29" s="214">
        <v>115.3</v>
      </c>
      <c r="I29" s="214">
        <v>115.3</v>
      </c>
      <c r="J29" s="215">
        <f t="shared" si="0"/>
        <v>0</v>
      </c>
      <c r="K29" s="215">
        <f t="shared" si="1"/>
        <v>0</v>
      </c>
      <c r="L29" s="215">
        <f t="shared" si="2"/>
        <v>0</v>
      </c>
      <c r="M29" s="216">
        <f t="shared" si="3"/>
        <v>0</v>
      </c>
    </row>
    <row r="30" spans="1:16" ht="24.95" customHeight="1">
      <c r="A30" s="205"/>
      <c r="B30" s="212" t="s">
        <v>216</v>
      </c>
      <c r="C30" s="218">
        <v>5.66</v>
      </c>
      <c r="D30" s="214">
        <v>109.7</v>
      </c>
      <c r="E30" s="214">
        <v>109.7</v>
      </c>
      <c r="F30" s="214">
        <v>109.7</v>
      </c>
      <c r="G30" s="214">
        <v>109.7</v>
      </c>
      <c r="H30" s="214">
        <v>109.7</v>
      </c>
      <c r="I30" s="214">
        <v>109.7</v>
      </c>
      <c r="J30" s="215">
        <f t="shared" si="0"/>
        <v>0</v>
      </c>
      <c r="K30" s="215">
        <f t="shared" si="1"/>
        <v>0</v>
      </c>
      <c r="L30" s="215">
        <f t="shared" si="2"/>
        <v>0</v>
      </c>
      <c r="M30" s="216">
        <f t="shared" si="3"/>
        <v>0</v>
      </c>
    </row>
    <row r="31" spans="1:16" s="182" customFormat="1" ht="18.75" customHeight="1">
      <c r="A31" s="219">
        <v>2</v>
      </c>
      <c r="B31" s="220" t="s">
        <v>222</v>
      </c>
      <c r="C31" s="221">
        <v>73.03</v>
      </c>
      <c r="D31" s="208">
        <v>381.8</v>
      </c>
      <c r="E31" s="208">
        <v>401.2</v>
      </c>
      <c r="F31" s="208">
        <v>405.5</v>
      </c>
      <c r="G31" s="208">
        <v>453.2</v>
      </c>
      <c r="H31" s="208">
        <v>453.2</v>
      </c>
      <c r="I31" s="208">
        <v>461.1</v>
      </c>
      <c r="J31" s="222">
        <f>+F31/D31*100-100</f>
        <v>6.207438449449981</v>
      </c>
      <c r="K31" s="222">
        <f>+F31/E31*100-100</f>
        <v>1.0717846460618148</v>
      </c>
      <c r="L31" s="222">
        <f t="shared" si="2"/>
        <v>13.711467324291007</v>
      </c>
      <c r="M31" s="223">
        <f t="shared" si="3"/>
        <v>1.7431597528684932</v>
      </c>
      <c r="O31" s="156"/>
      <c r="P31" s="156"/>
    </row>
    <row r="32" spans="1:16" ht="18" customHeight="1">
      <c r="A32" s="205">
        <v>2.1</v>
      </c>
      <c r="B32" s="206" t="s">
        <v>223</v>
      </c>
      <c r="C32" s="217">
        <v>39.49</v>
      </c>
      <c r="D32" s="208">
        <v>434</v>
      </c>
      <c r="E32" s="208">
        <v>456.1</v>
      </c>
      <c r="F32" s="208">
        <v>461.7</v>
      </c>
      <c r="G32" s="208">
        <v>517.9</v>
      </c>
      <c r="H32" s="208">
        <v>517.9</v>
      </c>
      <c r="I32" s="208">
        <v>517.9</v>
      </c>
      <c r="J32" s="209">
        <f t="shared" ref="J32:J49" si="4">+F32/D32*100-100</f>
        <v>6.3824884792626619</v>
      </c>
      <c r="K32" s="209">
        <f t="shared" ref="K32:K49" si="5">+F32/E32*100-100</f>
        <v>1.227800920850683</v>
      </c>
      <c r="L32" s="209">
        <f t="shared" si="2"/>
        <v>12.172406324453107</v>
      </c>
      <c r="M32" s="224">
        <f t="shared" si="3"/>
        <v>0</v>
      </c>
    </row>
    <row r="33" spans="1:16" ht="24.95" customHeight="1">
      <c r="A33" s="205"/>
      <c r="B33" s="212" t="s">
        <v>224</v>
      </c>
      <c r="C33" s="213">
        <v>20.49</v>
      </c>
      <c r="D33" s="214">
        <v>432</v>
      </c>
      <c r="E33" s="214">
        <v>449.4</v>
      </c>
      <c r="F33" s="214">
        <v>453.7</v>
      </c>
      <c r="G33" s="214">
        <v>497</v>
      </c>
      <c r="H33" s="214">
        <v>497</v>
      </c>
      <c r="I33" s="214">
        <v>497</v>
      </c>
      <c r="J33" s="215">
        <f t="shared" si="4"/>
        <v>5.0231481481481524</v>
      </c>
      <c r="K33" s="215">
        <f t="shared" si="5"/>
        <v>0.95683133066310688</v>
      </c>
      <c r="L33" s="215">
        <f t="shared" si="2"/>
        <v>9.5437513775622733</v>
      </c>
      <c r="M33" s="216">
        <f t="shared" si="3"/>
        <v>0</v>
      </c>
    </row>
    <row r="34" spans="1:16" ht="24.95" customHeight="1">
      <c r="A34" s="205"/>
      <c r="B34" s="212" t="s">
        <v>225</v>
      </c>
      <c r="C34" s="213">
        <v>19</v>
      </c>
      <c r="D34" s="214">
        <v>436.2</v>
      </c>
      <c r="E34" s="214">
        <v>463.4</v>
      </c>
      <c r="F34" s="214">
        <v>470.2</v>
      </c>
      <c r="G34" s="214">
        <v>540.6</v>
      </c>
      <c r="H34" s="214">
        <v>540.6</v>
      </c>
      <c r="I34" s="214">
        <v>540.6</v>
      </c>
      <c r="J34" s="215">
        <f t="shared" si="4"/>
        <v>7.794589637780831</v>
      </c>
      <c r="K34" s="215">
        <f t="shared" si="5"/>
        <v>1.4674147604661272</v>
      </c>
      <c r="L34" s="215">
        <f t="shared" si="2"/>
        <v>14.972352190557217</v>
      </c>
      <c r="M34" s="216">
        <f t="shared" si="3"/>
        <v>0</v>
      </c>
    </row>
    <row r="35" spans="1:16" ht="24.95" customHeight="1">
      <c r="A35" s="205">
        <v>2.2000000000000002</v>
      </c>
      <c r="B35" s="206" t="s">
        <v>226</v>
      </c>
      <c r="C35" s="217">
        <v>25.25</v>
      </c>
      <c r="D35" s="208">
        <v>318.2</v>
      </c>
      <c r="E35" s="208">
        <v>329.6</v>
      </c>
      <c r="F35" s="208">
        <v>330.7</v>
      </c>
      <c r="G35" s="208">
        <v>367.8</v>
      </c>
      <c r="H35" s="208">
        <v>367.8</v>
      </c>
      <c r="I35" s="208">
        <v>390.4</v>
      </c>
      <c r="J35" s="209">
        <f t="shared" si="4"/>
        <v>3.9283469516027623</v>
      </c>
      <c r="K35" s="209">
        <f t="shared" si="5"/>
        <v>0.33373786407766204</v>
      </c>
      <c r="L35" s="209">
        <f t="shared" si="2"/>
        <v>18.052615663743566</v>
      </c>
      <c r="M35" s="210">
        <f t="shared" si="3"/>
        <v>6.1446438281674602</v>
      </c>
    </row>
    <row r="36" spans="1:16" ht="24.95" customHeight="1">
      <c r="A36" s="205"/>
      <c r="B36" s="212" t="s">
        <v>227</v>
      </c>
      <c r="C36" s="213">
        <v>6.31</v>
      </c>
      <c r="D36" s="214">
        <v>302.10000000000002</v>
      </c>
      <c r="E36" s="214">
        <v>321.7</v>
      </c>
      <c r="F36" s="214">
        <v>321.7</v>
      </c>
      <c r="G36" s="214">
        <v>357.1</v>
      </c>
      <c r="H36" s="214">
        <v>357.1</v>
      </c>
      <c r="I36" s="214">
        <v>358</v>
      </c>
      <c r="J36" s="215">
        <f t="shared" si="4"/>
        <v>6.4879179079774758</v>
      </c>
      <c r="K36" s="215">
        <f t="shared" si="5"/>
        <v>0</v>
      </c>
      <c r="L36" s="215">
        <f t="shared" si="2"/>
        <v>11.283804787068703</v>
      </c>
      <c r="M36" s="216">
        <f t="shared" si="3"/>
        <v>0.25203024362923543</v>
      </c>
    </row>
    <row r="37" spans="1:16" ht="24.95" customHeight="1">
      <c r="A37" s="205"/>
      <c r="B37" s="212" t="s">
        <v>228</v>
      </c>
      <c r="C37" s="213">
        <v>6.31</v>
      </c>
      <c r="D37" s="214">
        <v>314.5</v>
      </c>
      <c r="E37" s="214">
        <v>326.89999999999998</v>
      </c>
      <c r="F37" s="214">
        <v>328.1</v>
      </c>
      <c r="G37" s="214">
        <v>370</v>
      </c>
      <c r="H37" s="214">
        <v>370</v>
      </c>
      <c r="I37" s="214">
        <v>371.9</v>
      </c>
      <c r="J37" s="215">
        <f t="shared" si="4"/>
        <v>4.3243243243243228</v>
      </c>
      <c r="K37" s="215">
        <f t="shared" si="5"/>
        <v>0.3670847353931066</v>
      </c>
      <c r="L37" s="215">
        <f t="shared" si="2"/>
        <v>13.349588540079239</v>
      </c>
      <c r="M37" s="216">
        <f t="shared" si="3"/>
        <v>0.51351351351350161</v>
      </c>
    </row>
    <row r="38" spans="1:16" ht="24.95" customHeight="1">
      <c r="A38" s="205"/>
      <c r="B38" s="212" t="s">
        <v>229</v>
      </c>
      <c r="C38" s="213">
        <v>6.31</v>
      </c>
      <c r="D38" s="214">
        <v>315.89999999999998</v>
      </c>
      <c r="E38" s="214">
        <v>322.10000000000002</v>
      </c>
      <c r="F38" s="214">
        <v>325.3</v>
      </c>
      <c r="G38" s="214">
        <v>364.3</v>
      </c>
      <c r="H38" s="214">
        <v>364.3</v>
      </c>
      <c r="I38" s="214">
        <v>365.5</v>
      </c>
      <c r="J38" s="215">
        <f t="shared" si="4"/>
        <v>2.9756251978474211</v>
      </c>
      <c r="K38" s="215">
        <f t="shared" si="5"/>
        <v>0.99348028562558</v>
      </c>
      <c r="L38" s="215">
        <f t="shared" si="2"/>
        <v>12.357823547494618</v>
      </c>
      <c r="M38" s="216">
        <f t="shared" si="3"/>
        <v>0.32939884710403078</v>
      </c>
    </row>
    <row r="39" spans="1:16" ht="24.95" customHeight="1">
      <c r="A39" s="205"/>
      <c r="B39" s="212" t="s">
        <v>230</v>
      </c>
      <c r="C39" s="213">
        <v>6.32</v>
      </c>
      <c r="D39" s="214">
        <v>340.5</v>
      </c>
      <c r="E39" s="214">
        <v>347.5</v>
      </c>
      <c r="F39" s="214">
        <v>347.5</v>
      </c>
      <c r="G39" s="214">
        <v>379.7</v>
      </c>
      <c r="H39" s="214">
        <v>379.7</v>
      </c>
      <c r="I39" s="214">
        <v>466.1</v>
      </c>
      <c r="J39" s="215">
        <f t="shared" si="4"/>
        <v>2.0558002936857491</v>
      </c>
      <c r="K39" s="215">
        <f t="shared" si="5"/>
        <v>0</v>
      </c>
      <c r="L39" s="215">
        <f t="shared" si="2"/>
        <v>34.129496402877692</v>
      </c>
      <c r="M39" s="216">
        <f t="shared" si="3"/>
        <v>22.75480642612591</v>
      </c>
    </row>
    <row r="40" spans="1:16" ht="24.95" customHeight="1">
      <c r="A40" s="205">
        <v>2.2999999999999998</v>
      </c>
      <c r="B40" s="206" t="s">
        <v>231</v>
      </c>
      <c r="C40" s="217">
        <v>8.2899999999999991</v>
      </c>
      <c r="D40" s="208">
        <v>327</v>
      </c>
      <c r="E40" s="208">
        <v>358.1</v>
      </c>
      <c r="F40" s="208">
        <v>365.4</v>
      </c>
      <c r="G40" s="208">
        <v>404.8</v>
      </c>
      <c r="H40" s="208">
        <v>404.8</v>
      </c>
      <c r="I40" s="208">
        <v>405.6</v>
      </c>
      <c r="J40" s="209">
        <f t="shared" si="4"/>
        <v>11.743119266055047</v>
      </c>
      <c r="K40" s="209">
        <f t="shared" si="5"/>
        <v>2.0385367215861407</v>
      </c>
      <c r="L40" s="209">
        <f t="shared" si="2"/>
        <v>11.001642036124821</v>
      </c>
      <c r="M40" s="224">
        <f t="shared" si="3"/>
        <v>0.19762845849801636</v>
      </c>
    </row>
    <row r="41" spans="1:16" s="182" customFormat="1" ht="24.95" customHeight="1">
      <c r="A41" s="205"/>
      <c r="B41" s="206" t="s">
        <v>232</v>
      </c>
      <c r="C41" s="217">
        <v>2.76</v>
      </c>
      <c r="D41" s="208">
        <v>304.8</v>
      </c>
      <c r="E41" s="208">
        <v>333.5</v>
      </c>
      <c r="F41" s="208">
        <v>340.8</v>
      </c>
      <c r="G41" s="208">
        <v>377.8</v>
      </c>
      <c r="H41" s="208">
        <v>377.8</v>
      </c>
      <c r="I41" s="208">
        <v>380.1</v>
      </c>
      <c r="J41" s="209">
        <f t="shared" si="4"/>
        <v>11.811023622047244</v>
      </c>
      <c r="K41" s="209">
        <f t="shared" si="5"/>
        <v>2.1889055472263976</v>
      </c>
      <c r="L41" s="209">
        <f t="shared" si="2"/>
        <v>11.531690140845072</v>
      </c>
      <c r="M41" s="210">
        <f t="shared" si="3"/>
        <v>0.60878771836951273</v>
      </c>
      <c r="O41" s="156"/>
      <c r="P41" s="156"/>
    </row>
    <row r="42" spans="1:16" ht="24.95" customHeight="1">
      <c r="A42" s="205"/>
      <c r="B42" s="212" t="s">
        <v>228</v>
      </c>
      <c r="C42" s="213">
        <v>1.38</v>
      </c>
      <c r="D42" s="214">
        <v>295.2</v>
      </c>
      <c r="E42" s="214">
        <v>320.10000000000002</v>
      </c>
      <c r="F42" s="214">
        <v>330.6</v>
      </c>
      <c r="G42" s="214">
        <v>368.3</v>
      </c>
      <c r="H42" s="214">
        <v>368.3</v>
      </c>
      <c r="I42" s="214">
        <v>368.3</v>
      </c>
      <c r="J42" s="215">
        <f t="shared" si="4"/>
        <v>11.991869918699209</v>
      </c>
      <c r="K42" s="215">
        <f t="shared" si="5"/>
        <v>3.2802249297094761</v>
      </c>
      <c r="L42" s="215">
        <f t="shared" si="2"/>
        <v>11.403508771929822</v>
      </c>
      <c r="M42" s="216">
        <f t="shared" si="3"/>
        <v>0</v>
      </c>
    </row>
    <row r="43" spans="1:16" ht="24.95" customHeight="1">
      <c r="A43" s="225"/>
      <c r="B43" s="212" t="s">
        <v>230</v>
      </c>
      <c r="C43" s="213">
        <v>1.38</v>
      </c>
      <c r="D43" s="214">
        <v>314.3</v>
      </c>
      <c r="E43" s="214">
        <v>346.9</v>
      </c>
      <c r="F43" s="214">
        <v>351</v>
      </c>
      <c r="G43" s="214">
        <v>387.2</v>
      </c>
      <c r="H43" s="214">
        <v>387.2</v>
      </c>
      <c r="I43" s="214">
        <v>391.9</v>
      </c>
      <c r="J43" s="215">
        <f t="shared" si="4"/>
        <v>11.676741966274264</v>
      </c>
      <c r="K43" s="215">
        <f t="shared" si="5"/>
        <v>1.1818968002306178</v>
      </c>
      <c r="L43" s="215">
        <f t="shared" si="2"/>
        <v>11.652421652421637</v>
      </c>
      <c r="M43" s="216">
        <f t="shared" si="3"/>
        <v>1.2138429752066173</v>
      </c>
    </row>
    <row r="44" spans="1:16" ht="24.95" customHeight="1">
      <c r="A44" s="205"/>
      <c r="B44" s="206" t="s">
        <v>233</v>
      </c>
      <c r="C44" s="217">
        <v>2.76</v>
      </c>
      <c r="D44" s="208">
        <v>287.5</v>
      </c>
      <c r="E44" s="208">
        <v>319.10000000000002</v>
      </c>
      <c r="F44" s="208">
        <v>333.9</v>
      </c>
      <c r="G44" s="208">
        <v>372</v>
      </c>
      <c r="H44" s="208">
        <v>372</v>
      </c>
      <c r="I44" s="208">
        <v>372</v>
      </c>
      <c r="J44" s="209">
        <f t="shared" si="4"/>
        <v>16.139130434782615</v>
      </c>
      <c r="K44" s="209">
        <f t="shared" si="5"/>
        <v>4.6380445001566812</v>
      </c>
      <c r="L44" s="209">
        <f t="shared" si="2"/>
        <v>11.410601976639725</v>
      </c>
      <c r="M44" s="210">
        <f t="shared" si="3"/>
        <v>0</v>
      </c>
    </row>
    <row r="45" spans="1:16" ht="24.95" customHeight="1">
      <c r="A45" s="205"/>
      <c r="B45" s="212" t="s">
        <v>228</v>
      </c>
      <c r="C45" s="213">
        <v>1.38</v>
      </c>
      <c r="D45" s="214">
        <v>280.3</v>
      </c>
      <c r="E45" s="214">
        <v>313.8</v>
      </c>
      <c r="F45" s="214">
        <v>330.3</v>
      </c>
      <c r="G45" s="214">
        <v>358.8</v>
      </c>
      <c r="H45" s="214">
        <v>358.8</v>
      </c>
      <c r="I45" s="214">
        <v>358.8</v>
      </c>
      <c r="J45" s="215">
        <f t="shared" si="4"/>
        <v>17.838030681412761</v>
      </c>
      <c r="K45" s="215">
        <f t="shared" si="5"/>
        <v>5.2581261950286802</v>
      </c>
      <c r="L45" s="215">
        <f t="shared" si="2"/>
        <v>8.6285195277020961</v>
      </c>
      <c r="M45" s="216">
        <f t="shared" si="3"/>
        <v>0</v>
      </c>
    </row>
    <row r="46" spans="1:16" ht="24.95" customHeight="1">
      <c r="A46" s="205"/>
      <c r="B46" s="212" t="s">
        <v>230</v>
      </c>
      <c r="C46" s="213">
        <v>1.38</v>
      </c>
      <c r="D46" s="214">
        <v>294.7</v>
      </c>
      <c r="E46" s="214">
        <v>324.39999999999998</v>
      </c>
      <c r="F46" s="214">
        <v>337.5</v>
      </c>
      <c r="G46" s="214">
        <v>385.3</v>
      </c>
      <c r="H46" s="214">
        <v>385.3</v>
      </c>
      <c r="I46" s="214">
        <v>385.3</v>
      </c>
      <c r="J46" s="215">
        <f t="shared" si="4"/>
        <v>14.523243976925684</v>
      </c>
      <c r="K46" s="215">
        <f t="shared" si="5"/>
        <v>4.038224414303329</v>
      </c>
      <c r="L46" s="215">
        <f t="shared" si="2"/>
        <v>14.162962962962979</v>
      </c>
      <c r="M46" s="216">
        <f t="shared" si="3"/>
        <v>0</v>
      </c>
    </row>
    <row r="47" spans="1:16" ht="24.95" customHeight="1">
      <c r="A47" s="205"/>
      <c r="B47" s="206" t="s">
        <v>234</v>
      </c>
      <c r="C47" s="217">
        <v>2.77</v>
      </c>
      <c r="D47" s="208">
        <v>388.6</v>
      </c>
      <c r="E47" s="208">
        <v>421.4</v>
      </c>
      <c r="F47" s="208">
        <v>421.4</v>
      </c>
      <c r="G47" s="208">
        <v>464.5</v>
      </c>
      <c r="H47" s="208">
        <v>464.5</v>
      </c>
      <c r="I47" s="208">
        <v>464.5</v>
      </c>
      <c r="J47" s="209">
        <f t="shared" si="4"/>
        <v>8.4405558414822224</v>
      </c>
      <c r="K47" s="209">
        <f t="shared" si="5"/>
        <v>0</v>
      </c>
      <c r="L47" s="209">
        <f t="shared" si="2"/>
        <v>10.227812055054585</v>
      </c>
      <c r="M47" s="210">
        <f t="shared" si="3"/>
        <v>0</v>
      </c>
    </row>
    <row r="48" spans="1:16" ht="24.95" customHeight="1">
      <c r="A48" s="205"/>
      <c r="B48" s="212" t="s">
        <v>224</v>
      </c>
      <c r="C48" s="213">
        <v>1.38</v>
      </c>
      <c r="D48" s="214">
        <v>398.8</v>
      </c>
      <c r="E48" s="214">
        <v>428.1</v>
      </c>
      <c r="F48" s="214">
        <v>428.1</v>
      </c>
      <c r="G48" s="214">
        <v>455.1</v>
      </c>
      <c r="H48" s="214">
        <v>455.1</v>
      </c>
      <c r="I48" s="214">
        <v>455.1</v>
      </c>
      <c r="J48" s="215">
        <f t="shared" si="4"/>
        <v>7.3470411233701185</v>
      </c>
      <c r="K48" s="215">
        <f t="shared" si="5"/>
        <v>0</v>
      </c>
      <c r="L48" s="215">
        <f t="shared" si="2"/>
        <v>6.3069376313945327</v>
      </c>
      <c r="M48" s="216">
        <f t="shared" si="3"/>
        <v>0</v>
      </c>
    </row>
    <row r="49" spans="1:13" ht="24.95" customHeight="1" thickBot="1">
      <c r="A49" s="226"/>
      <c r="B49" s="227" t="s">
        <v>225</v>
      </c>
      <c r="C49" s="228">
        <v>1.39</v>
      </c>
      <c r="D49" s="229">
        <v>378.4</v>
      </c>
      <c r="E49" s="229">
        <v>414.8</v>
      </c>
      <c r="F49" s="229">
        <v>414.8</v>
      </c>
      <c r="G49" s="229">
        <v>473.9</v>
      </c>
      <c r="H49" s="229">
        <v>473.9</v>
      </c>
      <c r="I49" s="229">
        <v>473.9</v>
      </c>
      <c r="J49" s="230">
        <f t="shared" si="4"/>
        <v>9.6194503171247447</v>
      </c>
      <c r="K49" s="230">
        <f t="shared" si="5"/>
        <v>0</v>
      </c>
      <c r="L49" s="230">
        <f t="shared" si="2"/>
        <v>14.247830279652845</v>
      </c>
      <c r="M49" s="231">
        <f t="shared" si="3"/>
        <v>0</v>
      </c>
    </row>
    <row r="50" spans="1:13" ht="12.75" customHeight="1" thickTop="1">
      <c r="A50" s="232"/>
      <c r="B50" s="233"/>
      <c r="C50" s="234"/>
      <c r="D50" s="235"/>
      <c r="E50" s="235"/>
      <c r="F50" s="235"/>
      <c r="G50" s="235"/>
      <c r="H50" s="235"/>
      <c r="I50" s="236"/>
      <c r="J50" s="236"/>
      <c r="K50" s="236"/>
      <c r="L50" s="236"/>
      <c r="M50" s="235"/>
    </row>
    <row r="51" spans="1:13" ht="24.95" customHeight="1">
      <c r="A51" s="232"/>
      <c r="B51" s="234"/>
      <c r="C51" s="234"/>
      <c r="D51" s="235"/>
      <c r="E51" s="235"/>
      <c r="F51" s="235"/>
      <c r="G51" s="235"/>
      <c r="H51" s="235"/>
      <c r="I51" s="236"/>
      <c r="J51" s="236"/>
      <c r="K51" s="236"/>
      <c r="L51" s="236"/>
      <c r="M51" s="235"/>
    </row>
    <row r="52" spans="1:13" ht="24.95" customHeight="1">
      <c r="D52" s="237"/>
      <c r="E52" s="237"/>
      <c r="F52" s="237"/>
      <c r="G52" s="237"/>
      <c r="H52" s="237"/>
      <c r="I52" s="237"/>
      <c r="J52" s="237"/>
      <c r="K52" s="237"/>
      <c r="L52" s="237"/>
      <c r="M52" s="237"/>
    </row>
    <row r="53" spans="1:13" ht="24.95" customHeight="1">
      <c r="D53" s="237"/>
      <c r="E53" s="237"/>
      <c r="F53" s="237"/>
      <c r="G53" s="237"/>
      <c r="H53" s="237"/>
      <c r="I53" s="237"/>
      <c r="J53" s="237"/>
      <c r="K53" s="237"/>
      <c r="L53" s="237"/>
      <c r="M53" s="237"/>
    </row>
    <row r="54" spans="1:13" ht="24.95" customHeight="1">
      <c r="D54" s="237"/>
      <c r="E54" s="237"/>
      <c r="F54" s="237"/>
      <c r="G54" s="237"/>
      <c r="H54" s="237"/>
      <c r="I54" s="237"/>
      <c r="J54" s="237"/>
      <c r="K54" s="237"/>
      <c r="L54" s="237"/>
      <c r="M54" s="237"/>
    </row>
    <row r="55" spans="1:13" ht="24.95" customHeight="1">
      <c r="D55" s="237"/>
      <c r="E55" s="237"/>
      <c r="F55" s="237"/>
      <c r="G55" s="237"/>
      <c r="H55" s="237"/>
      <c r="I55" s="237"/>
      <c r="J55" s="237"/>
      <c r="K55" s="237"/>
      <c r="L55" s="237"/>
      <c r="M55" s="237"/>
    </row>
    <row r="56" spans="1:13" ht="24.95" customHeight="1">
      <c r="D56" s="237"/>
      <c r="E56" s="237"/>
      <c r="F56" s="237"/>
      <c r="G56" s="237"/>
      <c r="H56" s="237"/>
      <c r="I56" s="237"/>
      <c r="J56" s="237"/>
      <c r="K56" s="237"/>
      <c r="L56" s="237"/>
      <c r="M56" s="237"/>
    </row>
    <row r="57" spans="1:13" ht="24.95" customHeight="1">
      <c r="D57" s="237"/>
      <c r="E57" s="237"/>
      <c r="F57" s="237"/>
      <c r="G57" s="237"/>
      <c r="H57" s="237"/>
      <c r="I57" s="237"/>
      <c r="J57" s="237"/>
      <c r="K57" s="237"/>
      <c r="L57" s="237"/>
      <c r="M57" s="237"/>
    </row>
    <row r="58" spans="1:13" ht="24.95" customHeight="1">
      <c r="D58" s="237"/>
      <c r="E58" s="237"/>
      <c r="F58" s="237"/>
      <c r="G58" s="237"/>
      <c r="H58" s="237"/>
      <c r="I58" s="237"/>
      <c r="J58" s="237"/>
      <c r="K58" s="237"/>
      <c r="L58" s="237"/>
      <c r="M58" s="237"/>
    </row>
    <row r="59" spans="1:13" ht="24.95" customHeight="1">
      <c r="D59" s="237"/>
      <c r="E59" s="237"/>
      <c r="F59" s="237"/>
      <c r="G59" s="237"/>
      <c r="H59" s="237"/>
      <c r="I59" s="237"/>
      <c r="J59" s="237"/>
      <c r="K59" s="237"/>
      <c r="L59" s="237"/>
      <c r="M59" s="237"/>
    </row>
    <row r="60" spans="1:13" ht="24.95" customHeight="1">
      <c r="D60" s="237"/>
      <c r="E60" s="237"/>
      <c r="F60" s="237"/>
      <c r="G60" s="237"/>
      <c r="H60" s="237"/>
      <c r="I60" s="237"/>
      <c r="J60" s="237"/>
      <c r="K60" s="237"/>
      <c r="L60" s="237"/>
      <c r="M60" s="237"/>
    </row>
    <row r="61" spans="1:13" ht="24.95" customHeight="1">
      <c r="D61" s="237"/>
      <c r="E61" s="237"/>
      <c r="F61" s="237"/>
      <c r="G61" s="237"/>
      <c r="H61" s="237"/>
      <c r="I61" s="237"/>
      <c r="J61" s="237"/>
      <c r="K61" s="237"/>
      <c r="L61" s="237"/>
      <c r="M61" s="237"/>
    </row>
    <row r="62" spans="1:13" ht="24.95" customHeight="1"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3" ht="24.95" customHeight="1">
      <c r="D63" s="237"/>
      <c r="E63" s="237"/>
      <c r="F63" s="237"/>
      <c r="G63" s="237"/>
      <c r="H63" s="237"/>
      <c r="I63" s="237"/>
      <c r="J63" s="237"/>
      <c r="K63" s="237"/>
      <c r="L63" s="237"/>
      <c r="M63" s="237"/>
    </row>
    <row r="64" spans="1:13" ht="24.95" customHeight="1">
      <c r="D64" s="237"/>
      <c r="E64" s="237"/>
      <c r="F64" s="237"/>
      <c r="G64" s="237"/>
      <c r="H64" s="237"/>
      <c r="I64" s="237"/>
      <c r="J64" s="237"/>
      <c r="K64" s="237"/>
      <c r="L64" s="237"/>
      <c r="M64" s="237"/>
    </row>
    <row r="65" spans="4:13" ht="24.95" customHeight="1">
      <c r="D65" s="237"/>
      <c r="E65" s="237"/>
      <c r="F65" s="237"/>
      <c r="G65" s="237"/>
      <c r="H65" s="237"/>
      <c r="I65" s="237"/>
      <c r="J65" s="237"/>
      <c r="K65" s="237"/>
      <c r="L65" s="237"/>
      <c r="M65" s="237"/>
    </row>
    <row r="66" spans="4:13" ht="24.95" customHeight="1">
      <c r="D66" s="237"/>
      <c r="E66" s="237"/>
      <c r="F66" s="237"/>
      <c r="G66" s="237"/>
      <c r="H66" s="237"/>
      <c r="I66" s="237"/>
      <c r="J66" s="237"/>
      <c r="K66" s="237"/>
      <c r="L66" s="237"/>
      <c r="M66" s="237"/>
    </row>
    <row r="67" spans="4:13" ht="24.95" customHeight="1">
      <c r="D67" s="237"/>
      <c r="E67" s="237"/>
      <c r="F67" s="237"/>
      <c r="G67" s="237"/>
      <c r="H67" s="237"/>
      <c r="I67" s="237"/>
      <c r="J67" s="237"/>
      <c r="K67" s="237"/>
      <c r="L67" s="237"/>
      <c r="M67" s="237"/>
    </row>
    <row r="68" spans="4:13" ht="24.95" customHeight="1">
      <c r="D68" s="237"/>
      <c r="E68" s="237"/>
      <c r="F68" s="237"/>
      <c r="G68" s="237"/>
      <c r="H68" s="237"/>
      <c r="I68" s="237"/>
      <c r="J68" s="237"/>
      <c r="K68" s="237"/>
      <c r="L68" s="237"/>
      <c r="M68" s="237"/>
    </row>
    <row r="69" spans="4:13" ht="24.95" customHeight="1">
      <c r="D69" s="237"/>
      <c r="E69" s="237"/>
      <c r="F69" s="237"/>
      <c r="G69" s="237"/>
      <c r="H69" s="237"/>
      <c r="I69" s="237"/>
      <c r="J69" s="237"/>
      <c r="K69" s="237"/>
      <c r="L69" s="237"/>
      <c r="M69" s="237"/>
    </row>
    <row r="70" spans="4:13" ht="24.95" customHeight="1">
      <c r="D70" s="237"/>
      <c r="E70" s="237"/>
      <c r="F70" s="237"/>
      <c r="G70" s="237"/>
      <c r="H70" s="237"/>
      <c r="I70" s="237"/>
      <c r="J70" s="237"/>
      <c r="K70" s="237"/>
      <c r="L70" s="237"/>
      <c r="M70" s="237"/>
    </row>
    <row r="71" spans="4:13" ht="24.95" customHeight="1">
      <c r="D71" s="237"/>
      <c r="E71" s="237"/>
      <c r="F71" s="237"/>
      <c r="G71" s="237"/>
      <c r="H71" s="237"/>
      <c r="I71" s="237"/>
      <c r="J71" s="237"/>
      <c r="K71" s="237"/>
      <c r="L71" s="237"/>
      <c r="M71" s="237"/>
    </row>
    <row r="72" spans="4:13" ht="24.95" customHeight="1">
      <c r="D72" s="237"/>
      <c r="E72" s="237"/>
      <c r="F72" s="237"/>
      <c r="G72" s="237"/>
      <c r="H72" s="237"/>
      <c r="I72" s="237"/>
      <c r="J72" s="237"/>
      <c r="K72" s="237"/>
      <c r="L72" s="237"/>
      <c r="M72" s="237"/>
    </row>
    <row r="73" spans="4:13" ht="24.95" customHeight="1">
      <c r="D73" s="237"/>
      <c r="E73" s="237"/>
      <c r="F73" s="237"/>
      <c r="G73" s="237"/>
      <c r="H73" s="237"/>
      <c r="I73" s="237"/>
      <c r="J73" s="237"/>
      <c r="K73" s="237"/>
      <c r="L73" s="237"/>
      <c r="M73" s="237"/>
    </row>
    <row r="74" spans="4:13" ht="24.95" customHeight="1">
      <c r="D74" s="237"/>
      <c r="E74" s="237"/>
      <c r="F74" s="237"/>
      <c r="G74" s="237"/>
      <c r="H74" s="237"/>
      <c r="I74" s="237"/>
      <c r="J74" s="237"/>
      <c r="K74" s="237"/>
      <c r="L74" s="237"/>
      <c r="M74" s="237"/>
    </row>
    <row r="75" spans="4:13" ht="24.95" customHeight="1">
      <c r="D75" s="237"/>
      <c r="E75" s="237"/>
      <c r="F75" s="237"/>
      <c r="G75" s="237"/>
      <c r="H75" s="237"/>
      <c r="I75" s="237"/>
      <c r="J75" s="237"/>
      <c r="K75" s="237"/>
      <c r="L75" s="237"/>
      <c r="M75" s="237"/>
    </row>
    <row r="76" spans="4:13" ht="24.95" customHeight="1">
      <c r="D76" s="237"/>
      <c r="E76" s="237"/>
      <c r="F76" s="237"/>
      <c r="G76" s="237"/>
      <c r="H76" s="237"/>
      <c r="I76" s="237"/>
      <c r="J76" s="237"/>
      <c r="K76" s="237"/>
      <c r="L76" s="237"/>
      <c r="M76" s="237"/>
    </row>
    <row r="77" spans="4:13" ht="24.95" customHeight="1">
      <c r="D77" s="237"/>
      <c r="E77" s="237"/>
      <c r="F77" s="237"/>
      <c r="G77" s="237"/>
      <c r="H77" s="237"/>
      <c r="I77" s="237"/>
      <c r="J77" s="237"/>
      <c r="K77" s="237"/>
      <c r="L77" s="237"/>
      <c r="M77" s="237"/>
    </row>
    <row r="78" spans="4:13" ht="24.95" customHeight="1">
      <c r="D78" s="237"/>
      <c r="E78" s="237"/>
      <c r="F78" s="237"/>
      <c r="G78" s="237"/>
      <c r="H78" s="237"/>
      <c r="I78" s="237"/>
      <c r="J78" s="237"/>
      <c r="K78" s="237"/>
      <c r="L78" s="237"/>
      <c r="M78" s="237"/>
    </row>
    <row r="79" spans="4:13" ht="24.95" customHeight="1">
      <c r="D79" s="237"/>
      <c r="E79" s="237"/>
      <c r="F79" s="237"/>
      <c r="G79" s="237"/>
      <c r="H79" s="237"/>
      <c r="I79" s="237"/>
      <c r="J79" s="237"/>
      <c r="K79" s="237"/>
      <c r="L79" s="237"/>
      <c r="M79" s="237"/>
    </row>
    <row r="80" spans="4:13" ht="24.95" customHeight="1">
      <c r="D80" s="237"/>
      <c r="E80" s="237"/>
      <c r="F80" s="237"/>
      <c r="G80" s="237"/>
      <c r="H80" s="237"/>
      <c r="I80" s="237"/>
      <c r="J80" s="237"/>
      <c r="K80" s="237"/>
      <c r="L80" s="237"/>
      <c r="M80" s="237"/>
    </row>
    <row r="81" spans="4:13" ht="24.95" customHeight="1">
      <c r="D81" s="237"/>
      <c r="E81" s="237"/>
      <c r="F81" s="237"/>
      <c r="G81" s="237"/>
      <c r="H81" s="237"/>
      <c r="I81" s="237"/>
      <c r="J81" s="237"/>
      <c r="K81" s="237"/>
      <c r="L81" s="237"/>
      <c r="M81" s="237"/>
    </row>
    <row r="82" spans="4:13" ht="24.95" customHeight="1">
      <c r="D82" s="237"/>
      <c r="E82" s="237"/>
      <c r="F82" s="237"/>
      <c r="G82" s="237"/>
      <c r="H82" s="237"/>
      <c r="I82" s="237"/>
      <c r="J82" s="237"/>
      <c r="K82" s="237"/>
      <c r="L82" s="237"/>
      <c r="M82" s="237"/>
    </row>
    <row r="83" spans="4:13" ht="24.95" customHeight="1">
      <c r="D83" s="237"/>
      <c r="E83" s="237"/>
      <c r="F83" s="237"/>
      <c r="G83" s="237"/>
      <c r="H83" s="237"/>
      <c r="I83" s="237"/>
      <c r="J83" s="237"/>
      <c r="K83" s="237"/>
      <c r="L83" s="237"/>
      <c r="M83" s="237"/>
    </row>
    <row r="84" spans="4:13" ht="24.95" customHeight="1">
      <c r="D84" s="237"/>
      <c r="E84" s="237"/>
      <c r="F84" s="237"/>
      <c r="G84" s="237"/>
      <c r="H84" s="237"/>
      <c r="I84" s="237"/>
      <c r="J84" s="237"/>
      <c r="K84" s="237"/>
      <c r="L84" s="237"/>
      <c r="M84" s="237"/>
    </row>
    <row r="85" spans="4:13" ht="24.95" customHeight="1">
      <c r="D85" s="237"/>
      <c r="E85" s="237"/>
      <c r="F85" s="237"/>
      <c r="G85" s="237"/>
      <c r="H85" s="237"/>
      <c r="I85" s="237"/>
      <c r="J85" s="237"/>
      <c r="K85" s="237"/>
      <c r="L85" s="237"/>
      <c r="M85" s="237"/>
    </row>
    <row r="86" spans="4:13" ht="24.95" customHeight="1">
      <c r="D86" s="237"/>
      <c r="E86" s="237"/>
      <c r="F86" s="237"/>
      <c r="G86" s="237"/>
      <c r="H86" s="237"/>
      <c r="I86" s="237"/>
      <c r="J86" s="237"/>
      <c r="K86" s="237"/>
      <c r="L86" s="237"/>
      <c r="M86" s="237"/>
    </row>
    <row r="87" spans="4:13" ht="24.95" customHeight="1">
      <c r="D87" s="237"/>
      <c r="E87" s="237"/>
      <c r="F87" s="237"/>
      <c r="G87" s="237"/>
      <c r="H87" s="237"/>
      <c r="I87" s="237"/>
      <c r="J87" s="237"/>
      <c r="K87" s="237"/>
      <c r="L87" s="237"/>
      <c r="M87" s="237"/>
    </row>
    <row r="88" spans="4:13" ht="24.95" customHeight="1">
      <c r="D88" s="237"/>
      <c r="E88" s="237"/>
      <c r="F88" s="237"/>
      <c r="G88" s="237"/>
      <c r="H88" s="237"/>
      <c r="I88" s="237"/>
      <c r="J88" s="237"/>
      <c r="K88" s="237"/>
      <c r="L88" s="237"/>
      <c r="M88" s="237"/>
    </row>
    <row r="89" spans="4:13" ht="24.95" customHeight="1">
      <c r="D89" s="237"/>
      <c r="E89" s="237"/>
      <c r="F89" s="237"/>
      <c r="G89" s="237"/>
      <c r="H89" s="237"/>
      <c r="I89" s="237"/>
      <c r="J89" s="237"/>
      <c r="K89" s="237"/>
      <c r="L89" s="237"/>
      <c r="M89" s="237"/>
    </row>
    <row r="90" spans="4:13" ht="24.95" customHeight="1">
      <c r="D90" s="237"/>
      <c r="E90" s="237"/>
      <c r="F90" s="237"/>
      <c r="G90" s="237"/>
      <c r="H90" s="237"/>
      <c r="I90" s="237"/>
      <c r="J90" s="237"/>
      <c r="K90" s="237"/>
      <c r="L90" s="237"/>
      <c r="M90" s="237"/>
    </row>
    <row r="91" spans="4:13" ht="24.95" customHeight="1">
      <c r="D91" s="237"/>
      <c r="E91" s="237"/>
      <c r="F91" s="237"/>
      <c r="G91" s="237"/>
      <c r="H91" s="237"/>
      <c r="I91" s="237"/>
      <c r="J91" s="237"/>
      <c r="K91" s="237"/>
      <c r="L91" s="237"/>
      <c r="M91" s="237"/>
    </row>
    <row r="92" spans="4:13" ht="24.95" customHeight="1">
      <c r="D92" s="237"/>
      <c r="E92" s="237"/>
      <c r="F92" s="237"/>
      <c r="G92" s="237"/>
      <c r="H92" s="237"/>
      <c r="I92" s="237"/>
      <c r="J92" s="237"/>
      <c r="K92" s="237"/>
      <c r="L92" s="237"/>
      <c r="M92" s="237"/>
    </row>
    <row r="93" spans="4:13" ht="24.95" customHeight="1">
      <c r="D93" s="237"/>
      <c r="E93" s="237"/>
      <c r="F93" s="237"/>
      <c r="G93" s="237"/>
      <c r="H93" s="237"/>
      <c r="I93" s="237"/>
      <c r="J93" s="237"/>
      <c r="K93" s="237"/>
      <c r="L93" s="237"/>
      <c r="M93" s="237"/>
    </row>
    <row r="94" spans="4:13" ht="24.95" customHeight="1">
      <c r="D94" s="237"/>
      <c r="E94" s="237"/>
      <c r="F94" s="237"/>
      <c r="G94" s="237"/>
      <c r="H94" s="237"/>
      <c r="I94" s="237"/>
      <c r="J94" s="237"/>
      <c r="K94" s="237"/>
      <c r="L94" s="237"/>
      <c r="M94" s="237"/>
    </row>
    <row r="95" spans="4:13" ht="24.95" customHeight="1">
      <c r="D95" s="237"/>
      <c r="E95" s="237"/>
      <c r="F95" s="237"/>
      <c r="G95" s="237"/>
      <c r="H95" s="237"/>
      <c r="I95" s="237"/>
      <c r="J95" s="237"/>
      <c r="K95" s="237"/>
      <c r="L95" s="237"/>
      <c r="M95" s="237"/>
    </row>
    <row r="96" spans="4:13" ht="24.95" customHeight="1">
      <c r="D96" s="237"/>
      <c r="E96" s="237"/>
      <c r="F96" s="237"/>
      <c r="G96" s="237"/>
      <c r="H96" s="237"/>
      <c r="I96" s="237"/>
      <c r="J96" s="237"/>
      <c r="K96" s="237"/>
      <c r="L96" s="237"/>
      <c r="M96" s="237"/>
    </row>
    <row r="97" spans="4:13" ht="24.95" customHeight="1">
      <c r="D97" s="237"/>
      <c r="E97" s="237"/>
      <c r="F97" s="237"/>
      <c r="G97" s="237"/>
      <c r="H97" s="237"/>
      <c r="I97" s="237"/>
      <c r="J97" s="237"/>
      <c r="K97" s="237"/>
      <c r="L97" s="237"/>
      <c r="M97" s="237"/>
    </row>
    <row r="98" spans="4:13" ht="24.95" customHeight="1">
      <c r="D98" s="237"/>
      <c r="E98" s="237"/>
      <c r="F98" s="237"/>
      <c r="G98" s="237"/>
      <c r="H98" s="237"/>
      <c r="I98" s="237"/>
      <c r="J98" s="237"/>
      <c r="K98" s="237"/>
      <c r="L98" s="237"/>
      <c r="M98" s="237"/>
    </row>
    <row r="99" spans="4:13" ht="24.95" customHeight="1">
      <c r="D99" s="237"/>
      <c r="E99" s="237"/>
      <c r="F99" s="237"/>
      <c r="G99" s="237"/>
      <c r="H99" s="237"/>
      <c r="I99" s="237"/>
      <c r="J99" s="237"/>
      <c r="K99" s="237"/>
      <c r="L99" s="237"/>
      <c r="M99" s="237"/>
    </row>
    <row r="100" spans="4:13" ht="24.95" customHeight="1"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</row>
    <row r="101" spans="4:13" ht="24.95" customHeight="1"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</row>
    <row r="102" spans="4:13" ht="24.95" customHeight="1"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</row>
    <row r="103" spans="4:13" ht="24.95" customHeight="1"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</row>
    <row r="104" spans="4:13" ht="24.95" customHeight="1"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</row>
    <row r="105" spans="4:13" ht="24.95" customHeight="1"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</row>
    <row r="106" spans="4:13" ht="24.95" customHeight="1"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</row>
    <row r="107" spans="4:13" ht="24.95" customHeight="1"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</row>
    <row r="108" spans="4:13" ht="24.95" customHeight="1"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</row>
    <row r="109" spans="4:13" ht="24.95" customHeight="1"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</row>
    <row r="110" spans="4:13" ht="24.95" customHeight="1"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</row>
    <row r="111" spans="4:13" ht="24.95" customHeight="1"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</row>
    <row r="112" spans="4:13" ht="24.95" customHeight="1"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</row>
    <row r="113" spans="4:13" ht="24.95" customHeight="1"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</row>
    <row r="114" spans="4:13" ht="24.95" customHeight="1"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</row>
    <row r="115" spans="4:13" ht="24.95" customHeight="1"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</row>
    <row r="116" spans="4:13" ht="24.95" customHeight="1"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</row>
    <row r="117" spans="4:13" ht="24.95" customHeight="1"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</row>
    <row r="118" spans="4:13" ht="24.95" customHeight="1"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</row>
    <row r="119" spans="4:13" ht="24.95" customHeight="1"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</row>
    <row r="120" spans="4:13" ht="24.95" customHeight="1"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</row>
    <row r="121" spans="4:13" ht="24.95" customHeight="1"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</row>
    <row r="122" spans="4:13" ht="24.95" customHeight="1"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</row>
    <row r="123" spans="4:13" ht="24.95" customHeight="1"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</row>
    <row r="124" spans="4:13" ht="24.95" customHeight="1"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</row>
    <row r="125" spans="4:13" ht="24.95" customHeight="1"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</row>
    <row r="126" spans="4:13" ht="24.95" customHeight="1"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</row>
    <row r="127" spans="4:13" ht="24.95" customHeight="1"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</row>
    <row r="128" spans="4:13" ht="24.95" customHeight="1"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</row>
    <row r="129" spans="4:13" ht="24.95" customHeight="1"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</row>
    <row r="130" spans="4:13" ht="24.95" customHeight="1"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</row>
  </sheetData>
  <mergeCells count="13">
    <mergeCell ref="K7:K8"/>
    <mergeCell ref="L7:L8"/>
    <mergeCell ref="M7:M8"/>
    <mergeCell ref="A1:M1"/>
    <mergeCell ref="A2:M2"/>
    <mergeCell ref="A3:M3"/>
    <mergeCell ref="A4:M4"/>
    <mergeCell ref="A6:A9"/>
    <mergeCell ref="B6:B7"/>
    <mergeCell ref="E6:F6"/>
    <mergeCell ref="G6:I6"/>
    <mergeCell ref="J6:M6"/>
    <mergeCell ref="J7:J8"/>
  </mergeCells>
  <printOptions horizontalCentered="1"/>
  <pageMargins left="0.75" right="0.75" top="1" bottom="1" header="0.5" footer="0.5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view="pageBreakPreview" zoomScaleSheetLayoutView="100" workbookViewId="0">
      <selection activeCell="A2" sqref="A2:H2"/>
    </sheetView>
  </sheetViews>
  <sheetFormatPr defaultRowHeight="12.75"/>
  <cols>
    <col min="1" max="1" width="23" style="406" bestFit="1" customWidth="1"/>
    <col min="2" max="6" width="13.140625" style="406" customWidth="1"/>
    <col min="7" max="7" width="11.5703125" style="406" customWidth="1"/>
    <col min="8" max="8" width="11.85546875" style="406" customWidth="1"/>
    <col min="9" max="9" width="9.28515625" style="406" customWidth="1"/>
    <col min="10" max="256" width="9.140625" style="406"/>
    <col min="257" max="257" width="23" style="406" bestFit="1" customWidth="1"/>
    <col min="258" max="264" width="13.140625" style="406" customWidth="1"/>
    <col min="265" max="265" width="9.28515625" style="406" customWidth="1"/>
    <col min="266" max="512" width="9.140625" style="406"/>
    <col min="513" max="513" width="23" style="406" bestFit="1" customWidth="1"/>
    <col min="514" max="520" width="13.140625" style="406" customWidth="1"/>
    <col min="521" max="521" width="9.28515625" style="406" customWidth="1"/>
    <col min="522" max="768" width="9.140625" style="406"/>
    <col min="769" max="769" width="23" style="406" bestFit="1" customWidth="1"/>
    <col min="770" max="776" width="13.140625" style="406" customWidth="1"/>
    <col min="777" max="777" width="9.28515625" style="406" customWidth="1"/>
    <col min="778" max="1024" width="9.140625" style="406"/>
    <col min="1025" max="1025" width="23" style="406" bestFit="1" customWidth="1"/>
    <col min="1026" max="1032" width="13.140625" style="406" customWidth="1"/>
    <col min="1033" max="1033" width="9.28515625" style="406" customWidth="1"/>
    <col min="1034" max="1280" width="9.140625" style="406"/>
    <col min="1281" max="1281" width="23" style="406" bestFit="1" customWidth="1"/>
    <col min="1282" max="1288" width="13.140625" style="406" customWidth="1"/>
    <col min="1289" max="1289" width="9.28515625" style="406" customWidth="1"/>
    <col min="1290" max="1536" width="9.140625" style="406"/>
    <col min="1537" max="1537" width="23" style="406" bestFit="1" customWidth="1"/>
    <col min="1538" max="1544" width="13.140625" style="406" customWidth="1"/>
    <col min="1545" max="1545" width="9.28515625" style="406" customWidth="1"/>
    <col min="1546" max="1792" width="9.140625" style="406"/>
    <col min="1793" max="1793" width="23" style="406" bestFit="1" customWidth="1"/>
    <col min="1794" max="1800" width="13.140625" style="406" customWidth="1"/>
    <col min="1801" max="1801" width="9.28515625" style="406" customWidth="1"/>
    <col min="1802" max="2048" width="9.140625" style="406"/>
    <col min="2049" max="2049" width="23" style="406" bestFit="1" customWidth="1"/>
    <col min="2050" max="2056" width="13.140625" style="406" customWidth="1"/>
    <col min="2057" max="2057" width="9.28515625" style="406" customWidth="1"/>
    <col min="2058" max="2304" width="9.140625" style="406"/>
    <col min="2305" max="2305" width="23" style="406" bestFit="1" customWidth="1"/>
    <col min="2306" max="2312" width="13.140625" style="406" customWidth="1"/>
    <col min="2313" max="2313" width="9.28515625" style="406" customWidth="1"/>
    <col min="2314" max="2560" width="9.140625" style="406"/>
    <col min="2561" max="2561" width="23" style="406" bestFit="1" customWidth="1"/>
    <col min="2562" max="2568" width="13.140625" style="406" customWidth="1"/>
    <col min="2569" max="2569" width="9.28515625" style="406" customWidth="1"/>
    <col min="2570" max="2816" width="9.140625" style="406"/>
    <col min="2817" max="2817" width="23" style="406" bestFit="1" customWidth="1"/>
    <col min="2818" max="2824" width="13.140625" style="406" customWidth="1"/>
    <col min="2825" max="2825" width="9.28515625" style="406" customWidth="1"/>
    <col min="2826" max="3072" width="9.140625" style="406"/>
    <col min="3073" max="3073" width="23" style="406" bestFit="1" customWidth="1"/>
    <col min="3074" max="3080" width="13.140625" style="406" customWidth="1"/>
    <col min="3081" max="3081" width="9.28515625" style="406" customWidth="1"/>
    <col min="3082" max="3328" width="9.140625" style="406"/>
    <col min="3329" max="3329" width="23" style="406" bestFit="1" customWidth="1"/>
    <col min="3330" max="3336" width="13.140625" style="406" customWidth="1"/>
    <col min="3337" max="3337" width="9.28515625" style="406" customWidth="1"/>
    <col min="3338" max="3584" width="9.140625" style="406"/>
    <col min="3585" max="3585" width="23" style="406" bestFit="1" customWidth="1"/>
    <col min="3586" max="3592" width="13.140625" style="406" customWidth="1"/>
    <col min="3593" max="3593" width="9.28515625" style="406" customWidth="1"/>
    <col min="3594" max="3840" width="9.140625" style="406"/>
    <col min="3841" max="3841" width="23" style="406" bestFit="1" customWidth="1"/>
    <col min="3842" max="3848" width="13.140625" style="406" customWidth="1"/>
    <col min="3849" max="3849" width="9.28515625" style="406" customWidth="1"/>
    <col min="3850" max="4096" width="9.140625" style="406"/>
    <col min="4097" max="4097" width="23" style="406" bestFit="1" customWidth="1"/>
    <col min="4098" max="4104" width="13.140625" style="406" customWidth="1"/>
    <col min="4105" max="4105" width="9.28515625" style="406" customWidth="1"/>
    <col min="4106" max="4352" width="9.140625" style="406"/>
    <col min="4353" max="4353" width="23" style="406" bestFit="1" customWidth="1"/>
    <col min="4354" max="4360" width="13.140625" style="406" customWidth="1"/>
    <col min="4361" max="4361" width="9.28515625" style="406" customWidth="1"/>
    <col min="4362" max="4608" width="9.140625" style="406"/>
    <col min="4609" max="4609" width="23" style="406" bestFit="1" customWidth="1"/>
    <col min="4610" max="4616" width="13.140625" style="406" customWidth="1"/>
    <col min="4617" max="4617" width="9.28515625" style="406" customWidth="1"/>
    <col min="4618" max="4864" width="9.140625" style="406"/>
    <col min="4865" max="4865" width="23" style="406" bestFit="1" customWidth="1"/>
    <col min="4866" max="4872" width="13.140625" style="406" customWidth="1"/>
    <col min="4873" max="4873" width="9.28515625" style="406" customWidth="1"/>
    <col min="4874" max="5120" width="9.140625" style="406"/>
    <col min="5121" max="5121" width="23" style="406" bestFit="1" customWidth="1"/>
    <col min="5122" max="5128" width="13.140625" style="406" customWidth="1"/>
    <col min="5129" max="5129" width="9.28515625" style="406" customWidth="1"/>
    <col min="5130" max="5376" width="9.140625" style="406"/>
    <col min="5377" max="5377" width="23" style="406" bestFit="1" customWidth="1"/>
    <col min="5378" max="5384" width="13.140625" style="406" customWidth="1"/>
    <col min="5385" max="5385" width="9.28515625" style="406" customWidth="1"/>
    <col min="5386" max="5632" width="9.140625" style="406"/>
    <col min="5633" max="5633" width="23" style="406" bestFit="1" customWidth="1"/>
    <col min="5634" max="5640" width="13.140625" style="406" customWidth="1"/>
    <col min="5641" max="5641" width="9.28515625" style="406" customWidth="1"/>
    <col min="5642" max="5888" width="9.140625" style="406"/>
    <col min="5889" max="5889" width="23" style="406" bestFit="1" customWidth="1"/>
    <col min="5890" max="5896" width="13.140625" style="406" customWidth="1"/>
    <col min="5897" max="5897" width="9.28515625" style="406" customWidth="1"/>
    <col min="5898" max="6144" width="9.140625" style="406"/>
    <col min="6145" max="6145" width="23" style="406" bestFit="1" customWidth="1"/>
    <col min="6146" max="6152" width="13.140625" style="406" customWidth="1"/>
    <col min="6153" max="6153" width="9.28515625" style="406" customWidth="1"/>
    <col min="6154" max="6400" width="9.140625" style="406"/>
    <col min="6401" max="6401" width="23" style="406" bestFit="1" customWidth="1"/>
    <col min="6402" max="6408" width="13.140625" style="406" customWidth="1"/>
    <col min="6409" max="6409" width="9.28515625" style="406" customWidth="1"/>
    <col min="6410" max="6656" width="9.140625" style="406"/>
    <col min="6657" max="6657" width="23" style="406" bestFit="1" customWidth="1"/>
    <col min="6658" max="6664" width="13.140625" style="406" customWidth="1"/>
    <col min="6665" max="6665" width="9.28515625" style="406" customWidth="1"/>
    <col min="6666" max="6912" width="9.140625" style="406"/>
    <col min="6913" max="6913" width="23" style="406" bestFit="1" customWidth="1"/>
    <col min="6914" max="6920" width="13.140625" style="406" customWidth="1"/>
    <col min="6921" max="6921" width="9.28515625" style="406" customWidth="1"/>
    <col min="6922" max="7168" width="9.140625" style="406"/>
    <col min="7169" max="7169" width="23" style="406" bestFit="1" customWidth="1"/>
    <col min="7170" max="7176" width="13.140625" style="406" customWidth="1"/>
    <col min="7177" max="7177" width="9.28515625" style="406" customWidth="1"/>
    <col min="7178" max="7424" width="9.140625" style="406"/>
    <col min="7425" max="7425" width="23" style="406" bestFit="1" customWidth="1"/>
    <col min="7426" max="7432" width="13.140625" style="406" customWidth="1"/>
    <col min="7433" max="7433" width="9.28515625" style="406" customWidth="1"/>
    <col min="7434" max="7680" width="9.140625" style="406"/>
    <col min="7681" max="7681" width="23" style="406" bestFit="1" customWidth="1"/>
    <col min="7682" max="7688" width="13.140625" style="406" customWidth="1"/>
    <col min="7689" max="7689" width="9.28515625" style="406" customWidth="1"/>
    <col min="7690" max="7936" width="9.140625" style="406"/>
    <col min="7937" max="7937" width="23" style="406" bestFit="1" customWidth="1"/>
    <col min="7938" max="7944" width="13.140625" style="406" customWidth="1"/>
    <col min="7945" max="7945" width="9.28515625" style="406" customWidth="1"/>
    <col min="7946" max="8192" width="9.140625" style="406"/>
    <col min="8193" max="8193" width="23" style="406" bestFit="1" customWidth="1"/>
    <col min="8194" max="8200" width="13.140625" style="406" customWidth="1"/>
    <col min="8201" max="8201" width="9.28515625" style="406" customWidth="1"/>
    <col min="8202" max="8448" width="9.140625" style="406"/>
    <col min="8449" max="8449" width="23" style="406" bestFit="1" customWidth="1"/>
    <col min="8450" max="8456" width="13.140625" style="406" customWidth="1"/>
    <col min="8457" max="8457" width="9.28515625" style="406" customWidth="1"/>
    <col min="8458" max="8704" width="9.140625" style="406"/>
    <col min="8705" max="8705" width="23" style="406" bestFit="1" customWidth="1"/>
    <col min="8706" max="8712" width="13.140625" style="406" customWidth="1"/>
    <col min="8713" max="8713" width="9.28515625" style="406" customWidth="1"/>
    <col min="8714" max="8960" width="9.140625" style="406"/>
    <col min="8961" max="8961" width="23" style="406" bestFit="1" customWidth="1"/>
    <col min="8962" max="8968" width="13.140625" style="406" customWidth="1"/>
    <col min="8969" max="8969" width="9.28515625" style="406" customWidth="1"/>
    <col min="8970" max="9216" width="9.140625" style="406"/>
    <col min="9217" max="9217" width="23" style="406" bestFit="1" customWidth="1"/>
    <col min="9218" max="9224" width="13.140625" style="406" customWidth="1"/>
    <col min="9225" max="9225" width="9.28515625" style="406" customWidth="1"/>
    <col min="9226" max="9472" width="9.140625" style="406"/>
    <col min="9473" max="9473" width="23" style="406" bestFit="1" customWidth="1"/>
    <col min="9474" max="9480" width="13.140625" style="406" customWidth="1"/>
    <col min="9481" max="9481" width="9.28515625" style="406" customWidth="1"/>
    <col min="9482" max="9728" width="9.140625" style="406"/>
    <col min="9729" max="9729" width="23" style="406" bestFit="1" customWidth="1"/>
    <col min="9730" max="9736" width="13.140625" style="406" customWidth="1"/>
    <col min="9737" max="9737" width="9.28515625" style="406" customWidth="1"/>
    <col min="9738" max="9984" width="9.140625" style="406"/>
    <col min="9985" max="9985" width="23" style="406" bestFit="1" customWidth="1"/>
    <col min="9986" max="9992" width="13.140625" style="406" customWidth="1"/>
    <col min="9993" max="9993" width="9.28515625" style="406" customWidth="1"/>
    <col min="9994" max="10240" width="9.140625" style="406"/>
    <col min="10241" max="10241" width="23" style="406" bestFit="1" customWidth="1"/>
    <col min="10242" max="10248" width="13.140625" style="406" customWidth="1"/>
    <col min="10249" max="10249" width="9.28515625" style="406" customWidth="1"/>
    <col min="10250" max="10496" width="9.140625" style="406"/>
    <col min="10497" max="10497" width="23" style="406" bestFit="1" customWidth="1"/>
    <col min="10498" max="10504" width="13.140625" style="406" customWidth="1"/>
    <col min="10505" max="10505" width="9.28515625" style="406" customWidth="1"/>
    <col min="10506" max="10752" width="9.140625" style="406"/>
    <col min="10753" max="10753" width="23" style="406" bestFit="1" customWidth="1"/>
    <col min="10754" max="10760" width="13.140625" style="406" customWidth="1"/>
    <col min="10761" max="10761" width="9.28515625" style="406" customWidth="1"/>
    <col min="10762" max="11008" width="9.140625" style="406"/>
    <col min="11009" max="11009" width="23" style="406" bestFit="1" customWidth="1"/>
    <col min="11010" max="11016" width="13.140625" style="406" customWidth="1"/>
    <col min="11017" max="11017" width="9.28515625" style="406" customWidth="1"/>
    <col min="11018" max="11264" width="9.140625" style="406"/>
    <col min="11265" max="11265" width="23" style="406" bestFit="1" customWidth="1"/>
    <col min="11266" max="11272" width="13.140625" style="406" customWidth="1"/>
    <col min="11273" max="11273" width="9.28515625" style="406" customWidth="1"/>
    <col min="11274" max="11520" width="9.140625" style="406"/>
    <col min="11521" max="11521" width="23" style="406" bestFit="1" customWidth="1"/>
    <col min="11522" max="11528" width="13.140625" style="406" customWidth="1"/>
    <col min="11529" max="11529" width="9.28515625" style="406" customWidth="1"/>
    <col min="11530" max="11776" width="9.140625" style="406"/>
    <col min="11777" max="11777" width="23" style="406" bestFit="1" customWidth="1"/>
    <col min="11778" max="11784" width="13.140625" style="406" customWidth="1"/>
    <col min="11785" max="11785" width="9.28515625" style="406" customWidth="1"/>
    <col min="11786" max="12032" width="9.140625" style="406"/>
    <col min="12033" max="12033" width="23" style="406" bestFit="1" customWidth="1"/>
    <col min="12034" max="12040" width="13.140625" style="406" customWidth="1"/>
    <col min="12041" max="12041" width="9.28515625" style="406" customWidth="1"/>
    <col min="12042" max="12288" width="9.140625" style="406"/>
    <col min="12289" max="12289" width="23" style="406" bestFit="1" customWidth="1"/>
    <col min="12290" max="12296" width="13.140625" style="406" customWidth="1"/>
    <col min="12297" max="12297" width="9.28515625" style="406" customWidth="1"/>
    <col min="12298" max="12544" width="9.140625" style="406"/>
    <col min="12545" max="12545" width="23" style="406" bestFit="1" customWidth="1"/>
    <col min="12546" max="12552" width="13.140625" style="406" customWidth="1"/>
    <col min="12553" max="12553" width="9.28515625" style="406" customWidth="1"/>
    <col min="12554" max="12800" width="9.140625" style="406"/>
    <col min="12801" max="12801" width="23" style="406" bestFit="1" customWidth="1"/>
    <col min="12802" max="12808" width="13.140625" style="406" customWidth="1"/>
    <col min="12809" max="12809" width="9.28515625" style="406" customWidth="1"/>
    <col min="12810" max="13056" width="9.140625" style="406"/>
    <col min="13057" max="13057" width="23" style="406" bestFit="1" customWidth="1"/>
    <col min="13058" max="13064" width="13.140625" style="406" customWidth="1"/>
    <col min="13065" max="13065" width="9.28515625" style="406" customWidth="1"/>
    <col min="13066" max="13312" width="9.140625" style="406"/>
    <col min="13313" max="13313" width="23" style="406" bestFit="1" customWidth="1"/>
    <col min="13314" max="13320" width="13.140625" style="406" customWidth="1"/>
    <col min="13321" max="13321" width="9.28515625" style="406" customWidth="1"/>
    <col min="13322" max="13568" width="9.140625" style="406"/>
    <col min="13569" max="13569" width="23" style="406" bestFit="1" customWidth="1"/>
    <col min="13570" max="13576" width="13.140625" style="406" customWidth="1"/>
    <col min="13577" max="13577" width="9.28515625" style="406" customWidth="1"/>
    <col min="13578" max="13824" width="9.140625" style="406"/>
    <col min="13825" max="13825" width="23" style="406" bestFit="1" customWidth="1"/>
    <col min="13826" max="13832" width="13.140625" style="406" customWidth="1"/>
    <col min="13833" max="13833" width="9.28515625" style="406" customWidth="1"/>
    <col min="13834" max="14080" width="9.140625" style="406"/>
    <col min="14081" max="14081" width="23" style="406" bestFit="1" customWidth="1"/>
    <col min="14082" max="14088" width="13.140625" style="406" customWidth="1"/>
    <col min="14089" max="14089" width="9.28515625" style="406" customWidth="1"/>
    <col min="14090" max="14336" width="9.140625" style="406"/>
    <col min="14337" max="14337" width="23" style="406" bestFit="1" customWidth="1"/>
    <col min="14338" max="14344" width="13.140625" style="406" customWidth="1"/>
    <col min="14345" max="14345" width="9.28515625" style="406" customWidth="1"/>
    <col min="14346" max="14592" width="9.140625" style="406"/>
    <col min="14593" max="14593" width="23" style="406" bestFit="1" customWidth="1"/>
    <col min="14594" max="14600" width="13.140625" style="406" customWidth="1"/>
    <col min="14601" max="14601" width="9.28515625" style="406" customWidth="1"/>
    <col min="14602" max="14848" width="9.140625" style="406"/>
    <col min="14849" max="14849" width="23" style="406" bestFit="1" customWidth="1"/>
    <col min="14850" max="14856" width="13.140625" style="406" customWidth="1"/>
    <col min="14857" max="14857" width="9.28515625" style="406" customWidth="1"/>
    <col min="14858" max="15104" width="9.140625" style="406"/>
    <col min="15105" max="15105" width="23" style="406" bestFit="1" customWidth="1"/>
    <col min="15106" max="15112" width="13.140625" style="406" customWidth="1"/>
    <col min="15113" max="15113" width="9.28515625" style="406" customWidth="1"/>
    <col min="15114" max="15360" width="9.140625" style="406"/>
    <col min="15361" max="15361" width="23" style="406" bestFit="1" customWidth="1"/>
    <col min="15362" max="15368" width="13.140625" style="406" customWidth="1"/>
    <col min="15369" max="15369" width="9.28515625" style="406" customWidth="1"/>
    <col min="15370" max="15616" width="9.140625" style="406"/>
    <col min="15617" max="15617" width="23" style="406" bestFit="1" customWidth="1"/>
    <col min="15618" max="15624" width="13.140625" style="406" customWidth="1"/>
    <col min="15625" max="15625" width="9.28515625" style="406" customWidth="1"/>
    <col min="15626" max="15872" width="9.140625" style="406"/>
    <col min="15873" max="15873" width="23" style="406" bestFit="1" customWidth="1"/>
    <col min="15874" max="15880" width="13.140625" style="406" customWidth="1"/>
    <col min="15881" max="15881" width="9.28515625" style="406" customWidth="1"/>
    <col min="15882" max="16128" width="9.140625" style="406"/>
    <col min="16129" max="16129" width="23" style="406" bestFit="1" customWidth="1"/>
    <col min="16130" max="16136" width="13.140625" style="406" customWidth="1"/>
    <col min="16137" max="16137" width="9.28515625" style="406" customWidth="1"/>
    <col min="16138" max="16384" width="9.140625" style="406"/>
  </cols>
  <sheetData>
    <row r="1" spans="1:8">
      <c r="A1" s="1688" t="s">
        <v>618</v>
      </c>
      <c r="B1" s="1688"/>
      <c r="C1" s="1688"/>
      <c r="D1" s="1688"/>
      <c r="E1" s="1688"/>
      <c r="F1" s="1688"/>
      <c r="G1" s="1688"/>
      <c r="H1" s="1688"/>
    </row>
    <row r="2" spans="1:8" ht="15.75">
      <c r="A2" s="1689" t="s">
        <v>461</v>
      </c>
      <c r="B2" s="1689"/>
      <c r="C2" s="1689"/>
      <c r="D2" s="1689"/>
      <c r="E2" s="1689"/>
      <c r="F2" s="1689"/>
      <c r="G2" s="1689"/>
      <c r="H2" s="1689"/>
    </row>
    <row r="3" spans="1:8" ht="17.25" customHeight="1" thickBot="1">
      <c r="A3" s="407" t="s">
        <v>194</v>
      </c>
      <c r="B3" s="407"/>
      <c r="C3" s="407"/>
      <c r="D3" s="407"/>
      <c r="E3" s="408"/>
      <c r="F3" s="408"/>
      <c r="G3" s="407"/>
      <c r="H3" s="409" t="s">
        <v>66</v>
      </c>
    </row>
    <row r="4" spans="1:8" ht="15" customHeight="1" thickTop="1">
      <c r="A4" s="1690"/>
      <c r="B4" s="1692" t="s">
        <v>5</v>
      </c>
      <c r="C4" s="1692"/>
      <c r="D4" s="1693" t="s">
        <v>462</v>
      </c>
      <c r="E4" s="1693"/>
      <c r="F4" s="410" t="s">
        <v>463</v>
      </c>
      <c r="G4" s="1694" t="s">
        <v>4</v>
      </c>
      <c r="H4" s="1695"/>
    </row>
    <row r="5" spans="1:8" ht="15" customHeight="1">
      <c r="A5" s="1691"/>
      <c r="B5" s="411" t="s">
        <v>49</v>
      </c>
      <c r="C5" s="412" t="s">
        <v>43</v>
      </c>
      <c r="D5" s="411" t="s">
        <v>49</v>
      </c>
      <c r="E5" s="412" t="str">
        <f>C5</f>
        <v>Nine Months</v>
      </c>
      <c r="F5" s="412" t="str">
        <f>E5</f>
        <v>Nine Months</v>
      </c>
      <c r="G5" s="413" t="s">
        <v>462</v>
      </c>
      <c r="H5" s="414" t="s">
        <v>463</v>
      </c>
    </row>
    <row r="6" spans="1:8">
      <c r="A6" s="415"/>
      <c r="B6" s="416"/>
      <c r="C6" s="416"/>
      <c r="D6" s="416"/>
      <c r="E6" s="416"/>
      <c r="F6" s="416"/>
      <c r="G6" s="417"/>
      <c r="H6" s="418"/>
    </row>
    <row r="7" spans="1:8">
      <c r="A7" s="419" t="s">
        <v>464</v>
      </c>
      <c r="B7" s="420">
        <v>85319.1</v>
      </c>
      <c r="C7" s="420">
        <v>64277.693335000004</v>
      </c>
      <c r="D7" s="420">
        <v>70117.120803999991</v>
      </c>
      <c r="E7" s="420">
        <v>49238.093238000001</v>
      </c>
      <c r="F7" s="420">
        <v>55215.846755999999</v>
      </c>
      <c r="G7" s="421">
        <v>-23.397733668430305</v>
      </c>
      <c r="H7" s="422">
        <v>12.14052601327505</v>
      </c>
    </row>
    <row r="8" spans="1:8" ht="15" customHeight="1">
      <c r="A8" s="423"/>
      <c r="B8" s="420"/>
      <c r="C8" s="424"/>
      <c r="D8" s="424"/>
      <c r="E8" s="424"/>
      <c r="F8" s="424"/>
      <c r="G8" s="421"/>
      <c r="H8" s="422"/>
    </row>
    <row r="9" spans="1:8" ht="15" customHeight="1">
      <c r="A9" s="423" t="s">
        <v>465</v>
      </c>
      <c r="B9" s="425">
        <v>55864.6</v>
      </c>
      <c r="C9" s="426">
        <v>41605.371660000004</v>
      </c>
      <c r="D9" s="426">
        <v>39493.688892999999</v>
      </c>
      <c r="E9" s="426">
        <v>27722.020380999998</v>
      </c>
      <c r="F9" s="426">
        <v>32063.667016087002</v>
      </c>
      <c r="G9" s="427">
        <v>-33.369131737255103</v>
      </c>
      <c r="H9" s="428">
        <v>15.661541425659209</v>
      </c>
    </row>
    <row r="10" spans="1:8" ht="15" customHeight="1">
      <c r="A10" s="423" t="s">
        <v>466</v>
      </c>
      <c r="B10" s="425">
        <v>2229.9</v>
      </c>
      <c r="C10" s="426">
        <v>2025.5685869999998</v>
      </c>
      <c r="D10" s="426">
        <v>1681.5272220000002</v>
      </c>
      <c r="E10" s="426">
        <v>1188.8330040000001</v>
      </c>
      <c r="F10" s="426">
        <v>1290.2024712</v>
      </c>
      <c r="G10" s="427">
        <v>-41.308676900408493</v>
      </c>
      <c r="H10" s="428">
        <v>8.5286754034295029</v>
      </c>
    </row>
    <row r="11" spans="1:8" ht="15" customHeight="1">
      <c r="A11" s="429" t="s">
        <v>467</v>
      </c>
      <c r="B11" s="430">
        <v>27224.6</v>
      </c>
      <c r="C11" s="430">
        <v>20646.653087999999</v>
      </c>
      <c r="D11" s="430">
        <v>28941.904688999999</v>
      </c>
      <c r="E11" s="430">
        <v>20327.239852999999</v>
      </c>
      <c r="F11" s="430">
        <v>21861.901595700001</v>
      </c>
      <c r="G11" s="431">
        <v>-1.547046069106699</v>
      </c>
      <c r="H11" s="432">
        <v>7.5497792804049055</v>
      </c>
    </row>
    <row r="12" spans="1:8" ht="15" customHeight="1">
      <c r="A12" s="415"/>
      <c r="B12" s="425"/>
      <c r="C12" s="424"/>
      <c r="D12" s="424"/>
      <c r="E12" s="424"/>
      <c r="F12" s="424"/>
      <c r="G12" s="421"/>
      <c r="H12" s="422"/>
    </row>
    <row r="13" spans="1:8">
      <c r="A13" s="419" t="s">
        <v>468</v>
      </c>
      <c r="B13" s="420">
        <v>774684.20000000007</v>
      </c>
      <c r="C13" s="420">
        <v>577106.06396900001</v>
      </c>
      <c r="D13" s="420">
        <v>773599.12336700002</v>
      </c>
      <c r="E13" s="420">
        <v>519971.14136000001</v>
      </c>
      <c r="F13" s="420">
        <v>726412.13858800009</v>
      </c>
      <c r="G13" s="421">
        <v>-9.9002217096906122</v>
      </c>
      <c r="H13" s="422">
        <v>39.70235679361187</v>
      </c>
    </row>
    <row r="14" spans="1:8" ht="15" customHeight="1">
      <c r="A14" s="423"/>
      <c r="B14" s="420"/>
      <c r="C14" s="424"/>
      <c r="D14" s="424"/>
      <c r="E14" s="424"/>
      <c r="F14" s="424"/>
      <c r="G14" s="421"/>
      <c r="H14" s="422"/>
    </row>
    <row r="15" spans="1:8" ht="15" customHeight="1">
      <c r="A15" s="423" t="s">
        <v>469</v>
      </c>
      <c r="B15" s="425">
        <v>491655.9</v>
      </c>
      <c r="C15" s="426">
        <v>364757.87614100007</v>
      </c>
      <c r="D15" s="426">
        <v>477212.56763300003</v>
      </c>
      <c r="E15" s="426">
        <v>312721.78697200003</v>
      </c>
      <c r="F15" s="426">
        <v>472739.27281599998</v>
      </c>
      <c r="G15" s="427">
        <v>-14.265926131471687</v>
      </c>
      <c r="H15" s="428">
        <v>51.169279695350212</v>
      </c>
    </row>
    <row r="16" spans="1:8" ht="15" customHeight="1">
      <c r="A16" s="423" t="s">
        <v>470</v>
      </c>
      <c r="B16" s="425">
        <v>100166.39999999999</v>
      </c>
      <c r="C16" s="426">
        <v>80153.193818999978</v>
      </c>
      <c r="D16" s="433">
        <v>115694.31763999996</v>
      </c>
      <c r="E16" s="426">
        <v>82378.676067999986</v>
      </c>
      <c r="F16" s="426">
        <v>92717.362873999999</v>
      </c>
      <c r="G16" s="427">
        <v>2.7765359594098555</v>
      </c>
      <c r="H16" s="428">
        <v>12.550197817534567</v>
      </c>
    </row>
    <row r="17" spans="1:9" ht="15" customHeight="1">
      <c r="A17" s="429" t="s">
        <v>471</v>
      </c>
      <c r="B17" s="430">
        <v>182861.9</v>
      </c>
      <c r="C17" s="430">
        <v>132194.99400899999</v>
      </c>
      <c r="D17" s="430">
        <v>180692.238094</v>
      </c>
      <c r="E17" s="430">
        <v>124870.621096</v>
      </c>
      <c r="F17" s="430">
        <v>160955.50289800001</v>
      </c>
      <c r="G17" s="431">
        <v>-5.5404313664867999</v>
      </c>
      <c r="H17" s="432">
        <v>28.897609133408565</v>
      </c>
    </row>
    <row r="18" spans="1:9">
      <c r="A18" s="415"/>
      <c r="B18" s="420"/>
      <c r="C18" s="420"/>
      <c r="D18" s="420"/>
      <c r="E18" s="420"/>
      <c r="F18" s="420"/>
      <c r="G18" s="421"/>
      <c r="H18" s="422"/>
    </row>
    <row r="19" spans="1:9">
      <c r="A19" s="419" t="s">
        <v>472</v>
      </c>
      <c r="B19" s="420">
        <v>-689365.10000000009</v>
      </c>
      <c r="C19" s="420">
        <v>-512828.47063400003</v>
      </c>
      <c r="D19" s="420">
        <v>-703482.00256300007</v>
      </c>
      <c r="E19" s="420">
        <v>-470733.10898000002</v>
      </c>
      <c r="F19" s="420">
        <v>-671196.28183200001</v>
      </c>
      <c r="G19" s="421">
        <v>-8.2084521719237671</v>
      </c>
      <c r="H19" s="422">
        <v>42.585289248795931</v>
      </c>
    </row>
    <row r="20" spans="1:9" ht="15" customHeight="1">
      <c r="A20" s="423"/>
      <c r="B20" s="425"/>
      <c r="C20" s="425"/>
      <c r="D20" s="425"/>
      <c r="E20" s="425"/>
      <c r="F20" s="425"/>
      <c r="G20" s="421"/>
      <c r="H20" s="422"/>
    </row>
    <row r="21" spans="1:9" ht="15" customHeight="1">
      <c r="A21" s="423" t="s">
        <v>473</v>
      </c>
      <c r="B21" s="425">
        <v>-435791.30000000005</v>
      </c>
      <c r="C21" s="425">
        <v>-323152.50448100007</v>
      </c>
      <c r="D21" s="425">
        <v>-437718.87874000001</v>
      </c>
      <c r="E21" s="425">
        <v>-284999.76659100002</v>
      </c>
      <c r="F21" s="425">
        <v>-440675.556729</v>
      </c>
      <c r="G21" s="427">
        <v>-11.806418753051389</v>
      </c>
      <c r="H21" s="428">
        <v>54.623128994140046</v>
      </c>
    </row>
    <row r="22" spans="1:9" ht="15" customHeight="1">
      <c r="A22" s="423" t="s">
        <v>474</v>
      </c>
      <c r="B22" s="425">
        <v>-97936.5</v>
      </c>
      <c r="C22" s="425">
        <v>-78127.625231999977</v>
      </c>
      <c r="D22" s="425">
        <v>-114012.79041799996</v>
      </c>
      <c r="E22" s="425">
        <v>-81189.864306400006</v>
      </c>
      <c r="F22" s="425">
        <v>-91427.138162000003</v>
      </c>
      <c r="G22" s="427">
        <v>3.9195071178814942</v>
      </c>
      <c r="H22" s="428">
        <v>12.609083490813262</v>
      </c>
    </row>
    <row r="23" spans="1:9" ht="15" customHeight="1">
      <c r="A23" s="429" t="s">
        <v>475</v>
      </c>
      <c r="B23" s="434">
        <v>-155637.29999999999</v>
      </c>
      <c r="C23" s="434">
        <v>-111548.340921</v>
      </c>
      <c r="D23" s="434">
        <v>-151750.33340500001</v>
      </c>
      <c r="E23" s="434">
        <v>-104543.381243</v>
      </c>
      <c r="F23" s="434">
        <v>-139093.58694100002</v>
      </c>
      <c r="G23" s="431">
        <v>-6.2795731609857341</v>
      </c>
      <c r="H23" s="432">
        <v>33.048423716892103</v>
      </c>
    </row>
    <row r="24" spans="1:9">
      <c r="A24" s="415"/>
      <c r="B24" s="425"/>
      <c r="C24" s="425"/>
      <c r="D24" s="425"/>
      <c r="E24" s="425"/>
      <c r="F24" s="425"/>
      <c r="G24" s="421"/>
      <c r="H24" s="422"/>
    </row>
    <row r="25" spans="1:9">
      <c r="A25" s="419" t="s">
        <v>476</v>
      </c>
      <c r="B25" s="420">
        <v>860003.3</v>
      </c>
      <c r="C25" s="420">
        <v>641383.76573039999</v>
      </c>
      <c r="D25" s="420">
        <v>843716.28417100001</v>
      </c>
      <c r="E25" s="420">
        <v>569209.13737400004</v>
      </c>
      <c r="F25" s="420">
        <v>781627.99534399994</v>
      </c>
      <c r="G25" s="421">
        <v>-11.252902862130654</v>
      </c>
      <c r="H25" s="422">
        <v>37.318186666209812</v>
      </c>
    </row>
    <row r="26" spans="1:9" ht="15" customHeight="1">
      <c r="A26" s="423"/>
      <c r="B26" s="425"/>
      <c r="C26" s="425"/>
      <c r="D26" s="425"/>
      <c r="E26" s="425"/>
      <c r="F26" s="425"/>
      <c r="G26" s="421"/>
      <c r="H26" s="422"/>
    </row>
    <row r="27" spans="1:9" ht="15" customHeight="1">
      <c r="A27" s="423" t="s">
        <v>473</v>
      </c>
      <c r="B27" s="425">
        <v>547520.5</v>
      </c>
      <c r="C27" s="425">
        <v>406363.24780100008</v>
      </c>
      <c r="D27" s="425">
        <v>516706.29652600002</v>
      </c>
      <c r="E27" s="425">
        <v>340443.80735300004</v>
      </c>
      <c r="F27" s="425">
        <v>504802.98890299996</v>
      </c>
      <c r="G27" s="427">
        <v>-16.221801751196125</v>
      </c>
      <c r="H27" s="428">
        <v>48.277917823771389</v>
      </c>
    </row>
    <row r="28" spans="1:9" ht="15" customHeight="1">
      <c r="A28" s="423" t="s">
        <v>474</v>
      </c>
      <c r="B28" s="425">
        <v>102396.29999999999</v>
      </c>
      <c r="C28" s="425">
        <v>82178.796240600001</v>
      </c>
      <c r="D28" s="425">
        <v>117375.84486199997</v>
      </c>
      <c r="E28" s="425">
        <v>83567.509071999986</v>
      </c>
      <c r="F28" s="425">
        <v>94007.587585999994</v>
      </c>
      <c r="G28" s="427">
        <v>1.6899094429519153</v>
      </c>
      <c r="H28" s="428">
        <v>12.492987561714997</v>
      </c>
    </row>
    <row r="29" spans="1:9" ht="15" customHeight="1" thickBot="1">
      <c r="A29" s="435" t="s">
        <v>475</v>
      </c>
      <c r="B29" s="436">
        <v>210086.5</v>
      </c>
      <c r="C29" s="436">
        <v>152841.69647097</v>
      </c>
      <c r="D29" s="436">
        <v>209634.14278299999</v>
      </c>
      <c r="E29" s="436">
        <v>145197.80609490001</v>
      </c>
      <c r="F29" s="436">
        <v>182817.418855</v>
      </c>
      <c r="G29" s="437">
        <v>-5.0009838896521615</v>
      </c>
      <c r="H29" s="438">
        <v>25.90899469326493</v>
      </c>
    </row>
    <row r="30" spans="1:9" ht="13.5" thickTop="1">
      <c r="A30" s="407"/>
      <c r="B30" s="439"/>
      <c r="C30" s="439"/>
      <c r="D30" s="439"/>
      <c r="E30" s="439"/>
      <c r="F30" s="439"/>
      <c r="G30" s="407"/>
      <c r="H30" s="407"/>
    </row>
    <row r="31" spans="1:9">
      <c r="A31" s="407"/>
      <c r="B31" s="408"/>
      <c r="C31" s="408"/>
      <c r="D31" s="408"/>
      <c r="E31" s="408"/>
      <c r="F31" s="408"/>
      <c r="G31" s="407"/>
      <c r="H31" s="407"/>
    </row>
    <row r="32" spans="1:9">
      <c r="A32" s="407"/>
      <c r="B32" s="439"/>
      <c r="C32" s="439"/>
      <c r="D32" s="439"/>
      <c r="E32" s="440"/>
      <c r="F32" s="440"/>
      <c r="G32" s="407"/>
      <c r="H32" s="407"/>
      <c r="I32" s="441"/>
    </row>
    <row r="33" spans="1:11" ht="15" customHeight="1">
      <c r="A33" s="442" t="s">
        <v>477</v>
      </c>
      <c r="B33" s="443">
        <v>11.013402921934183</v>
      </c>
      <c r="C33" s="443">
        <v>11.137916814274327</v>
      </c>
      <c r="D33" s="443">
        <v>9.0637549698960811</v>
      </c>
      <c r="E33" s="443">
        <v>9.4693870104414515</v>
      </c>
      <c r="F33" s="443">
        <v>7.6011748459116593</v>
      </c>
      <c r="G33" s="407"/>
      <c r="H33" s="407"/>
      <c r="I33" s="444"/>
    </row>
    <row r="34" spans="1:11" ht="15" customHeight="1">
      <c r="A34" s="445" t="s">
        <v>161</v>
      </c>
      <c r="B34" s="443">
        <v>11.362538486259634</v>
      </c>
      <c r="C34" s="443">
        <v>11.406298364320202</v>
      </c>
      <c r="D34" s="443">
        <v>8.2759130661013902</v>
      </c>
      <c r="E34" s="443">
        <v>8.8647550429488078</v>
      </c>
      <c r="F34" s="443">
        <v>6.7825369988839217</v>
      </c>
      <c r="G34" s="407"/>
      <c r="H34" s="407"/>
      <c r="I34" s="444"/>
      <c r="J34" s="444"/>
    </row>
    <row r="35" spans="1:11" ht="15" customHeight="1">
      <c r="A35" s="446" t="s">
        <v>478</v>
      </c>
      <c r="B35" s="447">
        <v>2.2262364958292267</v>
      </c>
      <c r="C35" s="447">
        <v>2.5271214913457971</v>
      </c>
      <c r="D35" s="447">
        <v>1.4534224811561807</v>
      </c>
      <c r="E35" s="447">
        <v>1.4431319617453799</v>
      </c>
      <c r="F35" s="447">
        <v>1.3915675252254265</v>
      </c>
      <c r="G35" s="407"/>
      <c r="H35" s="407"/>
      <c r="I35" s="444"/>
      <c r="J35" s="444"/>
    </row>
    <row r="36" spans="1:11" ht="15" customHeight="1">
      <c r="A36" s="448" t="s">
        <v>479</v>
      </c>
      <c r="B36" s="449">
        <v>14.888045313253045</v>
      </c>
      <c r="C36" s="449">
        <v>15.618332027455104</v>
      </c>
      <c r="D36" s="449">
        <v>16.01723737238995</v>
      </c>
      <c r="E36" s="449">
        <v>16.278614711256303</v>
      </c>
      <c r="F36" s="449">
        <v>13.582583734868784</v>
      </c>
      <c r="G36" s="407"/>
      <c r="H36" s="407"/>
      <c r="I36" s="444"/>
      <c r="J36" s="444"/>
    </row>
    <row r="37" spans="1:11" ht="15" customHeight="1">
      <c r="A37" s="450" t="s">
        <v>480</v>
      </c>
      <c r="B37" s="451"/>
      <c r="C37" s="451"/>
      <c r="D37" s="451"/>
      <c r="E37" s="451"/>
      <c r="F37" s="452"/>
      <c r="G37" s="407"/>
      <c r="H37" s="407"/>
      <c r="K37" s="406" t="s">
        <v>193</v>
      </c>
    </row>
    <row r="38" spans="1:11" ht="15" customHeight="1">
      <c r="A38" s="453" t="s">
        <v>161</v>
      </c>
      <c r="B38" s="443">
        <v>65.477244198652556</v>
      </c>
      <c r="C38" s="443">
        <v>64.727643804525158</v>
      </c>
      <c r="D38" s="443">
        <v>56.325320845483006</v>
      </c>
      <c r="E38" s="443">
        <v>56.301977915759835</v>
      </c>
      <c r="F38" s="443">
        <v>58.069761062823332</v>
      </c>
      <c r="G38" s="407"/>
      <c r="H38" s="407"/>
      <c r="I38" s="444"/>
      <c r="J38" s="444"/>
    </row>
    <row r="39" spans="1:11" ht="15" customHeight="1">
      <c r="A39" s="446" t="s">
        <v>478</v>
      </c>
      <c r="B39" s="447">
        <v>2.6136486832606307</v>
      </c>
      <c r="C39" s="447">
        <v>3.1512825572718679</v>
      </c>
      <c r="D39" s="447">
        <v>2.3981688964147883</v>
      </c>
      <c r="E39" s="447">
        <v>2.4144578431451245</v>
      </c>
      <c r="F39" s="447">
        <v>2.3366923702760412</v>
      </c>
      <c r="G39" s="407"/>
      <c r="H39" s="407"/>
      <c r="I39" s="444"/>
      <c r="J39" s="444"/>
    </row>
    <row r="40" spans="1:11" ht="15" customHeight="1">
      <c r="A40" s="454" t="s">
        <v>479</v>
      </c>
      <c r="B40" s="449">
        <v>31.909107118086823</v>
      </c>
      <c r="C40" s="449">
        <v>32.121073638202972</v>
      </c>
      <c r="D40" s="449">
        <v>41.276510258102213</v>
      </c>
      <c r="E40" s="449">
        <v>41.283564241095036</v>
      </c>
      <c r="F40" s="449">
        <v>39.593546566900613</v>
      </c>
      <c r="G40" s="407"/>
      <c r="H40" s="407"/>
      <c r="I40" s="444"/>
      <c r="J40" s="444"/>
    </row>
    <row r="41" spans="1:11" ht="15" customHeight="1">
      <c r="A41" s="450" t="s">
        <v>481</v>
      </c>
      <c r="B41" s="451"/>
      <c r="C41" s="451"/>
      <c r="D41" s="451"/>
      <c r="E41" s="451"/>
      <c r="F41" s="452"/>
      <c r="G41" s="407"/>
      <c r="H41" s="407"/>
    </row>
    <row r="42" spans="1:11" ht="15" customHeight="1">
      <c r="A42" s="453" t="s">
        <v>161</v>
      </c>
      <c r="B42" s="455">
        <v>63.465331576185633</v>
      </c>
      <c r="C42" s="455">
        <v>63.204651434851932</v>
      </c>
      <c r="D42" s="455">
        <v>61.687321104827994</v>
      </c>
      <c r="E42" s="455">
        <v>60.142126404466353</v>
      </c>
      <c r="F42" s="455">
        <v>65.078658202891631</v>
      </c>
      <c r="G42" s="407"/>
      <c r="H42" s="407"/>
    </row>
    <row r="43" spans="1:11" ht="15" customHeight="1">
      <c r="A43" s="456" t="s">
        <v>478</v>
      </c>
      <c r="B43" s="457">
        <v>12.929967727624636</v>
      </c>
      <c r="C43" s="457">
        <v>13.888815041684524</v>
      </c>
      <c r="D43" s="457">
        <v>14.955331663948584</v>
      </c>
      <c r="E43" s="457">
        <v>15.842927981087049</v>
      </c>
      <c r="F43" s="457">
        <v>12.763740850231937</v>
      </c>
      <c r="G43" s="407"/>
      <c r="H43" s="407"/>
    </row>
    <row r="44" spans="1:11" ht="15" customHeight="1">
      <c r="A44" s="454" t="s">
        <v>479</v>
      </c>
      <c r="B44" s="457">
        <v>23.60470069618972</v>
      </c>
      <c r="C44" s="457">
        <v>22.906533523463551</v>
      </c>
      <c r="D44" s="457">
        <v>23.357347231223411</v>
      </c>
      <c r="E44" s="457">
        <v>24.014945614446599</v>
      </c>
      <c r="F44" s="457">
        <v>22.157600946876428</v>
      </c>
      <c r="G44" s="407"/>
      <c r="H44" s="407"/>
    </row>
    <row r="45" spans="1:11" ht="15" customHeight="1">
      <c r="A45" s="450" t="s">
        <v>482</v>
      </c>
      <c r="B45" s="451"/>
      <c r="C45" s="451"/>
      <c r="D45" s="451"/>
      <c r="E45" s="451"/>
      <c r="F45" s="452"/>
      <c r="G45" s="407"/>
      <c r="H45" s="407"/>
    </row>
    <row r="46" spans="1:11" ht="15" customHeight="1">
      <c r="A46" s="453" t="s">
        <v>161</v>
      </c>
      <c r="B46" s="455">
        <v>63.216327736478028</v>
      </c>
      <c r="C46" s="455">
        <v>63.01376054287563</v>
      </c>
      <c r="D46" s="455">
        <v>62.221759891948956</v>
      </c>
      <c r="E46" s="455">
        <v>60.543801053695979</v>
      </c>
      <c r="F46" s="455">
        <v>65.655244025815506</v>
      </c>
      <c r="G46" s="407"/>
      <c r="H46" s="407"/>
    </row>
    <row r="47" spans="1:11" ht="15" customHeight="1">
      <c r="A47" s="456" t="s">
        <v>478</v>
      </c>
      <c r="B47" s="457">
        <v>14.206764256961858</v>
      </c>
      <c r="C47" s="457">
        <v>15.234650512950711</v>
      </c>
      <c r="D47" s="457">
        <v>16.206923330223681</v>
      </c>
      <c r="E47" s="457">
        <v>17.247528883424849</v>
      </c>
      <c r="F47" s="457">
        <v>13.621520356527267</v>
      </c>
      <c r="G47" s="407"/>
      <c r="H47" s="407"/>
    </row>
    <row r="48" spans="1:11" ht="15" customHeight="1">
      <c r="A48" s="454" t="s">
        <v>479</v>
      </c>
      <c r="B48" s="458">
        <v>22.576908006560124</v>
      </c>
      <c r="C48" s="458">
        <v>21.751588944173655</v>
      </c>
      <c r="D48" s="458">
        <v>21.571316777827359</v>
      </c>
      <c r="E48" s="458">
        <v>22.208670062879175</v>
      </c>
      <c r="F48" s="458">
        <v>20.723235617657227</v>
      </c>
      <c r="G48" s="407"/>
      <c r="H48" s="407"/>
    </row>
    <row r="49" spans="1:10" ht="15" customHeight="1">
      <c r="A49" s="450" t="s">
        <v>483</v>
      </c>
      <c r="B49" s="451"/>
      <c r="C49" s="451"/>
      <c r="D49" s="451"/>
      <c r="E49" s="451"/>
      <c r="F49" s="452"/>
      <c r="G49" s="407"/>
      <c r="H49" s="407"/>
    </row>
    <row r="50" spans="1:10" ht="15" customHeight="1">
      <c r="A50" s="453" t="s">
        <v>161</v>
      </c>
      <c r="B50" s="455">
        <v>63.664929136225609</v>
      </c>
      <c r="C50" s="455">
        <v>63.357281273600321</v>
      </c>
      <c r="D50" s="455">
        <v>61.241711502328641</v>
      </c>
      <c r="E50" s="455">
        <v>59.809943561297096</v>
      </c>
      <c r="F50" s="455">
        <v>64.583534866971178</v>
      </c>
      <c r="G50" s="407"/>
      <c r="H50" s="407"/>
      <c r="J50" s="406" t="s">
        <v>194</v>
      </c>
    </row>
    <row r="51" spans="1:10" ht="15" customHeight="1">
      <c r="A51" s="456" t="s">
        <v>478</v>
      </c>
      <c r="B51" s="457">
        <v>11.906507719046203</v>
      </c>
      <c r="C51" s="457">
        <v>12.812730955982133</v>
      </c>
      <c r="D51" s="457">
        <v>13.911767315064358</v>
      </c>
      <c r="E51" s="457">
        <v>14.681330349392999</v>
      </c>
      <c r="F51" s="457">
        <v>12.02715206543064</v>
      </c>
      <c r="G51" s="407"/>
      <c r="H51" s="407"/>
    </row>
    <row r="52" spans="1:10" ht="15" customHeight="1">
      <c r="A52" s="454" t="s">
        <v>479</v>
      </c>
      <c r="B52" s="458">
        <v>24.428563144728173</v>
      </c>
      <c r="C52" s="458">
        <v>23.829987770417542</v>
      </c>
      <c r="D52" s="458">
        <v>24.846521182606988</v>
      </c>
      <c r="E52" s="458">
        <v>25.508726089309903</v>
      </c>
      <c r="F52" s="458">
        <v>23.389313067598199</v>
      </c>
      <c r="G52" s="407"/>
      <c r="H52" s="407"/>
    </row>
    <row r="53" spans="1:10" ht="15" customHeight="1">
      <c r="A53" s="450" t="s">
        <v>484</v>
      </c>
      <c r="B53" s="451"/>
      <c r="C53" s="451"/>
      <c r="D53" s="451"/>
      <c r="E53" s="451"/>
      <c r="F53" s="452"/>
      <c r="G53" s="407"/>
      <c r="H53" s="407"/>
    </row>
    <row r="54" spans="1:10" ht="15" customHeight="1">
      <c r="A54" s="446" t="s">
        <v>485</v>
      </c>
      <c r="B54" s="459">
        <v>9.9207867086814083</v>
      </c>
      <c r="C54" s="459">
        <v>10.021707382627307</v>
      </c>
      <c r="D54" s="459">
        <v>8.3105106480130555</v>
      </c>
      <c r="E54" s="459">
        <v>8.6502603778517919</v>
      </c>
      <c r="F54" s="460">
        <v>7.0642117586511368</v>
      </c>
      <c r="G54" s="407"/>
      <c r="H54" s="407"/>
    </row>
    <row r="55" spans="1:10" ht="15" customHeight="1">
      <c r="A55" s="448" t="s">
        <v>486</v>
      </c>
      <c r="B55" s="461">
        <v>90.079213291318595</v>
      </c>
      <c r="C55" s="461">
        <v>89.978292617372674</v>
      </c>
      <c r="D55" s="461">
        <v>91.68948935198695</v>
      </c>
      <c r="E55" s="461">
        <v>91.349739622148206</v>
      </c>
      <c r="F55" s="462">
        <v>92.935788241348888</v>
      </c>
      <c r="G55" s="407"/>
      <c r="H55" s="407"/>
    </row>
    <row r="56" spans="1:10">
      <c r="A56" s="463" t="s">
        <v>487</v>
      </c>
      <c r="B56" s="407"/>
      <c r="C56" s="407"/>
      <c r="D56" s="407"/>
      <c r="E56" s="407"/>
      <c r="F56" s="407"/>
      <c r="G56" s="407"/>
      <c r="H56" s="407"/>
    </row>
    <row r="57" spans="1:10">
      <c r="A57" s="407" t="s">
        <v>488</v>
      </c>
      <c r="B57" s="407"/>
      <c r="C57" s="407"/>
      <c r="D57" s="407"/>
      <c r="E57" s="407"/>
      <c r="F57" s="407"/>
      <c r="G57" s="407"/>
      <c r="H57" s="407"/>
    </row>
    <row r="58" spans="1:10">
      <c r="A58" s="407" t="s">
        <v>489</v>
      </c>
      <c r="B58" s="407"/>
      <c r="C58" s="407"/>
      <c r="D58" s="407"/>
      <c r="E58" s="407"/>
      <c r="F58" s="407"/>
      <c r="G58" s="407"/>
      <c r="H58" s="407"/>
    </row>
    <row r="59" spans="1:10">
      <c r="H59" s="406" t="s">
        <v>194</v>
      </c>
    </row>
  </sheetData>
  <mergeCells count="6">
    <mergeCell ref="A1:H1"/>
    <mergeCell ref="A2:H2"/>
    <mergeCell ref="A4:A5"/>
    <mergeCell ref="B4:C4"/>
    <mergeCell ref="D4:E4"/>
    <mergeCell ref="G4:H4"/>
  </mergeCells>
  <printOptions horizontalCentered="1"/>
  <pageMargins left="0.7" right="0.7" top="0.75" bottom="0.75" header="0.3" footer="0.3"/>
  <pageSetup paperSize="9" scale="7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63"/>
  <sheetViews>
    <sheetView view="pageBreakPreview" zoomScale="96" zoomScaleSheetLayoutView="96" workbookViewId="0">
      <selection activeCell="N18" sqref="N18"/>
    </sheetView>
  </sheetViews>
  <sheetFormatPr defaultRowHeight="12.75"/>
  <cols>
    <col min="1" max="1" width="9.140625" style="38"/>
    <col min="2" max="2" width="5" style="38" customWidth="1"/>
    <col min="3" max="3" width="20.7109375" style="38" customWidth="1"/>
    <col min="4" max="8" width="12.140625" style="38" customWidth="1"/>
    <col min="9" max="9" width="8.7109375" style="38" customWidth="1"/>
    <col min="10" max="10" width="9.140625" style="38" customWidth="1"/>
    <col min="11" max="257" width="9.140625" style="38"/>
    <col min="258" max="258" width="5" style="38" customWidth="1"/>
    <col min="259" max="259" width="20.7109375" style="38" customWidth="1"/>
    <col min="260" max="264" width="12.140625" style="38" customWidth="1"/>
    <col min="265" max="265" width="8.7109375" style="38" customWidth="1"/>
    <col min="266" max="266" width="9.140625" style="38" customWidth="1"/>
    <col min="267" max="513" width="9.140625" style="38"/>
    <col min="514" max="514" width="5" style="38" customWidth="1"/>
    <col min="515" max="515" width="20.7109375" style="38" customWidth="1"/>
    <col min="516" max="520" width="12.140625" style="38" customWidth="1"/>
    <col min="521" max="521" width="8.7109375" style="38" customWidth="1"/>
    <col min="522" max="522" width="9.140625" style="38" customWidth="1"/>
    <col min="523" max="769" width="9.140625" style="38"/>
    <col min="770" max="770" width="5" style="38" customWidth="1"/>
    <col min="771" max="771" width="20.7109375" style="38" customWidth="1"/>
    <col min="772" max="776" width="12.140625" style="38" customWidth="1"/>
    <col min="777" max="777" width="8.7109375" style="38" customWidth="1"/>
    <col min="778" max="778" width="9.140625" style="38" customWidth="1"/>
    <col min="779" max="1025" width="9.140625" style="38"/>
    <col min="1026" max="1026" width="5" style="38" customWidth="1"/>
    <col min="1027" max="1027" width="20.7109375" style="38" customWidth="1"/>
    <col min="1028" max="1032" width="12.140625" style="38" customWidth="1"/>
    <col min="1033" max="1033" width="8.7109375" style="38" customWidth="1"/>
    <col min="1034" max="1034" width="9.140625" style="38" customWidth="1"/>
    <col min="1035" max="1281" width="9.140625" style="38"/>
    <col min="1282" max="1282" width="5" style="38" customWidth="1"/>
    <col min="1283" max="1283" width="20.7109375" style="38" customWidth="1"/>
    <col min="1284" max="1288" width="12.140625" style="38" customWidth="1"/>
    <col min="1289" max="1289" width="8.7109375" style="38" customWidth="1"/>
    <col min="1290" max="1290" width="9.140625" style="38" customWidth="1"/>
    <col min="1291" max="1537" width="9.140625" style="38"/>
    <col min="1538" max="1538" width="5" style="38" customWidth="1"/>
    <col min="1539" max="1539" width="20.7109375" style="38" customWidth="1"/>
    <col min="1540" max="1544" width="12.140625" style="38" customWidth="1"/>
    <col min="1545" max="1545" width="8.7109375" style="38" customWidth="1"/>
    <col min="1546" max="1546" width="9.140625" style="38" customWidth="1"/>
    <col min="1547" max="1793" width="9.140625" style="38"/>
    <col min="1794" max="1794" width="5" style="38" customWidth="1"/>
    <col min="1795" max="1795" width="20.7109375" style="38" customWidth="1"/>
    <col min="1796" max="1800" width="12.140625" style="38" customWidth="1"/>
    <col min="1801" max="1801" width="8.7109375" style="38" customWidth="1"/>
    <col min="1802" max="1802" width="9.140625" style="38" customWidth="1"/>
    <col min="1803" max="2049" width="9.140625" style="38"/>
    <col min="2050" max="2050" width="5" style="38" customWidth="1"/>
    <col min="2051" max="2051" width="20.7109375" style="38" customWidth="1"/>
    <col min="2052" max="2056" width="12.140625" style="38" customWidth="1"/>
    <col min="2057" max="2057" width="8.7109375" style="38" customWidth="1"/>
    <col min="2058" max="2058" width="9.140625" style="38" customWidth="1"/>
    <col min="2059" max="2305" width="9.140625" style="38"/>
    <col min="2306" max="2306" width="5" style="38" customWidth="1"/>
    <col min="2307" max="2307" width="20.7109375" style="38" customWidth="1"/>
    <col min="2308" max="2312" width="12.140625" style="38" customWidth="1"/>
    <col min="2313" max="2313" width="8.7109375" style="38" customWidth="1"/>
    <col min="2314" max="2314" width="9.140625" style="38" customWidth="1"/>
    <col min="2315" max="2561" width="9.140625" style="38"/>
    <col min="2562" max="2562" width="5" style="38" customWidth="1"/>
    <col min="2563" max="2563" width="20.7109375" style="38" customWidth="1"/>
    <col min="2564" max="2568" width="12.140625" style="38" customWidth="1"/>
    <col min="2569" max="2569" width="8.7109375" style="38" customWidth="1"/>
    <col min="2570" max="2570" width="9.140625" style="38" customWidth="1"/>
    <col min="2571" max="2817" width="9.140625" style="38"/>
    <col min="2818" max="2818" width="5" style="38" customWidth="1"/>
    <col min="2819" max="2819" width="20.7109375" style="38" customWidth="1"/>
    <col min="2820" max="2824" width="12.140625" style="38" customWidth="1"/>
    <col min="2825" max="2825" width="8.7109375" style="38" customWidth="1"/>
    <col min="2826" max="2826" width="9.140625" style="38" customWidth="1"/>
    <col min="2827" max="3073" width="9.140625" style="38"/>
    <col min="3074" max="3074" width="5" style="38" customWidth="1"/>
    <col min="3075" max="3075" width="20.7109375" style="38" customWidth="1"/>
    <col min="3076" max="3080" width="12.140625" style="38" customWidth="1"/>
    <col min="3081" max="3081" width="8.7109375" style="38" customWidth="1"/>
    <col min="3082" max="3082" width="9.140625" style="38" customWidth="1"/>
    <col min="3083" max="3329" width="9.140625" style="38"/>
    <col min="3330" max="3330" width="5" style="38" customWidth="1"/>
    <col min="3331" max="3331" width="20.7109375" style="38" customWidth="1"/>
    <col min="3332" max="3336" width="12.140625" style="38" customWidth="1"/>
    <col min="3337" max="3337" width="8.7109375" style="38" customWidth="1"/>
    <col min="3338" max="3338" width="9.140625" style="38" customWidth="1"/>
    <col min="3339" max="3585" width="9.140625" style="38"/>
    <col min="3586" max="3586" width="5" style="38" customWidth="1"/>
    <col min="3587" max="3587" width="20.7109375" style="38" customWidth="1"/>
    <col min="3588" max="3592" width="12.140625" style="38" customWidth="1"/>
    <col min="3593" max="3593" width="8.7109375" style="38" customWidth="1"/>
    <col min="3594" max="3594" width="9.140625" style="38" customWidth="1"/>
    <col min="3595" max="3841" width="9.140625" style="38"/>
    <col min="3842" max="3842" width="5" style="38" customWidth="1"/>
    <col min="3843" max="3843" width="20.7109375" style="38" customWidth="1"/>
    <col min="3844" max="3848" width="12.140625" style="38" customWidth="1"/>
    <col min="3849" max="3849" width="8.7109375" style="38" customWidth="1"/>
    <col min="3850" max="3850" width="9.140625" style="38" customWidth="1"/>
    <col min="3851" max="4097" width="9.140625" style="38"/>
    <col min="4098" max="4098" width="5" style="38" customWidth="1"/>
    <col min="4099" max="4099" width="20.7109375" style="38" customWidth="1"/>
    <col min="4100" max="4104" width="12.140625" style="38" customWidth="1"/>
    <col min="4105" max="4105" width="8.7109375" style="38" customWidth="1"/>
    <col min="4106" max="4106" width="9.140625" style="38" customWidth="1"/>
    <col min="4107" max="4353" width="9.140625" style="38"/>
    <col min="4354" max="4354" width="5" style="38" customWidth="1"/>
    <col min="4355" max="4355" width="20.7109375" style="38" customWidth="1"/>
    <col min="4356" max="4360" width="12.140625" style="38" customWidth="1"/>
    <col min="4361" max="4361" width="8.7109375" style="38" customWidth="1"/>
    <col min="4362" max="4362" width="9.140625" style="38" customWidth="1"/>
    <col min="4363" max="4609" width="9.140625" style="38"/>
    <col min="4610" max="4610" width="5" style="38" customWidth="1"/>
    <col min="4611" max="4611" width="20.7109375" style="38" customWidth="1"/>
    <col min="4612" max="4616" width="12.140625" style="38" customWidth="1"/>
    <col min="4617" max="4617" width="8.7109375" style="38" customWidth="1"/>
    <col min="4618" max="4618" width="9.140625" style="38" customWidth="1"/>
    <col min="4619" max="4865" width="9.140625" style="38"/>
    <col min="4866" max="4866" width="5" style="38" customWidth="1"/>
    <col min="4867" max="4867" width="20.7109375" style="38" customWidth="1"/>
    <col min="4868" max="4872" width="12.140625" style="38" customWidth="1"/>
    <col min="4873" max="4873" width="8.7109375" style="38" customWidth="1"/>
    <col min="4874" max="4874" width="9.140625" style="38" customWidth="1"/>
    <col min="4875" max="5121" width="9.140625" style="38"/>
    <col min="5122" max="5122" width="5" style="38" customWidth="1"/>
    <col min="5123" max="5123" width="20.7109375" style="38" customWidth="1"/>
    <col min="5124" max="5128" width="12.140625" style="38" customWidth="1"/>
    <col min="5129" max="5129" width="8.7109375" style="38" customWidth="1"/>
    <col min="5130" max="5130" width="9.140625" style="38" customWidth="1"/>
    <col min="5131" max="5377" width="9.140625" style="38"/>
    <col min="5378" max="5378" width="5" style="38" customWidth="1"/>
    <col min="5379" max="5379" width="20.7109375" style="38" customWidth="1"/>
    <col min="5380" max="5384" width="12.140625" style="38" customWidth="1"/>
    <col min="5385" max="5385" width="8.7109375" style="38" customWidth="1"/>
    <col min="5386" max="5386" width="9.140625" style="38" customWidth="1"/>
    <col min="5387" max="5633" width="9.140625" style="38"/>
    <col min="5634" max="5634" width="5" style="38" customWidth="1"/>
    <col min="5635" max="5635" width="20.7109375" style="38" customWidth="1"/>
    <col min="5636" max="5640" width="12.140625" style="38" customWidth="1"/>
    <col min="5641" max="5641" width="8.7109375" style="38" customWidth="1"/>
    <col min="5642" max="5642" width="9.140625" style="38" customWidth="1"/>
    <col min="5643" max="5889" width="9.140625" style="38"/>
    <col min="5890" max="5890" width="5" style="38" customWidth="1"/>
    <col min="5891" max="5891" width="20.7109375" style="38" customWidth="1"/>
    <col min="5892" max="5896" width="12.140625" style="38" customWidth="1"/>
    <col min="5897" max="5897" width="8.7109375" style="38" customWidth="1"/>
    <col min="5898" max="5898" width="9.140625" style="38" customWidth="1"/>
    <col min="5899" max="6145" width="9.140625" style="38"/>
    <col min="6146" max="6146" width="5" style="38" customWidth="1"/>
    <col min="6147" max="6147" width="20.7109375" style="38" customWidth="1"/>
    <col min="6148" max="6152" width="12.140625" style="38" customWidth="1"/>
    <col min="6153" max="6153" width="8.7109375" style="38" customWidth="1"/>
    <col min="6154" max="6154" width="9.140625" style="38" customWidth="1"/>
    <col min="6155" max="6401" width="9.140625" style="38"/>
    <col min="6402" max="6402" width="5" style="38" customWidth="1"/>
    <col min="6403" max="6403" width="20.7109375" style="38" customWidth="1"/>
    <col min="6404" max="6408" width="12.140625" style="38" customWidth="1"/>
    <col min="6409" max="6409" width="8.7109375" style="38" customWidth="1"/>
    <col min="6410" max="6410" width="9.140625" style="38" customWidth="1"/>
    <col min="6411" max="6657" width="9.140625" style="38"/>
    <col min="6658" max="6658" width="5" style="38" customWidth="1"/>
    <col min="6659" max="6659" width="20.7109375" style="38" customWidth="1"/>
    <col min="6660" max="6664" width="12.140625" style="38" customWidth="1"/>
    <col min="6665" max="6665" width="8.7109375" style="38" customWidth="1"/>
    <col min="6666" max="6666" width="9.140625" style="38" customWidth="1"/>
    <col min="6667" max="6913" width="9.140625" style="38"/>
    <col min="6914" max="6914" width="5" style="38" customWidth="1"/>
    <col min="6915" max="6915" width="20.7109375" style="38" customWidth="1"/>
    <col min="6916" max="6920" width="12.140625" style="38" customWidth="1"/>
    <col min="6921" max="6921" width="8.7109375" style="38" customWidth="1"/>
    <col min="6922" max="6922" width="9.140625" style="38" customWidth="1"/>
    <col min="6923" max="7169" width="9.140625" style="38"/>
    <col min="7170" max="7170" width="5" style="38" customWidth="1"/>
    <col min="7171" max="7171" width="20.7109375" style="38" customWidth="1"/>
    <col min="7172" max="7176" width="12.140625" style="38" customWidth="1"/>
    <col min="7177" max="7177" width="8.7109375" style="38" customWidth="1"/>
    <col min="7178" max="7178" width="9.140625" style="38" customWidth="1"/>
    <col min="7179" max="7425" width="9.140625" style="38"/>
    <col min="7426" max="7426" width="5" style="38" customWidth="1"/>
    <col min="7427" max="7427" width="20.7109375" style="38" customWidth="1"/>
    <col min="7428" max="7432" width="12.140625" style="38" customWidth="1"/>
    <col min="7433" max="7433" width="8.7109375" style="38" customWidth="1"/>
    <col min="7434" max="7434" width="9.140625" style="38" customWidth="1"/>
    <col min="7435" max="7681" width="9.140625" style="38"/>
    <col min="7682" max="7682" width="5" style="38" customWidth="1"/>
    <col min="7683" max="7683" width="20.7109375" style="38" customWidth="1"/>
    <col min="7684" max="7688" width="12.140625" style="38" customWidth="1"/>
    <col min="7689" max="7689" width="8.7109375" style="38" customWidth="1"/>
    <col min="7690" max="7690" width="9.140625" style="38" customWidth="1"/>
    <col min="7691" max="7937" width="9.140625" style="38"/>
    <col min="7938" max="7938" width="5" style="38" customWidth="1"/>
    <col min="7939" max="7939" width="20.7109375" style="38" customWidth="1"/>
    <col min="7940" max="7944" width="12.140625" style="38" customWidth="1"/>
    <col min="7945" max="7945" width="8.7109375" style="38" customWidth="1"/>
    <col min="7946" max="7946" width="9.140625" style="38" customWidth="1"/>
    <col min="7947" max="8193" width="9.140625" style="38"/>
    <col min="8194" max="8194" width="5" style="38" customWidth="1"/>
    <col min="8195" max="8195" width="20.7109375" style="38" customWidth="1"/>
    <col min="8196" max="8200" width="12.140625" style="38" customWidth="1"/>
    <col min="8201" max="8201" width="8.7109375" style="38" customWidth="1"/>
    <col min="8202" max="8202" width="9.140625" style="38" customWidth="1"/>
    <col min="8203" max="8449" width="9.140625" style="38"/>
    <col min="8450" max="8450" width="5" style="38" customWidth="1"/>
    <col min="8451" max="8451" width="20.7109375" style="38" customWidth="1"/>
    <col min="8452" max="8456" width="12.140625" style="38" customWidth="1"/>
    <col min="8457" max="8457" width="8.7109375" style="38" customWidth="1"/>
    <col min="8458" max="8458" width="9.140625" style="38" customWidth="1"/>
    <col min="8459" max="8705" width="9.140625" style="38"/>
    <col min="8706" max="8706" width="5" style="38" customWidth="1"/>
    <col min="8707" max="8707" width="20.7109375" style="38" customWidth="1"/>
    <col min="8708" max="8712" width="12.140625" style="38" customWidth="1"/>
    <col min="8713" max="8713" width="8.7109375" style="38" customWidth="1"/>
    <col min="8714" max="8714" width="9.140625" style="38" customWidth="1"/>
    <col min="8715" max="8961" width="9.140625" style="38"/>
    <col min="8962" max="8962" width="5" style="38" customWidth="1"/>
    <col min="8963" max="8963" width="20.7109375" style="38" customWidth="1"/>
    <col min="8964" max="8968" width="12.140625" style="38" customWidth="1"/>
    <col min="8969" max="8969" width="8.7109375" style="38" customWidth="1"/>
    <col min="8970" max="8970" width="9.140625" style="38" customWidth="1"/>
    <col min="8971" max="9217" width="9.140625" style="38"/>
    <col min="9218" max="9218" width="5" style="38" customWidth="1"/>
    <col min="9219" max="9219" width="20.7109375" style="38" customWidth="1"/>
    <col min="9220" max="9224" width="12.140625" style="38" customWidth="1"/>
    <col min="9225" max="9225" width="8.7109375" style="38" customWidth="1"/>
    <col min="9226" max="9226" width="9.140625" style="38" customWidth="1"/>
    <col min="9227" max="9473" width="9.140625" style="38"/>
    <col min="9474" max="9474" width="5" style="38" customWidth="1"/>
    <col min="9475" max="9475" width="20.7109375" style="38" customWidth="1"/>
    <col min="9476" max="9480" width="12.140625" style="38" customWidth="1"/>
    <col min="9481" max="9481" width="8.7109375" style="38" customWidth="1"/>
    <col min="9482" max="9482" width="9.140625" style="38" customWidth="1"/>
    <col min="9483" max="9729" width="9.140625" style="38"/>
    <col min="9730" max="9730" width="5" style="38" customWidth="1"/>
    <col min="9731" max="9731" width="20.7109375" style="38" customWidth="1"/>
    <col min="9732" max="9736" width="12.140625" style="38" customWidth="1"/>
    <col min="9737" max="9737" width="8.7109375" style="38" customWidth="1"/>
    <col min="9738" max="9738" width="9.140625" style="38" customWidth="1"/>
    <col min="9739" max="9985" width="9.140625" style="38"/>
    <col min="9986" max="9986" width="5" style="38" customWidth="1"/>
    <col min="9987" max="9987" width="20.7109375" style="38" customWidth="1"/>
    <col min="9988" max="9992" width="12.140625" style="38" customWidth="1"/>
    <col min="9993" max="9993" width="8.7109375" style="38" customWidth="1"/>
    <col min="9994" max="9994" width="9.140625" style="38" customWidth="1"/>
    <col min="9995" max="10241" width="9.140625" style="38"/>
    <col min="10242" max="10242" width="5" style="38" customWidth="1"/>
    <col min="10243" max="10243" width="20.7109375" style="38" customWidth="1"/>
    <col min="10244" max="10248" width="12.140625" style="38" customWidth="1"/>
    <col min="10249" max="10249" width="8.7109375" style="38" customWidth="1"/>
    <col min="10250" max="10250" width="9.140625" style="38" customWidth="1"/>
    <col min="10251" max="10497" width="9.140625" style="38"/>
    <col min="10498" max="10498" width="5" style="38" customWidth="1"/>
    <col min="10499" max="10499" width="20.7109375" style="38" customWidth="1"/>
    <col min="10500" max="10504" width="12.140625" style="38" customWidth="1"/>
    <col min="10505" max="10505" width="8.7109375" style="38" customWidth="1"/>
    <col min="10506" max="10506" width="9.140625" style="38" customWidth="1"/>
    <col min="10507" max="10753" width="9.140625" style="38"/>
    <col min="10754" max="10754" width="5" style="38" customWidth="1"/>
    <col min="10755" max="10755" width="20.7109375" style="38" customWidth="1"/>
    <col min="10756" max="10760" width="12.140625" style="38" customWidth="1"/>
    <col min="10761" max="10761" width="8.7109375" style="38" customWidth="1"/>
    <col min="10762" max="10762" width="9.140625" style="38" customWidth="1"/>
    <col min="10763" max="11009" width="9.140625" style="38"/>
    <col min="11010" max="11010" width="5" style="38" customWidth="1"/>
    <col min="11011" max="11011" width="20.7109375" style="38" customWidth="1"/>
    <col min="11012" max="11016" width="12.140625" style="38" customWidth="1"/>
    <col min="11017" max="11017" width="8.7109375" style="38" customWidth="1"/>
    <col min="11018" max="11018" width="9.140625" style="38" customWidth="1"/>
    <col min="11019" max="11265" width="9.140625" style="38"/>
    <col min="11266" max="11266" width="5" style="38" customWidth="1"/>
    <col min="11267" max="11267" width="20.7109375" style="38" customWidth="1"/>
    <col min="11268" max="11272" width="12.140625" style="38" customWidth="1"/>
    <col min="11273" max="11273" width="8.7109375" style="38" customWidth="1"/>
    <col min="11274" max="11274" width="9.140625" style="38" customWidth="1"/>
    <col min="11275" max="11521" width="9.140625" style="38"/>
    <col min="11522" max="11522" width="5" style="38" customWidth="1"/>
    <col min="11523" max="11523" width="20.7109375" style="38" customWidth="1"/>
    <col min="11524" max="11528" width="12.140625" style="38" customWidth="1"/>
    <col min="11529" max="11529" width="8.7109375" style="38" customWidth="1"/>
    <col min="11530" max="11530" width="9.140625" style="38" customWidth="1"/>
    <col min="11531" max="11777" width="9.140625" style="38"/>
    <col min="11778" max="11778" width="5" style="38" customWidth="1"/>
    <col min="11779" max="11779" width="20.7109375" style="38" customWidth="1"/>
    <col min="11780" max="11784" width="12.140625" style="38" customWidth="1"/>
    <col min="11785" max="11785" width="8.7109375" style="38" customWidth="1"/>
    <col min="11786" max="11786" width="9.140625" style="38" customWidth="1"/>
    <col min="11787" max="12033" width="9.140625" style="38"/>
    <col min="12034" max="12034" width="5" style="38" customWidth="1"/>
    <col min="12035" max="12035" width="20.7109375" style="38" customWidth="1"/>
    <col min="12036" max="12040" width="12.140625" style="38" customWidth="1"/>
    <col min="12041" max="12041" width="8.7109375" style="38" customWidth="1"/>
    <col min="12042" max="12042" width="9.140625" style="38" customWidth="1"/>
    <col min="12043" max="12289" width="9.140625" style="38"/>
    <col min="12290" max="12290" width="5" style="38" customWidth="1"/>
    <col min="12291" max="12291" width="20.7109375" style="38" customWidth="1"/>
    <col min="12292" max="12296" width="12.140625" style="38" customWidth="1"/>
    <col min="12297" max="12297" width="8.7109375" style="38" customWidth="1"/>
    <col min="12298" max="12298" width="9.140625" style="38" customWidth="1"/>
    <col min="12299" max="12545" width="9.140625" style="38"/>
    <col min="12546" max="12546" width="5" style="38" customWidth="1"/>
    <col min="12547" max="12547" width="20.7109375" style="38" customWidth="1"/>
    <col min="12548" max="12552" width="12.140625" style="38" customWidth="1"/>
    <col min="12553" max="12553" width="8.7109375" style="38" customWidth="1"/>
    <col min="12554" max="12554" width="9.140625" style="38" customWidth="1"/>
    <col min="12555" max="12801" width="9.140625" style="38"/>
    <col min="12802" max="12802" width="5" style="38" customWidth="1"/>
    <col min="12803" max="12803" width="20.7109375" style="38" customWidth="1"/>
    <col min="12804" max="12808" width="12.140625" style="38" customWidth="1"/>
    <col min="12809" max="12809" width="8.7109375" style="38" customWidth="1"/>
    <col min="12810" max="12810" width="9.140625" style="38" customWidth="1"/>
    <col min="12811" max="13057" width="9.140625" style="38"/>
    <col min="13058" max="13058" width="5" style="38" customWidth="1"/>
    <col min="13059" max="13059" width="20.7109375" style="38" customWidth="1"/>
    <col min="13060" max="13064" width="12.140625" style="38" customWidth="1"/>
    <col min="13065" max="13065" width="8.7109375" style="38" customWidth="1"/>
    <col min="13066" max="13066" width="9.140625" style="38" customWidth="1"/>
    <col min="13067" max="13313" width="9.140625" style="38"/>
    <col min="13314" max="13314" width="5" style="38" customWidth="1"/>
    <col min="13315" max="13315" width="20.7109375" style="38" customWidth="1"/>
    <col min="13316" max="13320" width="12.140625" style="38" customWidth="1"/>
    <col min="13321" max="13321" width="8.7109375" style="38" customWidth="1"/>
    <col min="13322" max="13322" width="9.140625" style="38" customWidth="1"/>
    <col min="13323" max="13569" width="9.140625" style="38"/>
    <col min="13570" max="13570" width="5" style="38" customWidth="1"/>
    <col min="13571" max="13571" width="20.7109375" style="38" customWidth="1"/>
    <col min="13572" max="13576" width="12.140625" style="38" customWidth="1"/>
    <col min="13577" max="13577" width="8.7109375" style="38" customWidth="1"/>
    <col min="13578" max="13578" width="9.140625" style="38" customWidth="1"/>
    <col min="13579" max="13825" width="9.140625" style="38"/>
    <col min="13826" max="13826" width="5" style="38" customWidth="1"/>
    <col min="13827" max="13827" width="20.7109375" style="38" customWidth="1"/>
    <col min="13828" max="13832" width="12.140625" style="38" customWidth="1"/>
    <col min="13833" max="13833" width="8.7109375" style="38" customWidth="1"/>
    <col min="13834" max="13834" width="9.140625" style="38" customWidth="1"/>
    <col min="13835" max="14081" width="9.140625" style="38"/>
    <col min="14082" max="14082" width="5" style="38" customWidth="1"/>
    <col min="14083" max="14083" width="20.7109375" style="38" customWidth="1"/>
    <col min="14084" max="14088" width="12.140625" style="38" customWidth="1"/>
    <col min="14089" max="14089" width="8.7109375" style="38" customWidth="1"/>
    <col min="14090" max="14090" width="9.140625" style="38" customWidth="1"/>
    <col min="14091" max="14337" width="9.140625" style="38"/>
    <col min="14338" max="14338" width="5" style="38" customWidth="1"/>
    <col min="14339" max="14339" width="20.7109375" style="38" customWidth="1"/>
    <col min="14340" max="14344" width="12.140625" style="38" customWidth="1"/>
    <col min="14345" max="14345" width="8.7109375" style="38" customWidth="1"/>
    <col min="14346" max="14346" width="9.140625" style="38" customWidth="1"/>
    <col min="14347" max="14593" width="9.140625" style="38"/>
    <col min="14594" max="14594" width="5" style="38" customWidth="1"/>
    <col min="14595" max="14595" width="20.7109375" style="38" customWidth="1"/>
    <col min="14596" max="14600" width="12.140625" style="38" customWidth="1"/>
    <col min="14601" max="14601" width="8.7109375" style="38" customWidth="1"/>
    <col min="14602" max="14602" width="9.140625" style="38" customWidth="1"/>
    <col min="14603" max="14849" width="9.140625" style="38"/>
    <col min="14850" max="14850" width="5" style="38" customWidth="1"/>
    <col min="14851" max="14851" width="20.7109375" style="38" customWidth="1"/>
    <col min="14852" max="14856" width="12.140625" style="38" customWidth="1"/>
    <col min="14857" max="14857" width="8.7109375" style="38" customWidth="1"/>
    <col min="14858" max="14858" width="9.140625" style="38" customWidth="1"/>
    <col min="14859" max="15105" width="9.140625" style="38"/>
    <col min="15106" max="15106" width="5" style="38" customWidth="1"/>
    <col min="15107" max="15107" width="20.7109375" style="38" customWidth="1"/>
    <col min="15108" max="15112" width="12.140625" style="38" customWidth="1"/>
    <col min="15113" max="15113" width="8.7109375" style="38" customWidth="1"/>
    <col min="15114" max="15114" width="9.140625" style="38" customWidth="1"/>
    <col min="15115" max="15361" width="9.140625" style="38"/>
    <col min="15362" max="15362" width="5" style="38" customWidth="1"/>
    <col min="15363" max="15363" width="20.7109375" style="38" customWidth="1"/>
    <col min="15364" max="15368" width="12.140625" style="38" customWidth="1"/>
    <col min="15369" max="15369" width="8.7109375" style="38" customWidth="1"/>
    <col min="15370" max="15370" width="9.140625" style="38" customWidth="1"/>
    <col min="15371" max="15617" width="9.140625" style="38"/>
    <col min="15618" max="15618" width="5" style="38" customWidth="1"/>
    <col min="15619" max="15619" width="20.7109375" style="38" customWidth="1"/>
    <col min="15620" max="15624" width="12.140625" style="38" customWidth="1"/>
    <col min="15625" max="15625" width="8.7109375" style="38" customWidth="1"/>
    <col min="15626" max="15626" width="9.140625" style="38" customWidth="1"/>
    <col min="15627" max="15873" width="9.140625" style="38"/>
    <col min="15874" max="15874" width="5" style="38" customWidth="1"/>
    <col min="15875" max="15875" width="20.7109375" style="38" customWidth="1"/>
    <col min="15876" max="15880" width="12.140625" style="38" customWidth="1"/>
    <col min="15881" max="15881" width="8.7109375" style="38" customWidth="1"/>
    <col min="15882" max="15882" width="9.140625" style="38" customWidth="1"/>
    <col min="15883" max="16129" width="9.140625" style="38"/>
    <col min="16130" max="16130" width="5" style="38" customWidth="1"/>
    <col min="16131" max="16131" width="20.7109375" style="38" customWidth="1"/>
    <col min="16132" max="16136" width="12.140625" style="38" customWidth="1"/>
    <col min="16137" max="16137" width="8.7109375" style="38" customWidth="1"/>
    <col min="16138" max="16138" width="9.140625" style="38" customWidth="1"/>
    <col min="16139" max="16384" width="9.140625" style="38"/>
  </cols>
  <sheetData>
    <row r="1" spans="2:12" ht="15" customHeight="1">
      <c r="B1" s="1696" t="s">
        <v>654</v>
      </c>
      <c r="C1" s="1697"/>
      <c r="D1" s="1697"/>
      <c r="E1" s="1697"/>
      <c r="F1" s="1697"/>
      <c r="G1" s="1697"/>
      <c r="H1" s="1698"/>
    </row>
    <row r="2" spans="2:12" ht="15" customHeight="1">
      <c r="B2" s="1699" t="s">
        <v>491</v>
      </c>
      <c r="C2" s="1700"/>
      <c r="D2" s="1700"/>
      <c r="E2" s="1700"/>
      <c r="F2" s="1700"/>
      <c r="G2" s="1700"/>
      <c r="H2" s="1701"/>
    </row>
    <row r="3" spans="2:12" ht="15" customHeight="1" thickBot="1">
      <c r="B3" s="1702" t="s">
        <v>66</v>
      </c>
      <c r="C3" s="1703"/>
      <c r="D3" s="1703"/>
      <c r="E3" s="1703"/>
      <c r="F3" s="1703"/>
      <c r="G3" s="1703"/>
      <c r="H3" s="1704"/>
    </row>
    <row r="4" spans="2:12" ht="15" customHeight="1" thickTop="1">
      <c r="B4" s="777"/>
      <c r="C4" s="778"/>
      <c r="D4" s="1705" t="str">
        <f>Direction!F5</f>
        <v>Nine Months</v>
      </c>
      <c r="E4" s="1705"/>
      <c r="F4" s="1705"/>
      <c r="G4" s="1706" t="s">
        <v>4</v>
      </c>
      <c r="H4" s="1707"/>
    </row>
    <row r="5" spans="2:12" ht="15" customHeight="1">
      <c r="B5" s="779"/>
      <c r="C5" s="780"/>
      <c r="D5" s="781" t="s">
        <v>5</v>
      </c>
      <c r="E5" s="782" t="s">
        <v>462</v>
      </c>
      <c r="F5" s="782" t="s">
        <v>463</v>
      </c>
      <c r="G5" s="782" t="s">
        <v>462</v>
      </c>
      <c r="H5" s="783" t="s">
        <v>463</v>
      </c>
    </row>
    <row r="6" spans="2:12" ht="15" customHeight="1">
      <c r="B6" s="784"/>
      <c r="C6" s="785" t="s">
        <v>492</v>
      </c>
      <c r="D6" s="785">
        <v>34815.354066</v>
      </c>
      <c r="E6" s="785">
        <v>24087.785383999995</v>
      </c>
      <c r="F6" s="785">
        <v>27323.378442999987</v>
      </c>
      <c r="G6" s="785">
        <v>-30.812751930264994</v>
      </c>
      <c r="H6" s="786">
        <v>13.432505344178281</v>
      </c>
    </row>
    <row r="7" spans="2:12" ht="15" customHeight="1">
      <c r="B7" s="787">
        <v>1</v>
      </c>
      <c r="C7" s="788" t="s">
        <v>493</v>
      </c>
      <c r="D7" s="789">
        <v>345.12449800000002</v>
      </c>
      <c r="E7" s="789">
        <v>117.875095</v>
      </c>
      <c r="F7" s="789">
        <v>195.81175400000001</v>
      </c>
      <c r="G7" s="788">
        <v>-65.845630871442808</v>
      </c>
      <c r="H7" s="790">
        <v>66.118003128650713</v>
      </c>
    </row>
    <row r="8" spans="2:12" ht="15" customHeight="1">
      <c r="B8" s="787">
        <v>2</v>
      </c>
      <c r="C8" s="788" t="s">
        <v>494</v>
      </c>
      <c r="D8" s="789">
        <v>2.0600939999999999</v>
      </c>
      <c r="E8" s="789">
        <v>0</v>
      </c>
      <c r="F8" s="789">
        <v>2.176E-3</v>
      </c>
      <c r="G8" s="788">
        <v>-100</v>
      </c>
      <c r="H8" s="790" t="s">
        <v>25</v>
      </c>
    </row>
    <row r="9" spans="2:12" ht="15" customHeight="1">
      <c r="B9" s="787">
        <v>3</v>
      </c>
      <c r="C9" s="788" t="s">
        <v>495</v>
      </c>
      <c r="D9" s="789">
        <v>131.77661599999999</v>
      </c>
      <c r="E9" s="789">
        <v>71.976125999999994</v>
      </c>
      <c r="F9" s="789">
        <v>203.967353</v>
      </c>
      <c r="G9" s="788">
        <v>-45.380198562694915</v>
      </c>
      <c r="H9" s="790">
        <v>183.38195501102689</v>
      </c>
    </row>
    <row r="10" spans="2:12" ht="15" customHeight="1">
      <c r="B10" s="787">
        <v>4</v>
      </c>
      <c r="C10" s="788" t="s">
        <v>496</v>
      </c>
      <c r="D10" s="789">
        <v>1.034</v>
      </c>
      <c r="E10" s="789">
        <v>0.45719999999999994</v>
      </c>
      <c r="F10" s="789">
        <v>0</v>
      </c>
      <c r="G10" s="788">
        <v>-55.783365570599621</v>
      </c>
      <c r="H10" s="790">
        <v>-100</v>
      </c>
    </row>
    <row r="11" spans="2:12" ht="15" customHeight="1">
      <c r="B11" s="787">
        <v>5</v>
      </c>
      <c r="C11" s="788" t="s">
        <v>497</v>
      </c>
      <c r="D11" s="789">
        <v>2556.54052</v>
      </c>
      <c r="E11" s="789">
        <v>3535.9501999999998</v>
      </c>
      <c r="F11" s="789">
        <v>3085.9919199999999</v>
      </c>
      <c r="G11" s="788">
        <v>38.309961150156141</v>
      </c>
      <c r="H11" s="790">
        <v>-12.725243698285112</v>
      </c>
      <c r="L11" s="464"/>
    </row>
    <row r="12" spans="2:12" ht="15" customHeight="1">
      <c r="B12" s="787">
        <v>6</v>
      </c>
      <c r="C12" s="788" t="s">
        <v>498</v>
      </c>
      <c r="D12" s="789">
        <v>0</v>
      </c>
      <c r="E12" s="789">
        <v>0</v>
      </c>
      <c r="F12" s="789">
        <v>0</v>
      </c>
      <c r="G12" s="789" t="s">
        <v>25</v>
      </c>
      <c r="H12" s="790" t="s">
        <v>25</v>
      </c>
      <c r="L12" s="464"/>
    </row>
    <row r="13" spans="2:12" ht="15" customHeight="1">
      <c r="B13" s="787">
        <v>7</v>
      </c>
      <c r="C13" s="788" t="s">
        <v>499</v>
      </c>
      <c r="D13" s="789">
        <v>430.53823699999998</v>
      </c>
      <c r="E13" s="789">
        <v>254.85647600000001</v>
      </c>
      <c r="F13" s="789">
        <v>460.95959099999999</v>
      </c>
      <c r="G13" s="788">
        <v>-40.805147116352401</v>
      </c>
      <c r="H13" s="790">
        <v>80.870267938571004</v>
      </c>
      <c r="L13" s="464"/>
    </row>
    <row r="14" spans="2:12" ht="15" customHeight="1">
      <c r="B14" s="787">
        <v>8</v>
      </c>
      <c r="C14" s="788" t="s">
        <v>500</v>
      </c>
      <c r="D14" s="789">
        <v>15.890905</v>
      </c>
      <c r="E14" s="789">
        <v>5.2108920000000003</v>
      </c>
      <c r="F14" s="789">
        <v>8.7989750000000004</v>
      </c>
      <c r="G14" s="788">
        <v>-67.208337095967778</v>
      </c>
      <c r="H14" s="790">
        <v>68.857366454725991</v>
      </c>
    </row>
    <row r="15" spans="2:12" ht="15" customHeight="1">
      <c r="B15" s="787">
        <v>9</v>
      </c>
      <c r="C15" s="788" t="s">
        <v>501</v>
      </c>
      <c r="D15" s="789">
        <v>59.426241000000005</v>
      </c>
      <c r="E15" s="789">
        <v>59.432901999999999</v>
      </c>
      <c r="F15" s="789">
        <v>56.53237</v>
      </c>
      <c r="G15" s="788">
        <v>1.1208853004845309E-2</v>
      </c>
      <c r="H15" s="790">
        <v>-4.8803472527725376</v>
      </c>
    </row>
    <row r="16" spans="2:12" ht="15" customHeight="1">
      <c r="B16" s="787">
        <v>10</v>
      </c>
      <c r="C16" s="788" t="s">
        <v>502</v>
      </c>
      <c r="D16" s="789">
        <v>918.78997500000003</v>
      </c>
      <c r="E16" s="789">
        <v>616.57002</v>
      </c>
      <c r="F16" s="789">
        <v>617.89427699999999</v>
      </c>
      <c r="G16" s="788">
        <v>-32.893257787232614</v>
      </c>
      <c r="H16" s="790">
        <v>0.21477803932145889</v>
      </c>
    </row>
    <row r="17" spans="2:8" ht="15" customHeight="1">
      <c r="B17" s="787">
        <v>11</v>
      </c>
      <c r="C17" s="788" t="s">
        <v>503</v>
      </c>
      <c r="D17" s="789">
        <v>6.4706390000000003</v>
      </c>
      <c r="E17" s="789">
        <v>11.727126</v>
      </c>
      <c r="F17" s="789">
        <v>16.897558000000004</v>
      </c>
      <c r="G17" s="788">
        <v>81.235979939539192</v>
      </c>
      <c r="H17" s="790">
        <v>44.089506670261756</v>
      </c>
    </row>
    <row r="18" spans="2:8" ht="15" customHeight="1">
      <c r="B18" s="787">
        <v>12</v>
      </c>
      <c r="C18" s="788" t="s">
        <v>504</v>
      </c>
      <c r="D18" s="789">
        <v>2220.8428769999996</v>
      </c>
      <c r="E18" s="789">
        <v>642.78708400000005</v>
      </c>
      <c r="F18" s="789">
        <v>846.80334299999993</v>
      </c>
      <c r="G18" s="788">
        <v>-71.056615906646144</v>
      </c>
      <c r="H18" s="790">
        <v>31.739321476471957</v>
      </c>
    </row>
    <row r="19" spans="2:8" ht="15" customHeight="1">
      <c r="B19" s="787">
        <v>13</v>
      </c>
      <c r="C19" s="788" t="s">
        <v>505</v>
      </c>
      <c r="D19" s="789">
        <v>0</v>
      </c>
      <c r="E19" s="789">
        <v>0</v>
      </c>
      <c r="F19" s="789">
        <v>0</v>
      </c>
      <c r="G19" s="789" t="s">
        <v>25</v>
      </c>
      <c r="H19" s="790" t="s">
        <v>25</v>
      </c>
    </row>
    <row r="20" spans="2:8" ht="15" customHeight="1">
      <c r="B20" s="787">
        <v>14</v>
      </c>
      <c r="C20" s="788" t="s">
        <v>506</v>
      </c>
      <c r="D20" s="789">
        <v>121.73325600000001</v>
      </c>
      <c r="E20" s="789">
        <v>98.087615999999997</v>
      </c>
      <c r="F20" s="789">
        <v>116.11813599999999</v>
      </c>
      <c r="G20" s="788">
        <v>-19.424141583792036</v>
      </c>
      <c r="H20" s="790">
        <v>18.382055488024093</v>
      </c>
    </row>
    <row r="21" spans="2:8" ht="15" customHeight="1">
      <c r="B21" s="787">
        <v>15</v>
      </c>
      <c r="C21" s="788" t="s">
        <v>507</v>
      </c>
      <c r="D21" s="789">
        <v>288.13407299999994</v>
      </c>
      <c r="E21" s="789">
        <v>326.94452099999995</v>
      </c>
      <c r="F21" s="789">
        <v>182.12910299999999</v>
      </c>
      <c r="G21" s="788">
        <v>13.469579489823118</v>
      </c>
      <c r="H21" s="790">
        <v>-44.293575422846729</v>
      </c>
    </row>
    <row r="22" spans="2:8" ht="15" customHeight="1">
      <c r="B22" s="787">
        <v>16</v>
      </c>
      <c r="C22" s="788" t="s">
        <v>508</v>
      </c>
      <c r="D22" s="789">
        <v>16.449186000000001</v>
      </c>
      <c r="E22" s="789">
        <v>16.429297999999999</v>
      </c>
      <c r="F22" s="789">
        <v>35.504096999999994</v>
      </c>
      <c r="G22" s="788">
        <v>-0.12090567885853432</v>
      </c>
      <c r="H22" s="790">
        <v>116.10233742184235</v>
      </c>
    </row>
    <row r="23" spans="2:8" ht="15" customHeight="1">
      <c r="B23" s="787">
        <v>17</v>
      </c>
      <c r="C23" s="788" t="s">
        <v>509</v>
      </c>
      <c r="D23" s="789">
        <v>422.92208799999992</v>
      </c>
      <c r="E23" s="789">
        <v>274.32205399999998</v>
      </c>
      <c r="F23" s="789">
        <v>446.59146100000004</v>
      </c>
      <c r="G23" s="788">
        <v>-35.136503440321604</v>
      </c>
      <c r="H23" s="790">
        <v>62.798234588896776</v>
      </c>
    </row>
    <row r="24" spans="2:8" ht="15" customHeight="1">
      <c r="B24" s="787">
        <v>18</v>
      </c>
      <c r="C24" s="788" t="s">
        <v>510</v>
      </c>
      <c r="D24" s="789">
        <v>3294.1930860000002</v>
      </c>
      <c r="E24" s="789">
        <v>1803.6784150000003</v>
      </c>
      <c r="F24" s="789">
        <v>3977.9573089999994</v>
      </c>
      <c r="G24" s="788">
        <v>-45.246730597988993</v>
      </c>
      <c r="H24" s="790">
        <v>120.5469265428892</v>
      </c>
    </row>
    <row r="25" spans="2:8" ht="15" customHeight="1">
      <c r="B25" s="787">
        <v>19</v>
      </c>
      <c r="C25" s="788" t="s">
        <v>511</v>
      </c>
      <c r="D25" s="789">
        <v>3135.5505050000002</v>
      </c>
      <c r="E25" s="789">
        <v>3084.9347770000004</v>
      </c>
      <c r="F25" s="789">
        <v>3438.540082</v>
      </c>
      <c r="G25" s="788">
        <v>-1.6142533159420367</v>
      </c>
      <c r="H25" s="790">
        <v>11.462326777095399</v>
      </c>
    </row>
    <row r="26" spans="2:8" ht="15" customHeight="1">
      <c r="B26" s="787"/>
      <c r="C26" s="788" t="s">
        <v>512</v>
      </c>
      <c r="D26" s="789">
        <v>10.736265</v>
      </c>
      <c r="E26" s="789">
        <v>49.433513000000005</v>
      </c>
      <c r="F26" s="789">
        <v>86.820636000000007</v>
      </c>
      <c r="G26" s="789">
        <v>360.43491847490731</v>
      </c>
      <c r="H26" s="790">
        <v>75.631127004872184</v>
      </c>
    </row>
    <row r="27" spans="2:8" ht="15" customHeight="1">
      <c r="B27" s="787"/>
      <c r="C27" s="788" t="s">
        <v>513</v>
      </c>
      <c r="D27" s="789">
        <v>2758.2870550000002</v>
      </c>
      <c r="E27" s="789">
        <v>2746.9439350000002</v>
      </c>
      <c r="F27" s="789">
        <v>2803.8641690000004</v>
      </c>
      <c r="G27" s="788">
        <v>-0.41123783615769582</v>
      </c>
      <c r="H27" s="790">
        <v>2.0721294408216693</v>
      </c>
    </row>
    <row r="28" spans="2:8" ht="15" customHeight="1">
      <c r="B28" s="787"/>
      <c r="C28" s="788" t="s">
        <v>514</v>
      </c>
      <c r="D28" s="789">
        <v>366.52718500000003</v>
      </c>
      <c r="E28" s="789">
        <v>288.55732899999998</v>
      </c>
      <c r="F28" s="789">
        <v>547.855277</v>
      </c>
      <c r="G28" s="788">
        <v>-21.272598374933651</v>
      </c>
      <c r="H28" s="790">
        <v>89.860115110782743</v>
      </c>
    </row>
    <row r="29" spans="2:8" ht="15" customHeight="1">
      <c r="B29" s="787">
        <v>20</v>
      </c>
      <c r="C29" s="788" t="s">
        <v>515</v>
      </c>
      <c r="D29" s="789">
        <v>122.86425</v>
      </c>
      <c r="E29" s="789">
        <v>104.6574</v>
      </c>
      <c r="F29" s="789">
        <v>102.291802</v>
      </c>
      <c r="G29" s="788">
        <v>-14.818671826833281</v>
      </c>
      <c r="H29" s="790">
        <v>-2.2603255957056092</v>
      </c>
    </row>
    <row r="30" spans="2:8" ht="15" customHeight="1">
      <c r="B30" s="787">
        <v>21</v>
      </c>
      <c r="C30" s="788" t="s">
        <v>516</v>
      </c>
      <c r="D30" s="789">
        <v>147.22195099999999</v>
      </c>
      <c r="E30" s="789">
        <v>43.749943999999999</v>
      </c>
      <c r="F30" s="789">
        <v>42.014611000000002</v>
      </c>
      <c r="G30" s="788">
        <v>-70.283002159100576</v>
      </c>
      <c r="H30" s="790">
        <v>-3.9664805056664676</v>
      </c>
    </row>
    <row r="31" spans="2:8" ht="15" customHeight="1">
      <c r="B31" s="787">
        <v>22</v>
      </c>
      <c r="C31" s="788" t="s">
        <v>517</v>
      </c>
      <c r="D31" s="789">
        <v>0</v>
      </c>
      <c r="E31" s="789">
        <v>2.5000000000000001E-3</v>
      </c>
      <c r="F31" s="789">
        <v>23.445729</v>
      </c>
      <c r="G31" s="789" t="s">
        <v>25</v>
      </c>
      <c r="H31" s="790" t="s">
        <v>25</v>
      </c>
    </row>
    <row r="32" spans="2:8" ht="15" customHeight="1">
      <c r="B32" s="787">
        <v>23</v>
      </c>
      <c r="C32" s="788" t="s">
        <v>518</v>
      </c>
      <c r="D32" s="789">
        <v>617.178225</v>
      </c>
      <c r="E32" s="789">
        <v>535.70427500000005</v>
      </c>
      <c r="F32" s="789">
        <v>489.13160299999998</v>
      </c>
      <c r="G32" s="788">
        <v>-13.201040914883208</v>
      </c>
      <c r="H32" s="790">
        <v>-8.6937278967953091</v>
      </c>
    </row>
    <row r="33" spans="2:8" ht="15" customHeight="1">
      <c r="B33" s="787">
        <v>24</v>
      </c>
      <c r="C33" s="788" t="s">
        <v>519</v>
      </c>
      <c r="D33" s="789">
        <v>45.980089</v>
      </c>
      <c r="E33" s="789">
        <v>34.451506999999999</v>
      </c>
      <c r="F33" s="789">
        <v>28.227240999999999</v>
      </c>
      <c r="G33" s="788">
        <v>-25.072987570772213</v>
      </c>
      <c r="H33" s="790">
        <v>-18.066745237008064</v>
      </c>
    </row>
    <row r="34" spans="2:8" ht="15" customHeight="1">
      <c r="B34" s="787">
        <v>25</v>
      </c>
      <c r="C34" s="788" t="s">
        <v>520</v>
      </c>
      <c r="D34" s="789">
        <v>452.85644900000005</v>
      </c>
      <c r="E34" s="789">
        <v>255.41041200000001</v>
      </c>
      <c r="F34" s="789">
        <v>492.87405699999999</v>
      </c>
      <c r="G34" s="788">
        <v>-43.600138064943408</v>
      </c>
      <c r="H34" s="790">
        <v>92.973361242610565</v>
      </c>
    </row>
    <row r="35" spans="2:8" ht="15" customHeight="1">
      <c r="B35" s="787">
        <v>26</v>
      </c>
      <c r="C35" s="788" t="s">
        <v>521</v>
      </c>
      <c r="D35" s="789">
        <v>411.90178700000001</v>
      </c>
      <c r="E35" s="789">
        <v>625.58311200000003</v>
      </c>
      <c r="F35" s="789">
        <v>1081.7053659999999</v>
      </c>
      <c r="G35" s="788">
        <v>51.876765710657139</v>
      </c>
      <c r="H35" s="790">
        <v>72.911535693757628</v>
      </c>
    </row>
    <row r="36" spans="2:8" ht="15" customHeight="1">
      <c r="B36" s="787">
        <v>27</v>
      </c>
      <c r="C36" s="788" t="s">
        <v>522</v>
      </c>
      <c r="D36" s="789">
        <v>1.0866400000000001</v>
      </c>
      <c r="E36" s="789">
        <v>0.33165</v>
      </c>
      <c r="F36" s="789">
        <v>8.5390080000000008</v>
      </c>
      <c r="G36" s="788">
        <v>-69.479312375763826</v>
      </c>
      <c r="H36" s="790" t="s">
        <v>25</v>
      </c>
    </row>
    <row r="37" spans="2:8" ht="15" customHeight="1">
      <c r="B37" s="787">
        <v>28</v>
      </c>
      <c r="C37" s="788" t="s">
        <v>523</v>
      </c>
      <c r="D37" s="789">
        <v>80.527024000000011</v>
      </c>
      <c r="E37" s="789">
        <v>23.299510999999995</v>
      </c>
      <c r="F37" s="789">
        <v>13.66977</v>
      </c>
      <c r="G37" s="788">
        <v>-71.066221197991879</v>
      </c>
      <c r="H37" s="790">
        <v>-41.33022791765886</v>
      </c>
    </row>
    <row r="38" spans="2:8" ht="15" customHeight="1">
      <c r="B38" s="787">
        <v>29</v>
      </c>
      <c r="C38" s="788" t="s">
        <v>524</v>
      </c>
      <c r="D38" s="789">
        <v>42.593576999999996</v>
      </c>
      <c r="E38" s="789">
        <v>57.064992999999994</v>
      </c>
      <c r="F38" s="789">
        <v>67.698193000000003</v>
      </c>
      <c r="G38" s="788">
        <v>33.97558275042266</v>
      </c>
      <c r="H38" s="790">
        <v>18.633490413290701</v>
      </c>
    </row>
    <row r="39" spans="2:8" ht="15" customHeight="1">
      <c r="B39" s="787">
        <v>30</v>
      </c>
      <c r="C39" s="788" t="s">
        <v>525</v>
      </c>
      <c r="D39" s="789">
        <v>260.32045800000003</v>
      </c>
      <c r="E39" s="789">
        <v>155.461187</v>
      </c>
      <c r="F39" s="789">
        <v>143.95951400000001</v>
      </c>
      <c r="G39" s="788">
        <v>-40.280841469632023</v>
      </c>
      <c r="H39" s="790">
        <v>-7.3984209319075802</v>
      </c>
    </row>
    <row r="40" spans="2:8" ht="15" customHeight="1">
      <c r="B40" s="787">
        <v>31</v>
      </c>
      <c r="C40" s="788" t="s">
        <v>526</v>
      </c>
      <c r="D40" s="789">
        <v>3792.4260140000001</v>
      </c>
      <c r="E40" s="789">
        <v>2420.3314150000001</v>
      </c>
      <c r="F40" s="789">
        <v>1998.809902</v>
      </c>
      <c r="G40" s="788">
        <v>-36.179864654836216</v>
      </c>
      <c r="H40" s="790">
        <v>-17.415859265703077</v>
      </c>
    </row>
    <row r="41" spans="2:8" ht="15" customHeight="1">
      <c r="B41" s="787">
        <v>32</v>
      </c>
      <c r="C41" s="788" t="s">
        <v>527</v>
      </c>
      <c r="D41" s="789">
        <v>126.409013</v>
      </c>
      <c r="E41" s="789">
        <v>169.29724999999999</v>
      </c>
      <c r="F41" s="789">
        <v>0.44400000000000001</v>
      </c>
      <c r="G41" s="788">
        <v>33.928147987359068</v>
      </c>
      <c r="H41" s="790">
        <v>-99.737739390332678</v>
      </c>
    </row>
    <row r="42" spans="2:8" ht="15" customHeight="1">
      <c r="B42" s="787">
        <v>33</v>
      </c>
      <c r="C42" s="788" t="s">
        <v>528</v>
      </c>
      <c r="D42" s="789">
        <v>1.705306</v>
      </c>
      <c r="E42" s="789">
        <v>3.3138819999999996</v>
      </c>
      <c r="F42" s="789">
        <v>39.538391000000004</v>
      </c>
      <c r="G42" s="788">
        <v>94.327704236072549</v>
      </c>
      <c r="H42" s="790" t="s">
        <v>25</v>
      </c>
    </row>
    <row r="43" spans="2:8" ht="15" customHeight="1">
      <c r="B43" s="787">
        <v>34</v>
      </c>
      <c r="C43" s="788" t="s">
        <v>529</v>
      </c>
      <c r="D43" s="789">
        <v>247.73502299999998</v>
      </c>
      <c r="E43" s="789">
        <v>143.45038799999998</v>
      </c>
      <c r="F43" s="789">
        <v>188.67025899999999</v>
      </c>
      <c r="G43" s="788">
        <v>-42.095232937653712</v>
      </c>
      <c r="H43" s="790">
        <v>31.523003618505385</v>
      </c>
    </row>
    <row r="44" spans="2:8" ht="15" customHeight="1">
      <c r="B44" s="787">
        <v>35</v>
      </c>
      <c r="C44" s="788" t="s">
        <v>530</v>
      </c>
      <c r="D44" s="789">
        <v>36.934652</v>
      </c>
      <c r="E44" s="789">
        <v>20.479237999999999</v>
      </c>
      <c r="F44" s="789">
        <v>24.193461000000003</v>
      </c>
      <c r="G44" s="788">
        <v>-44.552779324954791</v>
      </c>
      <c r="H44" s="790">
        <v>18.136529298599896</v>
      </c>
    </row>
    <row r="45" spans="2:8" ht="15" customHeight="1">
      <c r="B45" s="787">
        <v>36</v>
      </c>
      <c r="C45" s="788" t="s">
        <v>531</v>
      </c>
      <c r="D45" s="789">
        <v>1307.1018750000001</v>
      </c>
      <c r="E45" s="789">
        <v>1050.760323</v>
      </c>
      <c r="F45" s="789">
        <v>1257.729343</v>
      </c>
      <c r="G45" s="788">
        <v>-19.611443981747783</v>
      </c>
      <c r="H45" s="790">
        <v>19.697072250414621</v>
      </c>
    </row>
    <row r="46" spans="2:8" ht="15" customHeight="1">
      <c r="B46" s="787">
        <v>37</v>
      </c>
      <c r="C46" s="788" t="s">
        <v>532</v>
      </c>
      <c r="D46" s="789">
        <v>0</v>
      </c>
      <c r="E46" s="789">
        <v>0</v>
      </c>
      <c r="F46" s="789">
        <v>0</v>
      </c>
      <c r="G46" s="789" t="s">
        <v>25</v>
      </c>
      <c r="H46" s="790" t="s">
        <v>25</v>
      </c>
    </row>
    <row r="47" spans="2:8" ht="15" customHeight="1">
      <c r="B47" s="787">
        <v>38</v>
      </c>
      <c r="C47" s="788" t="s">
        <v>533</v>
      </c>
      <c r="D47" s="789">
        <v>1890.1410470000001</v>
      </c>
      <c r="E47" s="789">
        <v>1142.8103249999999</v>
      </c>
      <c r="F47" s="789">
        <v>1101.2357900000002</v>
      </c>
      <c r="G47" s="788">
        <v>-39.538357372120501</v>
      </c>
      <c r="H47" s="790">
        <v>-3.6379208422009839</v>
      </c>
    </row>
    <row r="48" spans="2:8" ht="15" customHeight="1">
      <c r="B48" s="787">
        <v>39</v>
      </c>
      <c r="C48" s="788" t="s">
        <v>534</v>
      </c>
      <c r="D48" s="789">
        <v>236.34698500000002</v>
      </c>
      <c r="E48" s="789">
        <v>72.008681999999993</v>
      </c>
      <c r="F48" s="789">
        <v>121.68927299999999</v>
      </c>
      <c r="G48" s="788">
        <v>-69.532642017836622</v>
      </c>
      <c r="H48" s="790">
        <v>68.992501487528955</v>
      </c>
    </row>
    <row r="49" spans="2:8" ht="15" customHeight="1">
      <c r="B49" s="787">
        <v>40</v>
      </c>
      <c r="C49" s="788" t="s">
        <v>535</v>
      </c>
      <c r="D49" s="789">
        <v>16.812275999999997</v>
      </c>
      <c r="E49" s="789">
        <v>6.7029110000000003</v>
      </c>
      <c r="F49" s="789">
        <v>1.8559109999999999</v>
      </c>
      <c r="G49" s="788">
        <v>-60.13085319322618</v>
      </c>
      <c r="H49" s="790">
        <v>-72.311865695367288</v>
      </c>
    </row>
    <row r="50" spans="2:8" ht="15" customHeight="1">
      <c r="B50" s="787">
        <v>41</v>
      </c>
      <c r="C50" s="788" t="s">
        <v>536</v>
      </c>
      <c r="D50" s="789">
        <v>0</v>
      </c>
      <c r="E50" s="789">
        <v>0</v>
      </c>
      <c r="F50" s="789">
        <v>0</v>
      </c>
      <c r="G50" s="789" t="s">
        <v>25</v>
      </c>
      <c r="H50" s="790" t="s">
        <v>25</v>
      </c>
    </row>
    <row r="51" spans="2:8" ht="15" customHeight="1">
      <c r="B51" s="787">
        <v>42</v>
      </c>
      <c r="C51" s="788" t="s">
        <v>537</v>
      </c>
      <c r="D51" s="789">
        <v>207.31119200000001</v>
      </c>
      <c r="E51" s="789">
        <v>132.14998399999999</v>
      </c>
      <c r="F51" s="789">
        <v>212.11526899999998</v>
      </c>
      <c r="G51" s="788">
        <v>-36.255258230341958</v>
      </c>
      <c r="H51" s="790">
        <v>60.511006191268251</v>
      </c>
    </row>
    <row r="52" spans="2:8" ht="15" customHeight="1">
      <c r="B52" s="787">
        <v>43</v>
      </c>
      <c r="C52" s="788" t="s">
        <v>538</v>
      </c>
      <c r="D52" s="789">
        <v>3906.6264660000002</v>
      </c>
      <c r="E52" s="789">
        <v>2428.9817749999997</v>
      </c>
      <c r="F52" s="789">
        <v>2424.0874789999998</v>
      </c>
      <c r="G52" s="788">
        <v>-37.82405878473871</v>
      </c>
      <c r="H52" s="790">
        <v>-0.2014957893210152</v>
      </c>
    </row>
    <row r="53" spans="2:8" ht="15" customHeight="1">
      <c r="B53" s="787">
        <v>44</v>
      </c>
      <c r="C53" s="788" t="s">
        <v>539</v>
      </c>
      <c r="D53" s="789">
        <v>92.146339999999995</v>
      </c>
      <c r="E53" s="789">
        <v>48.422852999999996</v>
      </c>
      <c r="F53" s="789">
        <v>12.079301999999998</v>
      </c>
      <c r="G53" s="788">
        <v>-47.450052818158596</v>
      </c>
      <c r="H53" s="790">
        <v>-75.054542944836399</v>
      </c>
    </row>
    <row r="54" spans="2:8" ht="15" customHeight="1">
      <c r="B54" s="787">
        <v>45</v>
      </c>
      <c r="C54" s="788" t="s">
        <v>540</v>
      </c>
      <c r="D54" s="789">
        <v>662.62690499999997</v>
      </c>
      <c r="E54" s="789">
        <v>665.97588299999995</v>
      </c>
      <c r="F54" s="789">
        <v>481.68848999999994</v>
      </c>
      <c r="G54" s="788">
        <v>0.50540929967218062</v>
      </c>
      <c r="H54" s="790">
        <v>-27.671781772313821</v>
      </c>
    </row>
    <row r="55" spans="2:8" ht="15" customHeight="1">
      <c r="B55" s="787">
        <v>46</v>
      </c>
      <c r="C55" s="788" t="s">
        <v>541</v>
      </c>
      <c r="D55" s="789">
        <v>0.16015099999999999</v>
      </c>
      <c r="E55" s="789">
        <v>6.8206350000000002</v>
      </c>
      <c r="F55" s="789">
        <v>7.3433489999999999</v>
      </c>
      <c r="G55" s="789" t="s">
        <v>25</v>
      </c>
      <c r="H55" s="790">
        <v>7.6637145954885284</v>
      </c>
    </row>
    <row r="56" spans="2:8" ht="15" customHeight="1">
      <c r="B56" s="787">
        <v>47</v>
      </c>
      <c r="C56" s="788" t="s">
        <v>111</v>
      </c>
      <c r="D56" s="789">
        <v>221.78986799999998</v>
      </c>
      <c r="E56" s="789">
        <v>263.75135599999999</v>
      </c>
      <c r="F56" s="789">
        <v>74.424038999999993</v>
      </c>
      <c r="G56" s="788">
        <v>18.9194792252638</v>
      </c>
      <c r="H56" s="790">
        <v>-71.78249995423721</v>
      </c>
    </row>
    <row r="57" spans="2:8" ht="15" customHeight="1">
      <c r="B57" s="787">
        <v>48</v>
      </c>
      <c r="C57" s="788" t="s">
        <v>542</v>
      </c>
      <c r="D57" s="789">
        <v>1737.6679670000001</v>
      </c>
      <c r="E57" s="789">
        <v>1049.7464260000002</v>
      </c>
      <c r="F57" s="789">
        <v>1294.6331670000002</v>
      </c>
      <c r="G57" s="788">
        <v>-39.588779563431977</v>
      </c>
      <c r="H57" s="790">
        <v>23.328180495277053</v>
      </c>
    </row>
    <row r="58" spans="2:8" ht="15" customHeight="1">
      <c r="B58" s="787">
        <v>49</v>
      </c>
      <c r="C58" s="788" t="s">
        <v>543</v>
      </c>
      <c r="D58" s="789">
        <v>4181.4057400000002</v>
      </c>
      <c r="E58" s="789">
        <v>1705.825765</v>
      </c>
      <c r="F58" s="789">
        <v>1898.7846189999998</v>
      </c>
      <c r="G58" s="788">
        <v>-59.20449076056417</v>
      </c>
      <c r="H58" s="790">
        <v>11.311756332863212</v>
      </c>
    </row>
    <row r="59" spans="2:8" ht="15" customHeight="1">
      <c r="B59" s="791"/>
      <c r="C59" s="785" t="s">
        <v>544</v>
      </c>
      <c r="D59" s="785">
        <v>6790.0175940000045</v>
      </c>
      <c r="E59" s="785">
        <v>3634.2349970000032</v>
      </c>
      <c r="F59" s="785">
        <v>4740.3376439999975</v>
      </c>
      <c r="G59" s="788">
        <v>-46.476795579861339</v>
      </c>
      <c r="H59" s="792">
        <v>30.435639079835568</v>
      </c>
    </row>
    <row r="60" spans="2:8" ht="15" customHeight="1" thickBot="1">
      <c r="B60" s="793"/>
      <c r="C60" s="794" t="s">
        <v>545</v>
      </c>
      <c r="D60" s="795">
        <v>41605.371660000004</v>
      </c>
      <c r="E60" s="795">
        <v>27722.020380999998</v>
      </c>
      <c r="F60" s="795">
        <v>32063.716087000001</v>
      </c>
      <c r="G60" s="795">
        <v>-33.369131737255103</v>
      </c>
      <c r="H60" s="796">
        <v>15.661541425659209</v>
      </c>
    </row>
    <row r="61" spans="2:8" ht="13.5" thickTop="1">
      <c r="B61" s="465" t="s">
        <v>546</v>
      </c>
      <c r="C61" s="466"/>
      <c r="D61" s="467"/>
      <c r="E61" s="467"/>
      <c r="F61" s="468"/>
      <c r="G61" s="469"/>
      <c r="H61" s="469"/>
    </row>
    <row r="62" spans="2:8" ht="15" customHeight="1">
      <c r="B62" s="38" t="s">
        <v>547</v>
      </c>
      <c r="C62" s="465"/>
      <c r="D62" s="465"/>
      <c r="E62" s="465"/>
      <c r="F62" s="465"/>
      <c r="G62" s="465"/>
      <c r="H62" s="465"/>
    </row>
    <row r="63" spans="2:8" ht="15" customHeight="1">
      <c r="B63" s="470"/>
      <c r="C63" s="470"/>
      <c r="D63" s="470"/>
      <c r="E63" s="470"/>
      <c r="F63" s="470"/>
      <c r="G63" s="470"/>
      <c r="H63" s="470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B1:L31"/>
  <sheetViews>
    <sheetView view="pageBreakPreview" zoomScaleSheetLayoutView="100" workbookViewId="0">
      <selection activeCell="K11" sqref="K11"/>
    </sheetView>
  </sheetViews>
  <sheetFormatPr defaultRowHeight="12.75"/>
  <cols>
    <col min="1" max="1" width="5.140625" style="38" customWidth="1"/>
    <col min="2" max="2" width="5" style="38" customWidth="1"/>
    <col min="3" max="3" width="31.28515625" style="38" bestFit="1" customWidth="1"/>
    <col min="4" max="4" width="10.42578125" style="38" customWidth="1"/>
    <col min="5" max="5" width="11.42578125" style="38" customWidth="1"/>
    <col min="6" max="6" width="11.140625" style="38" customWidth="1"/>
    <col min="7" max="7" width="9.7109375" style="38" customWidth="1"/>
    <col min="8" max="8" width="9.5703125" style="38" customWidth="1"/>
    <col min="9" max="9" width="9.140625" style="38"/>
    <col min="10" max="10" width="7.28515625" style="38" customWidth="1"/>
    <col min="11" max="257" width="9.140625" style="38"/>
    <col min="258" max="258" width="5" style="38" customWidth="1"/>
    <col min="259" max="259" width="31.28515625" style="38" bestFit="1" customWidth="1"/>
    <col min="260" max="260" width="10.42578125" style="38" customWidth="1"/>
    <col min="261" max="261" width="11.42578125" style="38" customWidth="1"/>
    <col min="262" max="262" width="11.140625" style="38" customWidth="1"/>
    <col min="263" max="263" width="9.7109375" style="38" customWidth="1"/>
    <col min="264" max="264" width="9.5703125" style="38" customWidth="1"/>
    <col min="265" max="265" width="9.140625" style="38"/>
    <col min="266" max="266" width="7.28515625" style="38" customWidth="1"/>
    <col min="267" max="513" width="9.140625" style="38"/>
    <col min="514" max="514" width="5" style="38" customWidth="1"/>
    <col min="515" max="515" width="31.28515625" style="38" bestFit="1" customWidth="1"/>
    <col min="516" max="516" width="10.42578125" style="38" customWidth="1"/>
    <col min="517" max="517" width="11.42578125" style="38" customWidth="1"/>
    <col min="518" max="518" width="11.140625" style="38" customWidth="1"/>
    <col min="519" max="519" width="9.7109375" style="38" customWidth="1"/>
    <col min="520" max="520" width="9.5703125" style="38" customWidth="1"/>
    <col min="521" max="521" width="9.140625" style="38"/>
    <col min="522" max="522" width="7.28515625" style="38" customWidth="1"/>
    <col min="523" max="769" width="9.140625" style="38"/>
    <col min="770" max="770" width="5" style="38" customWidth="1"/>
    <col min="771" max="771" width="31.28515625" style="38" bestFit="1" customWidth="1"/>
    <col min="772" max="772" width="10.42578125" style="38" customWidth="1"/>
    <col min="773" max="773" width="11.42578125" style="38" customWidth="1"/>
    <col min="774" max="774" width="11.140625" style="38" customWidth="1"/>
    <col min="775" max="775" width="9.7109375" style="38" customWidth="1"/>
    <col min="776" max="776" width="9.5703125" style="38" customWidth="1"/>
    <col min="777" max="777" width="9.140625" style="38"/>
    <col min="778" max="778" width="7.28515625" style="38" customWidth="1"/>
    <col min="779" max="1025" width="9.140625" style="38"/>
    <col min="1026" max="1026" width="5" style="38" customWidth="1"/>
    <col min="1027" max="1027" width="31.28515625" style="38" bestFit="1" customWidth="1"/>
    <col min="1028" max="1028" width="10.42578125" style="38" customWidth="1"/>
    <col min="1029" max="1029" width="11.42578125" style="38" customWidth="1"/>
    <col min="1030" max="1030" width="11.140625" style="38" customWidth="1"/>
    <col min="1031" max="1031" width="9.7109375" style="38" customWidth="1"/>
    <col min="1032" max="1032" width="9.5703125" style="38" customWidth="1"/>
    <col min="1033" max="1033" width="9.140625" style="38"/>
    <col min="1034" max="1034" width="7.28515625" style="38" customWidth="1"/>
    <col min="1035" max="1281" width="9.140625" style="38"/>
    <col min="1282" max="1282" width="5" style="38" customWidth="1"/>
    <col min="1283" max="1283" width="31.28515625" style="38" bestFit="1" customWidth="1"/>
    <col min="1284" max="1284" width="10.42578125" style="38" customWidth="1"/>
    <col min="1285" max="1285" width="11.42578125" style="38" customWidth="1"/>
    <col min="1286" max="1286" width="11.140625" style="38" customWidth="1"/>
    <col min="1287" max="1287" width="9.7109375" style="38" customWidth="1"/>
    <col min="1288" max="1288" width="9.5703125" style="38" customWidth="1"/>
    <col min="1289" max="1289" width="9.140625" style="38"/>
    <col min="1290" max="1290" width="7.28515625" style="38" customWidth="1"/>
    <col min="1291" max="1537" width="9.140625" style="38"/>
    <col min="1538" max="1538" width="5" style="38" customWidth="1"/>
    <col min="1539" max="1539" width="31.28515625" style="38" bestFit="1" customWidth="1"/>
    <col min="1540" max="1540" width="10.42578125" style="38" customWidth="1"/>
    <col min="1541" max="1541" width="11.42578125" style="38" customWidth="1"/>
    <col min="1542" max="1542" width="11.140625" style="38" customWidth="1"/>
    <col min="1543" max="1543" width="9.7109375" style="38" customWidth="1"/>
    <col min="1544" max="1544" width="9.5703125" style="38" customWidth="1"/>
    <col min="1545" max="1545" width="9.140625" style="38"/>
    <col min="1546" max="1546" width="7.28515625" style="38" customWidth="1"/>
    <col min="1547" max="1793" width="9.140625" style="38"/>
    <col min="1794" max="1794" width="5" style="38" customWidth="1"/>
    <col min="1795" max="1795" width="31.28515625" style="38" bestFit="1" customWidth="1"/>
    <col min="1796" max="1796" width="10.42578125" style="38" customWidth="1"/>
    <col min="1797" max="1797" width="11.42578125" style="38" customWidth="1"/>
    <col min="1798" max="1798" width="11.140625" style="38" customWidth="1"/>
    <col min="1799" max="1799" width="9.7109375" style="38" customWidth="1"/>
    <col min="1800" max="1800" width="9.5703125" style="38" customWidth="1"/>
    <col min="1801" max="1801" width="9.140625" style="38"/>
    <col min="1802" max="1802" width="7.28515625" style="38" customWidth="1"/>
    <col min="1803" max="2049" width="9.140625" style="38"/>
    <col min="2050" max="2050" width="5" style="38" customWidth="1"/>
    <col min="2051" max="2051" width="31.28515625" style="38" bestFit="1" customWidth="1"/>
    <col min="2052" max="2052" width="10.42578125" style="38" customWidth="1"/>
    <col min="2053" max="2053" width="11.42578125" style="38" customWidth="1"/>
    <col min="2054" max="2054" width="11.140625" style="38" customWidth="1"/>
    <col min="2055" max="2055" width="9.7109375" style="38" customWidth="1"/>
    <col min="2056" max="2056" width="9.5703125" style="38" customWidth="1"/>
    <col min="2057" max="2057" width="9.140625" style="38"/>
    <col min="2058" max="2058" width="7.28515625" style="38" customWidth="1"/>
    <col min="2059" max="2305" width="9.140625" style="38"/>
    <col min="2306" max="2306" width="5" style="38" customWidth="1"/>
    <col min="2307" max="2307" width="31.28515625" style="38" bestFit="1" customWidth="1"/>
    <col min="2308" max="2308" width="10.42578125" style="38" customWidth="1"/>
    <col min="2309" max="2309" width="11.42578125" style="38" customWidth="1"/>
    <col min="2310" max="2310" width="11.140625" style="38" customWidth="1"/>
    <col min="2311" max="2311" width="9.7109375" style="38" customWidth="1"/>
    <col min="2312" max="2312" width="9.5703125" style="38" customWidth="1"/>
    <col min="2313" max="2313" width="9.140625" style="38"/>
    <col min="2314" max="2314" width="7.28515625" style="38" customWidth="1"/>
    <col min="2315" max="2561" width="9.140625" style="38"/>
    <col min="2562" max="2562" width="5" style="38" customWidth="1"/>
    <col min="2563" max="2563" width="31.28515625" style="38" bestFit="1" customWidth="1"/>
    <col min="2564" max="2564" width="10.42578125" style="38" customWidth="1"/>
    <col min="2565" max="2565" width="11.42578125" style="38" customWidth="1"/>
    <col min="2566" max="2566" width="11.140625" style="38" customWidth="1"/>
    <col min="2567" max="2567" width="9.7109375" style="38" customWidth="1"/>
    <col min="2568" max="2568" width="9.5703125" style="38" customWidth="1"/>
    <col min="2569" max="2569" width="9.140625" style="38"/>
    <col min="2570" max="2570" width="7.28515625" style="38" customWidth="1"/>
    <col min="2571" max="2817" width="9.140625" style="38"/>
    <col min="2818" max="2818" width="5" style="38" customWidth="1"/>
    <col min="2819" max="2819" width="31.28515625" style="38" bestFit="1" customWidth="1"/>
    <col min="2820" max="2820" width="10.42578125" style="38" customWidth="1"/>
    <col min="2821" max="2821" width="11.42578125" style="38" customWidth="1"/>
    <col min="2822" max="2822" width="11.140625" style="38" customWidth="1"/>
    <col min="2823" max="2823" width="9.7109375" style="38" customWidth="1"/>
    <col min="2824" max="2824" width="9.5703125" style="38" customWidth="1"/>
    <col min="2825" max="2825" width="9.140625" style="38"/>
    <col min="2826" max="2826" width="7.28515625" style="38" customWidth="1"/>
    <col min="2827" max="3073" width="9.140625" style="38"/>
    <col min="3074" max="3074" width="5" style="38" customWidth="1"/>
    <col min="3075" max="3075" width="31.28515625" style="38" bestFit="1" customWidth="1"/>
    <col min="3076" max="3076" width="10.42578125" style="38" customWidth="1"/>
    <col min="3077" max="3077" width="11.42578125" style="38" customWidth="1"/>
    <col min="3078" max="3078" width="11.140625" style="38" customWidth="1"/>
    <col min="3079" max="3079" width="9.7109375" style="38" customWidth="1"/>
    <col min="3080" max="3080" width="9.5703125" style="38" customWidth="1"/>
    <col min="3081" max="3081" width="9.140625" style="38"/>
    <col min="3082" max="3082" width="7.28515625" style="38" customWidth="1"/>
    <col min="3083" max="3329" width="9.140625" style="38"/>
    <col min="3330" max="3330" width="5" style="38" customWidth="1"/>
    <col min="3331" max="3331" width="31.28515625" style="38" bestFit="1" customWidth="1"/>
    <col min="3332" max="3332" width="10.42578125" style="38" customWidth="1"/>
    <col min="3333" max="3333" width="11.42578125" style="38" customWidth="1"/>
    <col min="3334" max="3334" width="11.140625" style="38" customWidth="1"/>
    <col min="3335" max="3335" width="9.7109375" style="38" customWidth="1"/>
    <col min="3336" max="3336" width="9.5703125" style="38" customWidth="1"/>
    <col min="3337" max="3337" width="9.140625" style="38"/>
    <col min="3338" max="3338" width="7.28515625" style="38" customWidth="1"/>
    <col min="3339" max="3585" width="9.140625" style="38"/>
    <col min="3586" max="3586" width="5" style="38" customWidth="1"/>
    <col min="3587" max="3587" width="31.28515625" style="38" bestFit="1" customWidth="1"/>
    <col min="3588" max="3588" width="10.42578125" style="38" customWidth="1"/>
    <col min="3589" max="3589" width="11.42578125" style="38" customWidth="1"/>
    <col min="3590" max="3590" width="11.140625" style="38" customWidth="1"/>
    <col min="3591" max="3591" width="9.7109375" style="38" customWidth="1"/>
    <col min="3592" max="3592" width="9.5703125" style="38" customWidth="1"/>
    <col min="3593" max="3593" width="9.140625" style="38"/>
    <col min="3594" max="3594" width="7.28515625" style="38" customWidth="1"/>
    <col min="3595" max="3841" width="9.140625" style="38"/>
    <col min="3842" max="3842" width="5" style="38" customWidth="1"/>
    <col min="3843" max="3843" width="31.28515625" style="38" bestFit="1" customWidth="1"/>
    <col min="3844" max="3844" width="10.42578125" style="38" customWidth="1"/>
    <col min="3845" max="3845" width="11.42578125" style="38" customWidth="1"/>
    <col min="3846" max="3846" width="11.140625" style="38" customWidth="1"/>
    <col min="3847" max="3847" width="9.7109375" style="38" customWidth="1"/>
    <col min="3848" max="3848" width="9.5703125" style="38" customWidth="1"/>
    <col min="3849" max="3849" width="9.140625" style="38"/>
    <col min="3850" max="3850" width="7.28515625" style="38" customWidth="1"/>
    <col min="3851" max="4097" width="9.140625" style="38"/>
    <col min="4098" max="4098" width="5" style="38" customWidth="1"/>
    <col min="4099" max="4099" width="31.28515625" style="38" bestFit="1" customWidth="1"/>
    <col min="4100" max="4100" width="10.42578125" style="38" customWidth="1"/>
    <col min="4101" max="4101" width="11.42578125" style="38" customWidth="1"/>
    <col min="4102" max="4102" width="11.140625" style="38" customWidth="1"/>
    <col min="4103" max="4103" width="9.7109375" style="38" customWidth="1"/>
    <col min="4104" max="4104" width="9.5703125" style="38" customWidth="1"/>
    <col min="4105" max="4105" width="9.140625" style="38"/>
    <col min="4106" max="4106" width="7.28515625" style="38" customWidth="1"/>
    <col min="4107" max="4353" width="9.140625" style="38"/>
    <col min="4354" max="4354" width="5" style="38" customWidth="1"/>
    <col min="4355" max="4355" width="31.28515625" style="38" bestFit="1" customWidth="1"/>
    <col min="4356" max="4356" width="10.42578125" style="38" customWidth="1"/>
    <col min="4357" max="4357" width="11.42578125" style="38" customWidth="1"/>
    <col min="4358" max="4358" width="11.140625" style="38" customWidth="1"/>
    <col min="4359" max="4359" width="9.7109375" style="38" customWidth="1"/>
    <col min="4360" max="4360" width="9.5703125" style="38" customWidth="1"/>
    <col min="4361" max="4361" width="9.140625" style="38"/>
    <col min="4362" max="4362" width="7.28515625" style="38" customWidth="1"/>
    <col min="4363" max="4609" width="9.140625" style="38"/>
    <col min="4610" max="4610" width="5" style="38" customWidth="1"/>
    <col min="4611" max="4611" width="31.28515625" style="38" bestFit="1" customWidth="1"/>
    <col min="4612" max="4612" width="10.42578125" style="38" customWidth="1"/>
    <col min="4613" max="4613" width="11.42578125" style="38" customWidth="1"/>
    <col min="4614" max="4614" width="11.140625" style="38" customWidth="1"/>
    <col min="4615" max="4615" width="9.7109375" style="38" customWidth="1"/>
    <col min="4616" max="4616" width="9.5703125" style="38" customWidth="1"/>
    <col min="4617" max="4617" width="9.140625" style="38"/>
    <col min="4618" max="4618" width="7.28515625" style="38" customWidth="1"/>
    <col min="4619" max="4865" width="9.140625" style="38"/>
    <col min="4866" max="4866" width="5" style="38" customWidth="1"/>
    <col min="4867" max="4867" width="31.28515625" style="38" bestFit="1" customWidth="1"/>
    <col min="4868" max="4868" width="10.42578125" style="38" customWidth="1"/>
    <col min="4869" max="4869" width="11.42578125" style="38" customWidth="1"/>
    <col min="4870" max="4870" width="11.140625" style="38" customWidth="1"/>
    <col min="4871" max="4871" width="9.7109375" style="38" customWidth="1"/>
    <col min="4872" max="4872" width="9.5703125" style="38" customWidth="1"/>
    <col min="4873" max="4873" width="9.140625" style="38"/>
    <col min="4874" max="4874" width="7.28515625" style="38" customWidth="1"/>
    <col min="4875" max="5121" width="9.140625" style="38"/>
    <col min="5122" max="5122" width="5" style="38" customWidth="1"/>
    <col min="5123" max="5123" width="31.28515625" style="38" bestFit="1" customWidth="1"/>
    <col min="5124" max="5124" width="10.42578125" style="38" customWidth="1"/>
    <col min="5125" max="5125" width="11.42578125" style="38" customWidth="1"/>
    <col min="5126" max="5126" width="11.140625" style="38" customWidth="1"/>
    <col min="5127" max="5127" width="9.7109375" style="38" customWidth="1"/>
    <col min="5128" max="5128" width="9.5703125" style="38" customWidth="1"/>
    <col min="5129" max="5129" width="9.140625" style="38"/>
    <col min="5130" max="5130" width="7.28515625" style="38" customWidth="1"/>
    <col min="5131" max="5377" width="9.140625" style="38"/>
    <col min="5378" max="5378" width="5" style="38" customWidth="1"/>
    <col min="5379" max="5379" width="31.28515625" style="38" bestFit="1" customWidth="1"/>
    <col min="5380" max="5380" width="10.42578125" style="38" customWidth="1"/>
    <col min="5381" max="5381" width="11.42578125" style="38" customWidth="1"/>
    <col min="5382" max="5382" width="11.140625" style="38" customWidth="1"/>
    <col min="5383" max="5383" width="9.7109375" style="38" customWidth="1"/>
    <col min="5384" max="5384" width="9.5703125" style="38" customWidth="1"/>
    <col min="5385" max="5385" width="9.140625" style="38"/>
    <col min="5386" max="5386" width="7.28515625" style="38" customWidth="1"/>
    <col min="5387" max="5633" width="9.140625" style="38"/>
    <col min="5634" max="5634" width="5" style="38" customWidth="1"/>
    <col min="5635" max="5635" width="31.28515625" style="38" bestFit="1" customWidth="1"/>
    <col min="5636" max="5636" width="10.42578125" style="38" customWidth="1"/>
    <col min="5637" max="5637" width="11.42578125" style="38" customWidth="1"/>
    <col min="5638" max="5638" width="11.140625" style="38" customWidth="1"/>
    <col min="5639" max="5639" width="9.7109375" style="38" customWidth="1"/>
    <col min="5640" max="5640" width="9.5703125" style="38" customWidth="1"/>
    <col min="5641" max="5641" width="9.140625" style="38"/>
    <col min="5642" max="5642" width="7.28515625" style="38" customWidth="1"/>
    <col min="5643" max="5889" width="9.140625" style="38"/>
    <col min="5890" max="5890" width="5" style="38" customWidth="1"/>
    <col min="5891" max="5891" width="31.28515625" style="38" bestFit="1" customWidth="1"/>
    <col min="5892" max="5892" width="10.42578125" style="38" customWidth="1"/>
    <col min="5893" max="5893" width="11.42578125" style="38" customWidth="1"/>
    <col min="5894" max="5894" width="11.140625" style="38" customWidth="1"/>
    <col min="5895" max="5895" width="9.7109375" style="38" customWidth="1"/>
    <col min="5896" max="5896" width="9.5703125" style="38" customWidth="1"/>
    <col min="5897" max="5897" width="9.140625" style="38"/>
    <col min="5898" max="5898" width="7.28515625" style="38" customWidth="1"/>
    <col min="5899" max="6145" width="9.140625" style="38"/>
    <col min="6146" max="6146" width="5" style="38" customWidth="1"/>
    <col min="6147" max="6147" width="31.28515625" style="38" bestFit="1" customWidth="1"/>
    <col min="6148" max="6148" width="10.42578125" style="38" customWidth="1"/>
    <col min="6149" max="6149" width="11.42578125" style="38" customWidth="1"/>
    <col min="6150" max="6150" width="11.140625" style="38" customWidth="1"/>
    <col min="6151" max="6151" width="9.7109375" style="38" customWidth="1"/>
    <col min="6152" max="6152" width="9.5703125" style="38" customWidth="1"/>
    <col min="6153" max="6153" width="9.140625" style="38"/>
    <col min="6154" max="6154" width="7.28515625" style="38" customWidth="1"/>
    <col min="6155" max="6401" width="9.140625" style="38"/>
    <col min="6402" max="6402" width="5" style="38" customWidth="1"/>
    <col min="6403" max="6403" width="31.28515625" style="38" bestFit="1" customWidth="1"/>
    <col min="6404" max="6404" width="10.42578125" style="38" customWidth="1"/>
    <col min="6405" max="6405" width="11.42578125" style="38" customWidth="1"/>
    <col min="6406" max="6406" width="11.140625" style="38" customWidth="1"/>
    <col min="6407" max="6407" width="9.7109375" style="38" customWidth="1"/>
    <col min="6408" max="6408" width="9.5703125" style="38" customWidth="1"/>
    <col min="6409" max="6409" width="9.140625" style="38"/>
    <col min="6410" max="6410" width="7.28515625" style="38" customWidth="1"/>
    <col min="6411" max="6657" width="9.140625" style="38"/>
    <col min="6658" max="6658" width="5" style="38" customWidth="1"/>
    <col min="6659" max="6659" width="31.28515625" style="38" bestFit="1" customWidth="1"/>
    <col min="6660" max="6660" width="10.42578125" style="38" customWidth="1"/>
    <col min="6661" max="6661" width="11.42578125" style="38" customWidth="1"/>
    <col min="6662" max="6662" width="11.140625" style="38" customWidth="1"/>
    <col min="6663" max="6663" width="9.7109375" style="38" customWidth="1"/>
    <col min="6664" max="6664" width="9.5703125" style="38" customWidth="1"/>
    <col min="6665" max="6665" width="9.140625" style="38"/>
    <col min="6666" max="6666" width="7.28515625" style="38" customWidth="1"/>
    <col min="6667" max="6913" width="9.140625" style="38"/>
    <col min="6914" max="6914" width="5" style="38" customWidth="1"/>
    <col min="6915" max="6915" width="31.28515625" style="38" bestFit="1" customWidth="1"/>
    <col min="6916" max="6916" width="10.42578125" style="38" customWidth="1"/>
    <col min="6917" max="6917" width="11.42578125" style="38" customWidth="1"/>
    <col min="6918" max="6918" width="11.140625" style="38" customWidth="1"/>
    <col min="6919" max="6919" width="9.7109375" style="38" customWidth="1"/>
    <col min="6920" max="6920" width="9.5703125" style="38" customWidth="1"/>
    <col min="6921" max="6921" width="9.140625" style="38"/>
    <col min="6922" max="6922" width="7.28515625" style="38" customWidth="1"/>
    <col min="6923" max="7169" width="9.140625" style="38"/>
    <col min="7170" max="7170" width="5" style="38" customWidth="1"/>
    <col min="7171" max="7171" width="31.28515625" style="38" bestFit="1" customWidth="1"/>
    <col min="7172" max="7172" width="10.42578125" style="38" customWidth="1"/>
    <col min="7173" max="7173" width="11.42578125" style="38" customWidth="1"/>
    <col min="7174" max="7174" width="11.140625" style="38" customWidth="1"/>
    <col min="7175" max="7175" width="9.7109375" style="38" customWidth="1"/>
    <col min="7176" max="7176" width="9.5703125" style="38" customWidth="1"/>
    <col min="7177" max="7177" width="9.140625" style="38"/>
    <col min="7178" max="7178" width="7.28515625" style="38" customWidth="1"/>
    <col min="7179" max="7425" width="9.140625" style="38"/>
    <col min="7426" max="7426" width="5" style="38" customWidth="1"/>
    <col min="7427" max="7427" width="31.28515625" style="38" bestFit="1" customWidth="1"/>
    <col min="7428" max="7428" width="10.42578125" style="38" customWidth="1"/>
    <col min="7429" max="7429" width="11.42578125" style="38" customWidth="1"/>
    <col min="7430" max="7430" width="11.140625" style="38" customWidth="1"/>
    <col min="7431" max="7431" width="9.7109375" style="38" customWidth="1"/>
    <col min="7432" max="7432" width="9.5703125" style="38" customWidth="1"/>
    <col min="7433" max="7433" width="9.140625" style="38"/>
    <col min="7434" max="7434" width="7.28515625" style="38" customWidth="1"/>
    <col min="7435" max="7681" width="9.140625" style="38"/>
    <col min="7682" max="7682" width="5" style="38" customWidth="1"/>
    <col min="7683" max="7683" width="31.28515625" style="38" bestFit="1" customWidth="1"/>
    <col min="7684" max="7684" width="10.42578125" style="38" customWidth="1"/>
    <col min="7685" max="7685" width="11.42578125" style="38" customWidth="1"/>
    <col min="7686" max="7686" width="11.140625" style="38" customWidth="1"/>
    <col min="7687" max="7687" width="9.7109375" style="38" customWidth="1"/>
    <col min="7688" max="7688" width="9.5703125" style="38" customWidth="1"/>
    <col min="7689" max="7689" width="9.140625" style="38"/>
    <col min="7690" max="7690" width="7.28515625" style="38" customWidth="1"/>
    <col min="7691" max="7937" width="9.140625" style="38"/>
    <col min="7938" max="7938" width="5" style="38" customWidth="1"/>
    <col min="7939" max="7939" width="31.28515625" style="38" bestFit="1" customWidth="1"/>
    <col min="7940" max="7940" width="10.42578125" style="38" customWidth="1"/>
    <col min="7941" max="7941" width="11.42578125" style="38" customWidth="1"/>
    <col min="7942" max="7942" width="11.140625" style="38" customWidth="1"/>
    <col min="7943" max="7943" width="9.7109375" style="38" customWidth="1"/>
    <col min="7944" max="7944" width="9.5703125" style="38" customWidth="1"/>
    <col min="7945" max="7945" width="9.140625" style="38"/>
    <col min="7946" max="7946" width="7.28515625" style="38" customWidth="1"/>
    <col min="7947" max="8193" width="9.140625" style="38"/>
    <col min="8194" max="8194" width="5" style="38" customWidth="1"/>
    <col min="8195" max="8195" width="31.28515625" style="38" bestFit="1" customWidth="1"/>
    <col min="8196" max="8196" width="10.42578125" style="38" customWidth="1"/>
    <col min="8197" max="8197" width="11.42578125" style="38" customWidth="1"/>
    <col min="8198" max="8198" width="11.140625" style="38" customWidth="1"/>
    <col min="8199" max="8199" width="9.7109375" style="38" customWidth="1"/>
    <col min="8200" max="8200" width="9.5703125" style="38" customWidth="1"/>
    <col min="8201" max="8201" width="9.140625" style="38"/>
    <col min="8202" max="8202" width="7.28515625" style="38" customWidth="1"/>
    <col min="8203" max="8449" width="9.140625" style="38"/>
    <col min="8450" max="8450" width="5" style="38" customWidth="1"/>
    <col min="8451" max="8451" width="31.28515625" style="38" bestFit="1" customWidth="1"/>
    <col min="8452" max="8452" width="10.42578125" style="38" customWidth="1"/>
    <col min="8453" max="8453" width="11.42578125" style="38" customWidth="1"/>
    <col min="8454" max="8454" width="11.140625" style="38" customWidth="1"/>
    <col min="8455" max="8455" width="9.7109375" style="38" customWidth="1"/>
    <col min="8456" max="8456" width="9.5703125" style="38" customWidth="1"/>
    <col min="8457" max="8457" width="9.140625" style="38"/>
    <col min="8458" max="8458" width="7.28515625" style="38" customWidth="1"/>
    <col min="8459" max="8705" width="9.140625" style="38"/>
    <col min="8706" max="8706" width="5" style="38" customWidth="1"/>
    <col min="8707" max="8707" width="31.28515625" style="38" bestFit="1" customWidth="1"/>
    <col min="8708" max="8708" width="10.42578125" style="38" customWidth="1"/>
    <col min="8709" max="8709" width="11.42578125" style="38" customWidth="1"/>
    <col min="8710" max="8710" width="11.140625" style="38" customWidth="1"/>
    <col min="8711" max="8711" width="9.7109375" style="38" customWidth="1"/>
    <col min="8712" max="8712" width="9.5703125" style="38" customWidth="1"/>
    <col min="8713" max="8713" width="9.140625" style="38"/>
    <col min="8714" max="8714" width="7.28515625" style="38" customWidth="1"/>
    <col min="8715" max="8961" width="9.140625" style="38"/>
    <col min="8962" max="8962" width="5" style="38" customWidth="1"/>
    <col min="8963" max="8963" width="31.28515625" style="38" bestFit="1" customWidth="1"/>
    <col min="8964" max="8964" width="10.42578125" style="38" customWidth="1"/>
    <col min="8965" max="8965" width="11.42578125" style="38" customWidth="1"/>
    <col min="8966" max="8966" width="11.140625" style="38" customWidth="1"/>
    <col min="8967" max="8967" width="9.7109375" style="38" customWidth="1"/>
    <col min="8968" max="8968" width="9.5703125" style="38" customWidth="1"/>
    <col min="8969" max="8969" width="9.140625" style="38"/>
    <col min="8970" max="8970" width="7.28515625" style="38" customWidth="1"/>
    <col min="8971" max="9217" width="9.140625" style="38"/>
    <col min="9218" max="9218" width="5" style="38" customWidth="1"/>
    <col min="9219" max="9219" width="31.28515625" style="38" bestFit="1" customWidth="1"/>
    <col min="9220" max="9220" width="10.42578125" style="38" customWidth="1"/>
    <col min="9221" max="9221" width="11.42578125" style="38" customWidth="1"/>
    <col min="9222" max="9222" width="11.140625" style="38" customWidth="1"/>
    <col min="9223" max="9223" width="9.7109375" style="38" customWidth="1"/>
    <col min="9224" max="9224" width="9.5703125" style="38" customWidth="1"/>
    <col min="9225" max="9225" width="9.140625" style="38"/>
    <col min="9226" max="9226" width="7.28515625" style="38" customWidth="1"/>
    <col min="9227" max="9473" width="9.140625" style="38"/>
    <col min="9474" max="9474" width="5" style="38" customWidth="1"/>
    <col min="9475" max="9475" width="31.28515625" style="38" bestFit="1" customWidth="1"/>
    <col min="9476" max="9476" width="10.42578125" style="38" customWidth="1"/>
    <col min="9477" max="9477" width="11.42578125" style="38" customWidth="1"/>
    <col min="9478" max="9478" width="11.140625" style="38" customWidth="1"/>
    <col min="9479" max="9479" width="9.7109375" style="38" customWidth="1"/>
    <col min="9480" max="9480" width="9.5703125" style="38" customWidth="1"/>
    <col min="9481" max="9481" width="9.140625" style="38"/>
    <col min="9482" max="9482" width="7.28515625" style="38" customWidth="1"/>
    <col min="9483" max="9729" width="9.140625" style="38"/>
    <col min="9730" max="9730" width="5" style="38" customWidth="1"/>
    <col min="9731" max="9731" width="31.28515625" style="38" bestFit="1" customWidth="1"/>
    <col min="9732" max="9732" width="10.42578125" style="38" customWidth="1"/>
    <col min="9733" max="9733" width="11.42578125" style="38" customWidth="1"/>
    <col min="9734" max="9734" width="11.140625" style="38" customWidth="1"/>
    <col min="9735" max="9735" width="9.7109375" style="38" customWidth="1"/>
    <col min="9736" max="9736" width="9.5703125" style="38" customWidth="1"/>
    <col min="9737" max="9737" width="9.140625" style="38"/>
    <col min="9738" max="9738" width="7.28515625" style="38" customWidth="1"/>
    <col min="9739" max="9985" width="9.140625" style="38"/>
    <col min="9986" max="9986" width="5" style="38" customWidth="1"/>
    <col min="9987" max="9987" width="31.28515625" style="38" bestFit="1" customWidth="1"/>
    <col min="9988" max="9988" width="10.42578125" style="38" customWidth="1"/>
    <col min="9989" max="9989" width="11.42578125" style="38" customWidth="1"/>
    <col min="9990" max="9990" width="11.140625" style="38" customWidth="1"/>
    <col min="9991" max="9991" width="9.7109375" style="38" customWidth="1"/>
    <col min="9992" max="9992" width="9.5703125" style="38" customWidth="1"/>
    <col min="9993" max="9993" width="9.140625" style="38"/>
    <col min="9994" max="9994" width="7.28515625" style="38" customWidth="1"/>
    <col min="9995" max="10241" width="9.140625" style="38"/>
    <col min="10242" max="10242" width="5" style="38" customWidth="1"/>
    <col min="10243" max="10243" width="31.28515625" style="38" bestFit="1" customWidth="1"/>
    <col min="10244" max="10244" width="10.42578125" style="38" customWidth="1"/>
    <col min="10245" max="10245" width="11.42578125" style="38" customWidth="1"/>
    <col min="10246" max="10246" width="11.140625" style="38" customWidth="1"/>
    <col min="10247" max="10247" width="9.7109375" style="38" customWidth="1"/>
    <col min="10248" max="10248" width="9.5703125" style="38" customWidth="1"/>
    <col min="10249" max="10249" width="9.140625" style="38"/>
    <col min="10250" max="10250" width="7.28515625" style="38" customWidth="1"/>
    <col min="10251" max="10497" width="9.140625" style="38"/>
    <col min="10498" max="10498" width="5" style="38" customWidth="1"/>
    <col min="10499" max="10499" width="31.28515625" style="38" bestFit="1" customWidth="1"/>
    <col min="10500" max="10500" width="10.42578125" style="38" customWidth="1"/>
    <col min="10501" max="10501" width="11.42578125" style="38" customWidth="1"/>
    <col min="10502" max="10502" width="11.140625" style="38" customWidth="1"/>
    <col min="10503" max="10503" width="9.7109375" style="38" customWidth="1"/>
    <col min="10504" max="10504" width="9.5703125" style="38" customWidth="1"/>
    <col min="10505" max="10505" width="9.140625" style="38"/>
    <col min="10506" max="10506" width="7.28515625" style="38" customWidth="1"/>
    <col min="10507" max="10753" width="9.140625" style="38"/>
    <col min="10754" max="10754" width="5" style="38" customWidth="1"/>
    <col min="10755" max="10755" width="31.28515625" style="38" bestFit="1" customWidth="1"/>
    <col min="10756" max="10756" width="10.42578125" style="38" customWidth="1"/>
    <col min="10757" max="10757" width="11.42578125" style="38" customWidth="1"/>
    <col min="10758" max="10758" width="11.140625" style="38" customWidth="1"/>
    <col min="10759" max="10759" width="9.7109375" style="38" customWidth="1"/>
    <col min="10760" max="10760" width="9.5703125" style="38" customWidth="1"/>
    <col min="10761" max="10761" width="9.140625" style="38"/>
    <col min="10762" max="10762" width="7.28515625" style="38" customWidth="1"/>
    <col min="10763" max="11009" width="9.140625" style="38"/>
    <col min="11010" max="11010" width="5" style="38" customWidth="1"/>
    <col min="11011" max="11011" width="31.28515625" style="38" bestFit="1" customWidth="1"/>
    <col min="11012" max="11012" width="10.42578125" style="38" customWidth="1"/>
    <col min="11013" max="11013" width="11.42578125" style="38" customWidth="1"/>
    <col min="11014" max="11014" width="11.140625" style="38" customWidth="1"/>
    <col min="11015" max="11015" width="9.7109375" style="38" customWidth="1"/>
    <col min="11016" max="11016" width="9.5703125" style="38" customWidth="1"/>
    <col min="11017" max="11017" width="9.140625" style="38"/>
    <col min="11018" max="11018" width="7.28515625" style="38" customWidth="1"/>
    <col min="11019" max="11265" width="9.140625" style="38"/>
    <col min="11266" max="11266" width="5" style="38" customWidth="1"/>
    <col min="11267" max="11267" width="31.28515625" style="38" bestFit="1" customWidth="1"/>
    <col min="11268" max="11268" width="10.42578125" style="38" customWidth="1"/>
    <col min="11269" max="11269" width="11.42578125" style="38" customWidth="1"/>
    <col min="11270" max="11270" width="11.140625" style="38" customWidth="1"/>
    <col min="11271" max="11271" width="9.7109375" style="38" customWidth="1"/>
    <col min="11272" max="11272" width="9.5703125" style="38" customWidth="1"/>
    <col min="11273" max="11273" width="9.140625" style="38"/>
    <col min="11274" max="11274" width="7.28515625" style="38" customWidth="1"/>
    <col min="11275" max="11521" width="9.140625" style="38"/>
    <col min="11522" max="11522" width="5" style="38" customWidth="1"/>
    <col min="11523" max="11523" width="31.28515625" style="38" bestFit="1" customWidth="1"/>
    <col min="11524" max="11524" width="10.42578125" style="38" customWidth="1"/>
    <col min="11525" max="11525" width="11.42578125" style="38" customWidth="1"/>
    <col min="11526" max="11526" width="11.140625" style="38" customWidth="1"/>
    <col min="11527" max="11527" width="9.7109375" style="38" customWidth="1"/>
    <col min="11528" max="11528" width="9.5703125" style="38" customWidth="1"/>
    <col min="11529" max="11529" width="9.140625" style="38"/>
    <col min="11530" max="11530" width="7.28515625" style="38" customWidth="1"/>
    <col min="11531" max="11777" width="9.140625" style="38"/>
    <col min="11778" max="11778" width="5" style="38" customWidth="1"/>
    <col min="11779" max="11779" width="31.28515625" style="38" bestFit="1" customWidth="1"/>
    <col min="11780" max="11780" width="10.42578125" style="38" customWidth="1"/>
    <col min="11781" max="11781" width="11.42578125" style="38" customWidth="1"/>
    <col min="11782" max="11782" width="11.140625" style="38" customWidth="1"/>
    <col min="11783" max="11783" width="9.7109375" style="38" customWidth="1"/>
    <col min="11784" max="11784" width="9.5703125" style="38" customWidth="1"/>
    <col min="11785" max="11785" width="9.140625" style="38"/>
    <col min="11786" max="11786" width="7.28515625" style="38" customWidth="1"/>
    <col min="11787" max="12033" width="9.140625" style="38"/>
    <col min="12034" max="12034" width="5" style="38" customWidth="1"/>
    <col min="12035" max="12035" width="31.28515625" style="38" bestFit="1" customWidth="1"/>
    <col min="12036" max="12036" width="10.42578125" style="38" customWidth="1"/>
    <col min="12037" max="12037" width="11.42578125" style="38" customWidth="1"/>
    <col min="12038" max="12038" width="11.140625" style="38" customWidth="1"/>
    <col min="12039" max="12039" width="9.7109375" style="38" customWidth="1"/>
    <col min="12040" max="12040" width="9.5703125" style="38" customWidth="1"/>
    <col min="12041" max="12041" width="9.140625" style="38"/>
    <col min="12042" max="12042" width="7.28515625" style="38" customWidth="1"/>
    <col min="12043" max="12289" width="9.140625" style="38"/>
    <col min="12290" max="12290" width="5" style="38" customWidth="1"/>
    <col min="12291" max="12291" width="31.28515625" style="38" bestFit="1" customWidth="1"/>
    <col min="12292" max="12292" width="10.42578125" style="38" customWidth="1"/>
    <col min="12293" max="12293" width="11.42578125" style="38" customWidth="1"/>
    <col min="12294" max="12294" width="11.140625" style="38" customWidth="1"/>
    <col min="12295" max="12295" width="9.7109375" style="38" customWidth="1"/>
    <col min="12296" max="12296" width="9.5703125" style="38" customWidth="1"/>
    <col min="12297" max="12297" width="9.140625" style="38"/>
    <col min="12298" max="12298" width="7.28515625" style="38" customWidth="1"/>
    <col min="12299" max="12545" width="9.140625" style="38"/>
    <col min="12546" max="12546" width="5" style="38" customWidth="1"/>
    <col min="12547" max="12547" width="31.28515625" style="38" bestFit="1" customWidth="1"/>
    <col min="12548" max="12548" width="10.42578125" style="38" customWidth="1"/>
    <col min="12549" max="12549" width="11.42578125" style="38" customWidth="1"/>
    <col min="12550" max="12550" width="11.140625" style="38" customWidth="1"/>
    <col min="12551" max="12551" width="9.7109375" style="38" customWidth="1"/>
    <col min="12552" max="12552" width="9.5703125" style="38" customWidth="1"/>
    <col min="12553" max="12553" width="9.140625" style="38"/>
    <col min="12554" max="12554" width="7.28515625" style="38" customWidth="1"/>
    <col min="12555" max="12801" width="9.140625" style="38"/>
    <col min="12802" max="12802" width="5" style="38" customWidth="1"/>
    <col min="12803" max="12803" width="31.28515625" style="38" bestFit="1" customWidth="1"/>
    <col min="12804" max="12804" width="10.42578125" style="38" customWidth="1"/>
    <col min="12805" max="12805" width="11.42578125" style="38" customWidth="1"/>
    <col min="12806" max="12806" width="11.140625" style="38" customWidth="1"/>
    <col min="12807" max="12807" width="9.7109375" style="38" customWidth="1"/>
    <col min="12808" max="12808" width="9.5703125" style="38" customWidth="1"/>
    <col min="12809" max="12809" width="9.140625" style="38"/>
    <col min="12810" max="12810" width="7.28515625" style="38" customWidth="1"/>
    <col min="12811" max="13057" width="9.140625" style="38"/>
    <col min="13058" max="13058" width="5" style="38" customWidth="1"/>
    <col min="13059" max="13059" width="31.28515625" style="38" bestFit="1" customWidth="1"/>
    <col min="13060" max="13060" width="10.42578125" style="38" customWidth="1"/>
    <col min="13061" max="13061" width="11.42578125" style="38" customWidth="1"/>
    <col min="13062" max="13062" width="11.140625" style="38" customWidth="1"/>
    <col min="13063" max="13063" width="9.7109375" style="38" customWidth="1"/>
    <col min="13064" max="13064" width="9.5703125" style="38" customWidth="1"/>
    <col min="13065" max="13065" width="9.140625" style="38"/>
    <col min="13066" max="13066" width="7.28515625" style="38" customWidth="1"/>
    <col min="13067" max="13313" width="9.140625" style="38"/>
    <col min="13314" max="13314" width="5" style="38" customWidth="1"/>
    <col min="13315" max="13315" width="31.28515625" style="38" bestFit="1" customWidth="1"/>
    <col min="13316" max="13316" width="10.42578125" style="38" customWidth="1"/>
    <col min="13317" max="13317" width="11.42578125" style="38" customWidth="1"/>
    <col min="13318" max="13318" width="11.140625" style="38" customWidth="1"/>
    <col min="13319" max="13319" width="9.7109375" style="38" customWidth="1"/>
    <col min="13320" max="13320" width="9.5703125" style="38" customWidth="1"/>
    <col min="13321" max="13321" width="9.140625" style="38"/>
    <col min="13322" max="13322" width="7.28515625" style="38" customWidth="1"/>
    <col min="13323" max="13569" width="9.140625" style="38"/>
    <col min="13570" max="13570" width="5" style="38" customWidth="1"/>
    <col min="13571" max="13571" width="31.28515625" style="38" bestFit="1" customWidth="1"/>
    <col min="13572" max="13572" width="10.42578125" style="38" customWidth="1"/>
    <col min="13573" max="13573" width="11.42578125" style="38" customWidth="1"/>
    <col min="13574" max="13574" width="11.140625" style="38" customWidth="1"/>
    <col min="13575" max="13575" width="9.7109375" style="38" customWidth="1"/>
    <col min="13576" max="13576" width="9.5703125" style="38" customWidth="1"/>
    <col min="13577" max="13577" width="9.140625" style="38"/>
    <col min="13578" max="13578" width="7.28515625" style="38" customWidth="1"/>
    <col min="13579" max="13825" width="9.140625" style="38"/>
    <col min="13826" max="13826" width="5" style="38" customWidth="1"/>
    <col min="13827" max="13827" width="31.28515625" style="38" bestFit="1" customWidth="1"/>
    <col min="13828" max="13828" width="10.42578125" style="38" customWidth="1"/>
    <col min="13829" max="13829" width="11.42578125" style="38" customWidth="1"/>
    <col min="13830" max="13830" width="11.140625" style="38" customWidth="1"/>
    <col min="13831" max="13831" width="9.7109375" style="38" customWidth="1"/>
    <col min="13832" max="13832" width="9.5703125" style="38" customWidth="1"/>
    <col min="13833" max="13833" width="9.140625" style="38"/>
    <col min="13834" max="13834" width="7.28515625" style="38" customWidth="1"/>
    <col min="13835" max="14081" width="9.140625" style="38"/>
    <col min="14082" max="14082" width="5" style="38" customWidth="1"/>
    <col min="14083" max="14083" width="31.28515625" style="38" bestFit="1" customWidth="1"/>
    <col min="14084" max="14084" width="10.42578125" style="38" customWidth="1"/>
    <col min="14085" max="14085" width="11.42578125" style="38" customWidth="1"/>
    <col min="14086" max="14086" width="11.140625" style="38" customWidth="1"/>
    <col min="14087" max="14087" width="9.7109375" style="38" customWidth="1"/>
    <col min="14088" max="14088" width="9.5703125" style="38" customWidth="1"/>
    <col min="14089" max="14089" width="9.140625" style="38"/>
    <col min="14090" max="14090" width="7.28515625" style="38" customWidth="1"/>
    <col min="14091" max="14337" width="9.140625" style="38"/>
    <col min="14338" max="14338" width="5" style="38" customWidth="1"/>
    <col min="14339" max="14339" width="31.28515625" style="38" bestFit="1" customWidth="1"/>
    <col min="14340" max="14340" width="10.42578125" style="38" customWidth="1"/>
    <col min="14341" max="14341" width="11.42578125" style="38" customWidth="1"/>
    <col min="14342" max="14342" width="11.140625" style="38" customWidth="1"/>
    <col min="14343" max="14343" width="9.7109375" style="38" customWidth="1"/>
    <col min="14344" max="14344" width="9.5703125" style="38" customWidth="1"/>
    <col min="14345" max="14345" width="9.140625" style="38"/>
    <col min="14346" max="14346" width="7.28515625" style="38" customWidth="1"/>
    <col min="14347" max="14593" width="9.140625" style="38"/>
    <col min="14594" max="14594" width="5" style="38" customWidth="1"/>
    <col min="14595" max="14595" width="31.28515625" style="38" bestFit="1" customWidth="1"/>
    <col min="14596" max="14596" width="10.42578125" style="38" customWidth="1"/>
    <col min="14597" max="14597" width="11.42578125" style="38" customWidth="1"/>
    <col min="14598" max="14598" width="11.140625" style="38" customWidth="1"/>
    <col min="14599" max="14599" width="9.7109375" style="38" customWidth="1"/>
    <col min="14600" max="14600" width="9.5703125" style="38" customWidth="1"/>
    <col min="14601" max="14601" width="9.140625" style="38"/>
    <col min="14602" max="14602" width="7.28515625" style="38" customWidth="1"/>
    <col min="14603" max="14849" width="9.140625" style="38"/>
    <col min="14850" max="14850" width="5" style="38" customWidth="1"/>
    <col min="14851" max="14851" width="31.28515625" style="38" bestFit="1" customWidth="1"/>
    <col min="14852" max="14852" width="10.42578125" style="38" customWidth="1"/>
    <col min="14853" max="14853" width="11.42578125" style="38" customWidth="1"/>
    <col min="14854" max="14854" width="11.140625" style="38" customWidth="1"/>
    <col min="14855" max="14855" width="9.7109375" style="38" customWidth="1"/>
    <col min="14856" max="14856" width="9.5703125" style="38" customWidth="1"/>
    <col min="14857" max="14857" width="9.140625" style="38"/>
    <col min="14858" max="14858" width="7.28515625" style="38" customWidth="1"/>
    <col min="14859" max="15105" width="9.140625" style="38"/>
    <col min="15106" max="15106" width="5" style="38" customWidth="1"/>
    <col min="15107" max="15107" width="31.28515625" style="38" bestFit="1" customWidth="1"/>
    <col min="15108" max="15108" width="10.42578125" style="38" customWidth="1"/>
    <col min="15109" max="15109" width="11.42578125" style="38" customWidth="1"/>
    <col min="15110" max="15110" width="11.140625" style="38" customWidth="1"/>
    <col min="15111" max="15111" width="9.7109375" style="38" customWidth="1"/>
    <col min="15112" max="15112" width="9.5703125" style="38" customWidth="1"/>
    <col min="15113" max="15113" width="9.140625" style="38"/>
    <col min="15114" max="15114" width="7.28515625" style="38" customWidth="1"/>
    <col min="15115" max="15361" width="9.140625" style="38"/>
    <col min="15362" max="15362" width="5" style="38" customWidth="1"/>
    <col min="15363" max="15363" width="31.28515625" style="38" bestFit="1" customWidth="1"/>
    <col min="15364" max="15364" width="10.42578125" style="38" customWidth="1"/>
    <col min="15365" max="15365" width="11.42578125" style="38" customWidth="1"/>
    <col min="15366" max="15366" width="11.140625" style="38" customWidth="1"/>
    <col min="15367" max="15367" width="9.7109375" style="38" customWidth="1"/>
    <col min="15368" max="15368" width="9.5703125" style="38" customWidth="1"/>
    <col min="15369" max="15369" width="9.140625" style="38"/>
    <col min="15370" max="15370" width="7.28515625" style="38" customWidth="1"/>
    <col min="15371" max="15617" width="9.140625" style="38"/>
    <col min="15618" max="15618" width="5" style="38" customWidth="1"/>
    <col min="15619" max="15619" width="31.28515625" style="38" bestFit="1" customWidth="1"/>
    <col min="15620" max="15620" width="10.42578125" style="38" customWidth="1"/>
    <col min="15621" max="15621" width="11.42578125" style="38" customWidth="1"/>
    <col min="15622" max="15622" width="11.140625" style="38" customWidth="1"/>
    <col min="15623" max="15623" width="9.7109375" style="38" customWidth="1"/>
    <col min="15624" max="15624" width="9.5703125" style="38" customWidth="1"/>
    <col min="15625" max="15625" width="9.140625" style="38"/>
    <col min="15626" max="15626" width="7.28515625" style="38" customWidth="1"/>
    <col min="15627" max="15873" width="9.140625" style="38"/>
    <col min="15874" max="15874" width="5" style="38" customWidth="1"/>
    <col min="15875" max="15875" width="31.28515625" style="38" bestFit="1" customWidth="1"/>
    <col min="15876" max="15876" width="10.42578125" style="38" customWidth="1"/>
    <col min="15877" max="15877" width="11.42578125" style="38" customWidth="1"/>
    <col min="15878" max="15878" width="11.140625" style="38" customWidth="1"/>
    <col min="15879" max="15879" width="9.7109375" style="38" customWidth="1"/>
    <col min="15880" max="15880" width="9.5703125" style="38" customWidth="1"/>
    <col min="15881" max="15881" width="9.140625" style="38"/>
    <col min="15882" max="15882" width="7.28515625" style="38" customWidth="1"/>
    <col min="15883" max="16129" width="9.140625" style="38"/>
    <col min="16130" max="16130" width="5" style="38" customWidth="1"/>
    <col min="16131" max="16131" width="31.28515625" style="38" bestFit="1" customWidth="1"/>
    <col min="16132" max="16132" width="10.42578125" style="38" customWidth="1"/>
    <col min="16133" max="16133" width="11.42578125" style="38" customWidth="1"/>
    <col min="16134" max="16134" width="11.140625" style="38" customWidth="1"/>
    <col min="16135" max="16135" width="9.7109375" style="38" customWidth="1"/>
    <col min="16136" max="16136" width="9.5703125" style="38" customWidth="1"/>
    <col min="16137" max="16137" width="9.140625" style="38"/>
    <col min="16138" max="16138" width="7.28515625" style="38" customWidth="1"/>
    <col min="16139" max="16384" width="9.140625" style="38"/>
  </cols>
  <sheetData>
    <row r="1" spans="2:12" ht="15" customHeight="1">
      <c r="B1" s="1696" t="s">
        <v>745</v>
      </c>
      <c r="C1" s="1697"/>
      <c r="D1" s="1697"/>
      <c r="E1" s="1697"/>
      <c r="F1" s="1697"/>
      <c r="G1" s="1698"/>
      <c r="H1" s="1698"/>
    </row>
    <row r="2" spans="2:12" ht="15" customHeight="1">
      <c r="B2" s="1708" t="s">
        <v>549</v>
      </c>
      <c r="C2" s="1709"/>
      <c r="D2" s="1709"/>
      <c r="E2" s="1709"/>
      <c r="F2" s="1709"/>
      <c r="G2" s="1710"/>
      <c r="H2" s="1710"/>
    </row>
    <row r="3" spans="2:12" ht="15" customHeight="1" thickBot="1">
      <c r="B3" s="1711" t="s">
        <v>66</v>
      </c>
      <c r="C3" s="1712"/>
      <c r="D3" s="1712"/>
      <c r="E3" s="1712"/>
      <c r="F3" s="1712"/>
      <c r="G3" s="1713"/>
      <c r="H3" s="1713"/>
    </row>
    <row r="4" spans="2:12" ht="15" customHeight="1" thickTop="1">
      <c r="B4" s="471"/>
      <c r="C4" s="472"/>
      <c r="D4" s="1714" t="str">
        <f>'X-India'!D4:F4</f>
        <v>Nine Months</v>
      </c>
      <c r="E4" s="1714"/>
      <c r="F4" s="1714"/>
      <c r="G4" s="1715" t="s">
        <v>4</v>
      </c>
      <c r="H4" s="1716"/>
    </row>
    <row r="5" spans="2:12" ht="15" customHeight="1">
      <c r="B5" s="797"/>
      <c r="C5" s="798"/>
      <c r="D5" s="799" t="s">
        <v>5</v>
      </c>
      <c r="E5" s="800" t="s">
        <v>462</v>
      </c>
      <c r="F5" s="800" t="s">
        <v>463</v>
      </c>
      <c r="G5" s="800" t="s">
        <v>462</v>
      </c>
      <c r="H5" s="783" t="s">
        <v>463</v>
      </c>
    </row>
    <row r="6" spans="2:12" ht="15" customHeight="1">
      <c r="B6" s="784"/>
      <c r="C6" s="785" t="s">
        <v>550</v>
      </c>
      <c r="D6" s="785">
        <v>757.4450320000002</v>
      </c>
      <c r="E6" s="785">
        <v>703.94791399999997</v>
      </c>
      <c r="F6" s="785">
        <v>741.13273100000015</v>
      </c>
      <c r="G6" s="801">
        <v>-7.0628383235603849</v>
      </c>
      <c r="H6" s="802">
        <v>5.2823250499752277</v>
      </c>
    </row>
    <row r="7" spans="2:12" ht="15" customHeight="1">
      <c r="B7" s="787">
        <v>1</v>
      </c>
      <c r="C7" s="788" t="s">
        <v>551</v>
      </c>
      <c r="D7" s="789">
        <v>13.768776000000001</v>
      </c>
      <c r="E7" s="789">
        <v>1.3905130000000001</v>
      </c>
      <c r="F7" s="789">
        <v>7.9636890000000005</v>
      </c>
      <c r="G7" s="803">
        <v>-89.900968684507617</v>
      </c>
      <c r="H7" s="804">
        <v>472.71589693875569</v>
      </c>
    </row>
    <row r="8" spans="2:12" ht="15" customHeight="1">
      <c r="B8" s="787">
        <v>2</v>
      </c>
      <c r="C8" s="788" t="s">
        <v>552</v>
      </c>
      <c r="D8" s="789">
        <v>0</v>
      </c>
      <c r="E8" s="789">
        <v>0</v>
      </c>
      <c r="F8" s="789">
        <v>0</v>
      </c>
      <c r="G8" s="803" t="s">
        <v>25</v>
      </c>
      <c r="H8" s="805" t="s">
        <v>25</v>
      </c>
    </row>
    <row r="9" spans="2:12" ht="15" customHeight="1">
      <c r="B9" s="787">
        <v>3</v>
      </c>
      <c r="C9" s="788" t="s">
        <v>553</v>
      </c>
      <c r="D9" s="789">
        <v>153.291875</v>
      </c>
      <c r="E9" s="789">
        <v>289.001305</v>
      </c>
      <c r="F9" s="789">
        <v>307.34692100000007</v>
      </c>
      <c r="G9" s="803">
        <v>88.530086803361229</v>
      </c>
      <c r="H9" s="806">
        <v>6.3479353492885053</v>
      </c>
    </row>
    <row r="10" spans="2:12" ht="15" customHeight="1">
      <c r="B10" s="787">
        <v>4</v>
      </c>
      <c r="C10" s="788" t="s">
        <v>509</v>
      </c>
      <c r="D10" s="789">
        <v>0</v>
      </c>
      <c r="E10" s="789">
        <v>0</v>
      </c>
      <c r="F10" s="789">
        <v>0</v>
      </c>
      <c r="G10" s="803" t="s">
        <v>25</v>
      </c>
      <c r="H10" s="806" t="s">
        <v>25</v>
      </c>
    </row>
    <row r="11" spans="2:12" ht="15" customHeight="1">
      <c r="B11" s="787">
        <v>5</v>
      </c>
      <c r="C11" s="788" t="s">
        <v>554</v>
      </c>
      <c r="D11" s="789">
        <v>13.805985999999999</v>
      </c>
      <c r="E11" s="789">
        <v>13.279845999999999</v>
      </c>
      <c r="F11" s="789">
        <v>0</v>
      </c>
      <c r="G11" s="803">
        <v>-3.8109556246109406</v>
      </c>
      <c r="H11" s="806">
        <v>-100</v>
      </c>
      <c r="L11" s="464"/>
    </row>
    <row r="12" spans="2:12" ht="15" customHeight="1">
      <c r="B12" s="787">
        <v>6</v>
      </c>
      <c r="C12" s="788" t="s">
        <v>555</v>
      </c>
      <c r="D12" s="789">
        <v>7.4140999999999999E-2</v>
      </c>
      <c r="E12" s="789">
        <v>0</v>
      </c>
      <c r="F12" s="789">
        <v>0</v>
      </c>
      <c r="G12" s="803" t="s">
        <v>25</v>
      </c>
      <c r="H12" s="806" t="s">
        <v>25</v>
      </c>
      <c r="L12" s="464"/>
    </row>
    <row r="13" spans="2:12" ht="15" customHeight="1">
      <c r="B13" s="787">
        <v>7</v>
      </c>
      <c r="C13" s="788" t="s">
        <v>556</v>
      </c>
      <c r="D13" s="789">
        <v>0</v>
      </c>
      <c r="E13" s="789">
        <v>0</v>
      </c>
      <c r="F13" s="789">
        <v>0</v>
      </c>
      <c r="G13" s="803" t="s">
        <v>25</v>
      </c>
      <c r="H13" s="806" t="s">
        <v>25</v>
      </c>
      <c r="L13" s="464"/>
    </row>
    <row r="14" spans="2:12" ht="15" customHeight="1">
      <c r="B14" s="787">
        <v>8</v>
      </c>
      <c r="C14" s="788" t="s">
        <v>520</v>
      </c>
      <c r="D14" s="789">
        <v>47.319586000000001</v>
      </c>
      <c r="E14" s="789">
        <v>6.6732370000000003</v>
      </c>
      <c r="F14" s="789">
        <v>17.627268999999998</v>
      </c>
      <c r="G14" s="803" t="s">
        <v>25</v>
      </c>
      <c r="H14" s="806" t="s">
        <v>25</v>
      </c>
    </row>
    <row r="15" spans="2:12" ht="15" customHeight="1">
      <c r="B15" s="787">
        <v>9</v>
      </c>
      <c r="C15" s="788" t="s">
        <v>557</v>
      </c>
      <c r="D15" s="789">
        <v>34.990244000000004</v>
      </c>
      <c r="E15" s="789">
        <v>38.112597000000001</v>
      </c>
      <c r="F15" s="789">
        <v>39.734054</v>
      </c>
      <c r="G15" s="803" t="s">
        <v>25</v>
      </c>
      <c r="H15" s="806" t="s">
        <v>25</v>
      </c>
    </row>
    <row r="16" spans="2:12" ht="15" customHeight="1">
      <c r="B16" s="787">
        <v>10</v>
      </c>
      <c r="C16" s="788" t="s">
        <v>524</v>
      </c>
      <c r="D16" s="789">
        <v>22.876868999999999</v>
      </c>
      <c r="E16" s="789">
        <v>33.005997999999998</v>
      </c>
      <c r="F16" s="789">
        <v>23.257847000000002</v>
      </c>
      <c r="G16" s="803">
        <v>44.276727728781424</v>
      </c>
      <c r="H16" s="806">
        <v>-29.534483399047645</v>
      </c>
    </row>
    <row r="17" spans="2:8" ht="15" customHeight="1">
      <c r="B17" s="787">
        <v>11</v>
      </c>
      <c r="C17" s="788" t="s">
        <v>558</v>
      </c>
      <c r="D17" s="789">
        <v>43.555147000000005</v>
      </c>
      <c r="E17" s="789">
        <v>8.981262000000001</v>
      </c>
      <c r="F17" s="789">
        <v>44.114251000000003</v>
      </c>
      <c r="G17" s="803" t="s">
        <v>25</v>
      </c>
      <c r="H17" s="806" t="s">
        <v>25</v>
      </c>
    </row>
    <row r="18" spans="2:8" ht="15" customHeight="1">
      <c r="B18" s="787">
        <v>12</v>
      </c>
      <c r="C18" s="788" t="s">
        <v>559</v>
      </c>
      <c r="D18" s="789">
        <v>0.39155000000000001</v>
      </c>
      <c r="E18" s="789">
        <v>8.3760000000000001E-2</v>
      </c>
      <c r="F18" s="789">
        <v>0.8786489999999999</v>
      </c>
      <c r="G18" s="803" t="s">
        <v>25</v>
      </c>
      <c r="H18" s="806" t="s">
        <v>25</v>
      </c>
    </row>
    <row r="19" spans="2:8" ht="15" customHeight="1">
      <c r="B19" s="787">
        <v>13</v>
      </c>
      <c r="C19" s="788" t="s">
        <v>560</v>
      </c>
      <c r="D19" s="789">
        <v>10.122132000000001</v>
      </c>
      <c r="E19" s="789">
        <v>0</v>
      </c>
      <c r="F19" s="789">
        <v>0</v>
      </c>
      <c r="G19" s="803" t="s">
        <v>25</v>
      </c>
      <c r="H19" s="806" t="s">
        <v>25</v>
      </c>
    </row>
    <row r="20" spans="2:8" ht="15" customHeight="1">
      <c r="B20" s="787">
        <v>14</v>
      </c>
      <c r="C20" s="788" t="s">
        <v>561</v>
      </c>
      <c r="D20" s="789">
        <v>4.3182</v>
      </c>
      <c r="E20" s="789">
        <v>5.985E-2</v>
      </c>
      <c r="F20" s="789">
        <v>2.3365560000000003</v>
      </c>
      <c r="G20" s="803" t="s">
        <v>25</v>
      </c>
      <c r="H20" s="806" t="s">
        <v>25</v>
      </c>
    </row>
    <row r="21" spans="2:8" ht="15" customHeight="1">
      <c r="B21" s="787">
        <v>15</v>
      </c>
      <c r="C21" s="788" t="s">
        <v>562</v>
      </c>
      <c r="D21" s="789">
        <v>269.65412400000002</v>
      </c>
      <c r="E21" s="789">
        <v>134.90493999999998</v>
      </c>
      <c r="F21" s="789">
        <v>127.791156</v>
      </c>
      <c r="G21" s="803">
        <v>-49.971119299477138</v>
      </c>
      <c r="H21" s="806">
        <v>-5.2731827314848374</v>
      </c>
    </row>
    <row r="22" spans="2:8" ht="15" customHeight="1">
      <c r="B22" s="787">
        <v>16</v>
      </c>
      <c r="C22" s="788" t="s">
        <v>563</v>
      </c>
      <c r="D22" s="789">
        <v>13.430605000000002</v>
      </c>
      <c r="E22" s="789">
        <v>11.327121</v>
      </c>
      <c r="F22" s="789">
        <v>6.1533119999999997</v>
      </c>
      <c r="G22" s="803">
        <v>-15.661870779462291</v>
      </c>
      <c r="H22" s="806">
        <v>-45.676293208132947</v>
      </c>
    </row>
    <row r="23" spans="2:8" ht="15" customHeight="1">
      <c r="B23" s="787">
        <v>17</v>
      </c>
      <c r="C23" s="788" t="s">
        <v>564</v>
      </c>
      <c r="D23" s="789">
        <v>0</v>
      </c>
      <c r="E23" s="789">
        <v>0</v>
      </c>
      <c r="F23" s="789">
        <v>0</v>
      </c>
      <c r="G23" s="803" t="s">
        <v>25</v>
      </c>
      <c r="H23" s="806" t="s">
        <v>25</v>
      </c>
    </row>
    <row r="24" spans="2:8" ht="15" customHeight="1">
      <c r="B24" s="787">
        <v>18</v>
      </c>
      <c r="C24" s="788" t="s">
        <v>565</v>
      </c>
      <c r="D24" s="789">
        <v>22.295610999999997</v>
      </c>
      <c r="E24" s="789">
        <v>4.8281700000000001</v>
      </c>
      <c r="F24" s="789">
        <v>4.9504200000000003</v>
      </c>
      <c r="G24" s="803" t="s">
        <v>25</v>
      </c>
      <c r="H24" s="806" t="s">
        <v>25</v>
      </c>
    </row>
    <row r="25" spans="2:8" ht="15" customHeight="1">
      <c r="B25" s="787">
        <v>19</v>
      </c>
      <c r="C25" s="788" t="s">
        <v>566</v>
      </c>
      <c r="D25" s="789">
        <v>107.55018600000001</v>
      </c>
      <c r="E25" s="789">
        <v>162.29931499999998</v>
      </c>
      <c r="F25" s="789">
        <v>158.97860700000001</v>
      </c>
      <c r="G25" s="803">
        <v>50.905657197096758</v>
      </c>
      <c r="H25" s="806">
        <v>-2.0460394426186923</v>
      </c>
    </row>
    <row r="26" spans="2:8" ht="15" customHeight="1">
      <c r="B26" s="807"/>
      <c r="C26" s="785" t="s">
        <v>567</v>
      </c>
      <c r="D26" s="808">
        <v>1268.1235549999997</v>
      </c>
      <c r="E26" s="808">
        <v>484.88508999999999</v>
      </c>
      <c r="F26" s="808">
        <v>549.09198100000003</v>
      </c>
      <c r="G26" s="809">
        <v>-61.763576736022372</v>
      </c>
      <c r="H26" s="806">
        <v>13.241671547376328</v>
      </c>
    </row>
    <row r="27" spans="2:8" ht="15" customHeight="1" thickBot="1">
      <c r="B27" s="810"/>
      <c r="C27" s="811" t="s">
        <v>568</v>
      </c>
      <c r="D27" s="795">
        <v>2025.5685869999998</v>
      </c>
      <c r="E27" s="795">
        <v>1188.8330040000001</v>
      </c>
      <c r="F27" s="795">
        <v>1290.2247120000002</v>
      </c>
      <c r="G27" s="801">
        <v>-41.308676900408493</v>
      </c>
      <c r="H27" s="812">
        <v>8.5286754034295029</v>
      </c>
    </row>
    <row r="28" spans="2:8" ht="15" customHeight="1" thickTop="1">
      <c r="B28" s="473" t="s">
        <v>547</v>
      </c>
      <c r="C28" s="474"/>
      <c r="D28" s="474"/>
      <c r="E28" s="474"/>
      <c r="F28" s="474"/>
      <c r="G28" s="474"/>
      <c r="H28" s="474"/>
    </row>
    <row r="29" spans="2:8" ht="15" customHeight="1">
      <c r="B29" s="470"/>
      <c r="C29" s="470"/>
      <c r="D29" s="470"/>
      <c r="E29" s="470"/>
      <c r="F29" s="470"/>
      <c r="G29" s="470"/>
      <c r="H29" s="470"/>
    </row>
    <row r="30" spans="2:8">
      <c r="D30" s="475"/>
      <c r="E30" s="475"/>
      <c r="F30" s="475"/>
      <c r="G30" s="475"/>
    </row>
    <row r="31" spans="2:8">
      <c r="H31" s="38" t="s">
        <v>194</v>
      </c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4"/>
  <sheetViews>
    <sheetView view="pageBreakPreview" topLeftCell="B1" zoomScaleSheetLayoutView="100" workbookViewId="0">
      <selection activeCell="K12" sqref="K12"/>
    </sheetView>
  </sheetViews>
  <sheetFormatPr defaultRowHeight="12.75"/>
  <cols>
    <col min="1" max="1" width="4" style="38" customWidth="1"/>
    <col min="2" max="2" width="6" style="38" customWidth="1"/>
    <col min="3" max="3" width="26.28515625" style="38" customWidth="1"/>
    <col min="4" max="8" width="10.7109375" style="38" customWidth="1"/>
    <col min="9" max="256" width="9.140625" style="38"/>
    <col min="257" max="257" width="4" style="38" customWidth="1"/>
    <col min="258" max="258" width="6" style="38" customWidth="1"/>
    <col min="259" max="259" width="26.28515625" style="38" customWidth="1"/>
    <col min="260" max="264" width="10.7109375" style="38" customWidth="1"/>
    <col min="265" max="512" width="9.140625" style="38"/>
    <col min="513" max="513" width="4" style="38" customWidth="1"/>
    <col min="514" max="514" width="6" style="38" customWidth="1"/>
    <col min="515" max="515" width="26.28515625" style="38" customWidth="1"/>
    <col min="516" max="520" width="10.7109375" style="38" customWidth="1"/>
    <col min="521" max="768" width="9.140625" style="38"/>
    <col min="769" max="769" width="4" style="38" customWidth="1"/>
    <col min="770" max="770" width="6" style="38" customWidth="1"/>
    <col min="771" max="771" width="26.28515625" style="38" customWidth="1"/>
    <col min="772" max="776" width="10.7109375" style="38" customWidth="1"/>
    <col min="777" max="1024" width="9.140625" style="38"/>
    <col min="1025" max="1025" width="4" style="38" customWidth="1"/>
    <col min="1026" max="1026" width="6" style="38" customWidth="1"/>
    <col min="1027" max="1027" width="26.28515625" style="38" customWidth="1"/>
    <col min="1028" max="1032" width="10.7109375" style="38" customWidth="1"/>
    <col min="1033" max="1280" width="9.140625" style="38"/>
    <col min="1281" max="1281" width="4" style="38" customWidth="1"/>
    <col min="1282" max="1282" width="6" style="38" customWidth="1"/>
    <col min="1283" max="1283" width="26.28515625" style="38" customWidth="1"/>
    <col min="1284" max="1288" width="10.7109375" style="38" customWidth="1"/>
    <col min="1289" max="1536" width="9.140625" style="38"/>
    <col min="1537" max="1537" width="4" style="38" customWidth="1"/>
    <col min="1538" max="1538" width="6" style="38" customWidth="1"/>
    <col min="1539" max="1539" width="26.28515625" style="38" customWidth="1"/>
    <col min="1540" max="1544" width="10.7109375" style="38" customWidth="1"/>
    <col min="1545" max="1792" width="9.140625" style="38"/>
    <col min="1793" max="1793" width="4" style="38" customWidth="1"/>
    <col min="1794" max="1794" width="6" style="38" customWidth="1"/>
    <col min="1795" max="1795" width="26.28515625" style="38" customWidth="1"/>
    <col min="1796" max="1800" width="10.7109375" style="38" customWidth="1"/>
    <col min="1801" max="2048" width="9.140625" style="38"/>
    <col min="2049" max="2049" width="4" style="38" customWidth="1"/>
    <col min="2050" max="2050" width="6" style="38" customWidth="1"/>
    <col min="2051" max="2051" width="26.28515625" style="38" customWidth="1"/>
    <col min="2052" max="2056" width="10.7109375" style="38" customWidth="1"/>
    <col min="2057" max="2304" width="9.140625" style="38"/>
    <col min="2305" max="2305" width="4" style="38" customWidth="1"/>
    <col min="2306" max="2306" width="6" style="38" customWidth="1"/>
    <col min="2307" max="2307" width="26.28515625" style="38" customWidth="1"/>
    <col min="2308" max="2312" width="10.7109375" style="38" customWidth="1"/>
    <col min="2313" max="2560" width="9.140625" style="38"/>
    <col min="2561" max="2561" width="4" style="38" customWidth="1"/>
    <col min="2562" max="2562" width="6" style="38" customWidth="1"/>
    <col min="2563" max="2563" width="26.28515625" style="38" customWidth="1"/>
    <col min="2564" max="2568" width="10.7109375" style="38" customWidth="1"/>
    <col min="2569" max="2816" width="9.140625" style="38"/>
    <col min="2817" max="2817" width="4" style="38" customWidth="1"/>
    <col min="2818" max="2818" width="6" style="38" customWidth="1"/>
    <col min="2819" max="2819" width="26.28515625" style="38" customWidth="1"/>
    <col min="2820" max="2824" width="10.7109375" style="38" customWidth="1"/>
    <col min="2825" max="3072" width="9.140625" style="38"/>
    <col min="3073" max="3073" width="4" style="38" customWidth="1"/>
    <col min="3074" max="3074" width="6" style="38" customWidth="1"/>
    <col min="3075" max="3075" width="26.28515625" style="38" customWidth="1"/>
    <col min="3076" max="3080" width="10.7109375" style="38" customWidth="1"/>
    <col min="3081" max="3328" width="9.140625" style="38"/>
    <col min="3329" max="3329" width="4" style="38" customWidth="1"/>
    <col min="3330" max="3330" width="6" style="38" customWidth="1"/>
    <col min="3331" max="3331" width="26.28515625" style="38" customWidth="1"/>
    <col min="3332" max="3336" width="10.7109375" style="38" customWidth="1"/>
    <col min="3337" max="3584" width="9.140625" style="38"/>
    <col min="3585" max="3585" width="4" style="38" customWidth="1"/>
    <col min="3586" max="3586" width="6" style="38" customWidth="1"/>
    <col min="3587" max="3587" width="26.28515625" style="38" customWidth="1"/>
    <col min="3588" max="3592" width="10.7109375" style="38" customWidth="1"/>
    <col min="3593" max="3840" width="9.140625" style="38"/>
    <col min="3841" max="3841" width="4" style="38" customWidth="1"/>
    <col min="3842" max="3842" width="6" style="38" customWidth="1"/>
    <col min="3843" max="3843" width="26.28515625" style="38" customWidth="1"/>
    <col min="3844" max="3848" width="10.7109375" style="38" customWidth="1"/>
    <col min="3849" max="4096" width="9.140625" style="38"/>
    <col min="4097" max="4097" width="4" style="38" customWidth="1"/>
    <col min="4098" max="4098" width="6" style="38" customWidth="1"/>
    <col min="4099" max="4099" width="26.28515625" style="38" customWidth="1"/>
    <col min="4100" max="4104" width="10.7109375" style="38" customWidth="1"/>
    <col min="4105" max="4352" width="9.140625" style="38"/>
    <col min="4353" max="4353" width="4" style="38" customWidth="1"/>
    <col min="4354" max="4354" width="6" style="38" customWidth="1"/>
    <col min="4355" max="4355" width="26.28515625" style="38" customWidth="1"/>
    <col min="4356" max="4360" width="10.7109375" style="38" customWidth="1"/>
    <col min="4361" max="4608" width="9.140625" style="38"/>
    <col min="4609" max="4609" width="4" style="38" customWidth="1"/>
    <col min="4610" max="4610" width="6" style="38" customWidth="1"/>
    <col min="4611" max="4611" width="26.28515625" style="38" customWidth="1"/>
    <col min="4612" max="4616" width="10.7109375" style="38" customWidth="1"/>
    <col min="4617" max="4864" width="9.140625" style="38"/>
    <col min="4865" max="4865" width="4" style="38" customWidth="1"/>
    <col min="4866" max="4866" width="6" style="38" customWidth="1"/>
    <col min="4867" max="4867" width="26.28515625" style="38" customWidth="1"/>
    <col min="4868" max="4872" width="10.7109375" style="38" customWidth="1"/>
    <col min="4873" max="5120" width="9.140625" style="38"/>
    <col min="5121" max="5121" width="4" style="38" customWidth="1"/>
    <col min="5122" max="5122" width="6" style="38" customWidth="1"/>
    <col min="5123" max="5123" width="26.28515625" style="38" customWidth="1"/>
    <col min="5124" max="5128" width="10.7109375" style="38" customWidth="1"/>
    <col min="5129" max="5376" width="9.140625" style="38"/>
    <col min="5377" max="5377" width="4" style="38" customWidth="1"/>
    <col min="5378" max="5378" width="6" style="38" customWidth="1"/>
    <col min="5379" max="5379" width="26.28515625" style="38" customWidth="1"/>
    <col min="5380" max="5384" width="10.7109375" style="38" customWidth="1"/>
    <col min="5385" max="5632" width="9.140625" style="38"/>
    <col min="5633" max="5633" width="4" style="38" customWidth="1"/>
    <col min="5634" max="5634" width="6" style="38" customWidth="1"/>
    <col min="5635" max="5635" width="26.28515625" style="38" customWidth="1"/>
    <col min="5636" max="5640" width="10.7109375" style="38" customWidth="1"/>
    <col min="5641" max="5888" width="9.140625" style="38"/>
    <col min="5889" max="5889" width="4" style="38" customWidth="1"/>
    <col min="5890" max="5890" width="6" style="38" customWidth="1"/>
    <col min="5891" max="5891" width="26.28515625" style="38" customWidth="1"/>
    <col min="5892" max="5896" width="10.7109375" style="38" customWidth="1"/>
    <col min="5897" max="6144" width="9.140625" style="38"/>
    <col min="6145" max="6145" width="4" style="38" customWidth="1"/>
    <col min="6146" max="6146" width="6" style="38" customWidth="1"/>
    <col min="6147" max="6147" width="26.28515625" style="38" customWidth="1"/>
    <col min="6148" max="6152" width="10.7109375" style="38" customWidth="1"/>
    <col min="6153" max="6400" width="9.140625" style="38"/>
    <col min="6401" max="6401" width="4" style="38" customWidth="1"/>
    <col min="6402" max="6402" width="6" style="38" customWidth="1"/>
    <col min="6403" max="6403" width="26.28515625" style="38" customWidth="1"/>
    <col min="6404" max="6408" width="10.7109375" style="38" customWidth="1"/>
    <col min="6409" max="6656" width="9.140625" style="38"/>
    <col min="6657" max="6657" width="4" style="38" customWidth="1"/>
    <col min="6658" max="6658" width="6" style="38" customWidth="1"/>
    <col min="6659" max="6659" width="26.28515625" style="38" customWidth="1"/>
    <col min="6660" max="6664" width="10.7109375" style="38" customWidth="1"/>
    <col min="6665" max="6912" width="9.140625" style="38"/>
    <col min="6913" max="6913" width="4" style="38" customWidth="1"/>
    <col min="6914" max="6914" width="6" style="38" customWidth="1"/>
    <col min="6915" max="6915" width="26.28515625" style="38" customWidth="1"/>
    <col min="6916" max="6920" width="10.7109375" style="38" customWidth="1"/>
    <col min="6921" max="7168" width="9.140625" style="38"/>
    <col min="7169" max="7169" width="4" style="38" customWidth="1"/>
    <col min="7170" max="7170" width="6" style="38" customWidth="1"/>
    <col min="7171" max="7171" width="26.28515625" style="38" customWidth="1"/>
    <col min="7172" max="7176" width="10.7109375" style="38" customWidth="1"/>
    <col min="7177" max="7424" width="9.140625" style="38"/>
    <col min="7425" max="7425" width="4" style="38" customWidth="1"/>
    <col min="7426" max="7426" width="6" style="38" customWidth="1"/>
    <col min="7427" max="7427" width="26.28515625" style="38" customWidth="1"/>
    <col min="7428" max="7432" width="10.7109375" style="38" customWidth="1"/>
    <col min="7433" max="7680" width="9.140625" style="38"/>
    <col min="7681" max="7681" width="4" style="38" customWidth="1"/>
    <col min="7682" max="7682" width="6" style="38" customWidth="1"/>
    <col min="7683" max="7683" width="26.28515625" style="38" customWidth="1"/>
    <col min="7684" max="7688" width="10.7109375" style="38" customWidth="1"/>
    <col min="7689" max="7936" width="9.140625" style="38"/>
    <col min="7937" max="7937" width="4" style="38" customWidth="1"/>
    <col min="7938" max="7938" width="6" style="38" customWidth="1"/>
    <col min="7939" max="7939" width="26.28515625" style="38" customWidth="1"/>
    <col min="7940" max="7944" width="10.7109375" style="38" customWidth="1"/>
    <col min="7945" max="8192" width="9.140625" style="38"/>
    <col min="8193" max="8193" width="4" style="38" customWidth="1"/>
    <col min="8194" max="8194" width="6" style="38" customWidth="1"/>
    <col min="8195" max="8195" width="26.28515625" style="38" customWidth="1"/>
    <col min="8196" max="8200" width="10.7109375" style="38" customWidth="1"/>
    <col min="8201" max="8448" width="9.140625" style="38"/>
    <col min="8449" max="8449" width="4" style="38" customWidth="1"/>
    <col min="8450" max="8450" width="6" style="38" customWidth="1"/>
    <col min="8451" max="8451" width="26.28515625" style="38" customWidth="1"/>
    <col min="8452" max="8456" width="10.7109375" style="38" customWidth="1"/>
    <col min="8457" max="8704" width="9.140625" style="38"/>
    <col min="8705" max="8705" width="4" style="38" customWidth="1"/>
    <col min="8706" max="8706" width="6" style="38" customWidth="1"/>
    <col min="8707" max="8707" width="26.28515625" style="38" customWidth="1"/>
    <col min="8708" max="8712" width="10.7109375" style="38" customWidth="1"/>
    <col min="8713" max="8960" width="9.140625" style="38"/>
    <col min="8961" max="8961" width="4" style="38" customWidth="1"/>
    <col min="8962" max="8962" width="6" style="38" customWidth="1"/>
    <col min="8963" max="8963" width="26.28515625" style="38" customWidth="1"/>
    <col min="8964" max="8968" width="10.7109375" style="38" customWidth="1"/>
    <col min="8969" max="9216" width="9.140625" style="38"/>
    <col min="9217" max="9217" width="4" style="38" customWidth="1"/>
    <col min="9218" max="9218" width="6" style="38" customWidth="1"/>
    <col min="9219" max="9219" width="26.28515625" style="38" customWidth="1"/>
    <col min="9220" max="9224" width="10.7109375" style="38" customWidth="1"/>
    <col min="9225" max="9472" width="9.140625" style="38"/>
    <col min="9473" max="9473" width="4" style="38" customWidth="1"/>
    <col min="9474" max="9474" width="6" style="38" customWidth="1"/>
    <col min="9475" max="9475" width="26.28515625" style="38" customWidth="1"/>
    <col min="9476" max="9480" width="10.7109375" style="38" customWidth="1"/>
    <col min="9481" max="9728" width="9.140625" style="38"/>
    <col min="9729" max="9729" width="4" style="38" customWidth="1"/>
    <col min="9730" max="9730" width="6" style="38" customWidth="1"/>
    <col min="9731" max="9731" width="26.28515625" style="38" customWidth="1"/>
    <col min="9732" max="9736" width="10.7109375" style="38" customWidth="1"/>
    <col min="9737" max="9984" width="9.140625" style="38"/>
    <col min="9985" max="9985" width="4" style="38" customWidth="1"/>
    <col min="9986" max="9986" width="6" style="38" customWidth="1"/>
    <col min="9987" max="9987" width="26.28515625" style="38" customWidth="1"/>
    <col min="9988" max="9992" width="10.7109375" style="38" customWidth="1"/>
    <col min="9993" max="10240" width="9.140625" style="38"/>
    <col min="10241" max="10241" width="4" style="38" customWidth="1"/>
    <col min="10242" max="10242" width="6" style="38" customWidth="1"/>
    <col min="10243" max="10243" width="26.28515625" style="38" customWidth="1"/>
    <col min="10244" max="10248" width="10.7109375" style="38" customWidth="1"/>
    <col min="10249" max="10496" width="9.140625" style="38"/>
    <col min="10497" max="10497" width="4" style="38" customWidth="1"/>
    <col min="10498" max="10498" width="6" style="38" customWidth="1"/>
    <col min="10499" max="10499" width="26.28515625" style="38" customWidth="1"/>
    <col min="10500" max="10504" width="10.7109375" style="38" customWidth="1"/>
    <col min="10505" max="10752" width="9.140625" style="38"/>
    <col min="10753" max="10753" width="4" style="38" customWidth="1"/>
    <col min="10754" max="10754" width="6" style="38" customWidth="1"/>
    <col min="10755" max="10755" width="26.28515625" style="38" customWidth="1"/>
    <col min="10756" max="10760" width="10.7109375" style="38" customWidth="1"/>
    <col min="10761" max="11008" width="9.140625" style="38"/>
    <col min="11009" max="11009" width="4" style="38" customWidth="1"/>
    <col min="11010" max="11010" width="6" style="38" customWidth="1"/>
    <col min="11011" max="11011" width="26.28515625" style="38" customWidth="1"/>
    <col min="11012" max="11016" width="10.7109375" style="38" customWidth="1"/>
    <col min="11017" max="11264" width="9.140625" style="38"/>
    <col min="11265" max="11265" width="4" style="38" customWidth="1"/>
    <col min="11266" max="11266" width="6" style="38" customWidth="1"/>
    <col min="11267" max="11267" width="26.28515625" style="38" customWidth="1"/>
    <col min="11268" max="11272" width="10.7109375" style="38" customWidth="1"/>
    <col min="11273" max="11520" width="9.140625" style="38"/>
    <col min="11521" max="11521" width="4" style="38" customWidth="1"/>
    <col min="11522" max="11522" width="6" style="38" customWidth="1"/>
    <col min="11523" max="11523" width="26.28515625" style="38" customWidth="1"/>
    <col min="11524" max="11528" width="10.7109375" style="38" customWidth="1"/>
    <col min="11529" max="11776" width="9.140625" style="38"/>
    <col min="11777" max="11777" width="4" style="38" customWidth="1"/>
    <col min="11778" max="11778" width="6" style="38" customWidth="1"/>
    <col min="11779" max="11779" width="26.28515625" style="38" customWidth="1"/>
    <col min="11780" max="11784" width="10.7109375" style="38" customWidth="1"/>
    <col min="11785" max="12032" width="9.140625" style="38"/>
    <col min="12033" max="12033" width="4" style="38" customWidth="1"/>
    <col min="12034" max="12034" width="6" style="38" customWidth="1"/>
    <col min="12035" max="12035" width="26.28515625" style="38" customWidth="1"/>
    <col min="12036" max="12040" width="10.7109375" style="38" customWidth="1"/>
    <col min="12041" max="12288" width="9.140625" style="38"/>
    <col min="12289" max="12289" width="4" style="38" customWidth="1"/>
    <col min="12290" max="12290" width="6" style="38" customWidth="1"/>
    <col min="12291" max="12291" width="26.28515625" style="38" customWidth="1"/>
    <col min="12292" max="12296" width="10.7109375" style="38" customWidth="1"/>
    <col min="12297" max="12544" width="9.140625" style="38"/>
    <col min="12545" max="12545" width="4" style="38" customWidth="1"/>
    <col min="12546" max="12546" width="6" style="38" customWidth="1"/>
    <col min="12547" max="12547" width="26.28515625" style="38" customWidth="1"/>
    <col min="12548" max="12552" width="10.7109375" style="38" customWidth="1"/>
    <col min="12553" max="12800" width="9.140625" style="38"/>
    <col min="12801" max="12801" width="4" style="38" customWidth="1"/>
    <col min="12802" max="12802" width="6" style="38" customWidth="1"/>
    <col min="12803" max="12803" width="26.28515625" style="38" customWidth="1"/>
    <col min="12804" max="12808" width="10.7109375" style="38" customWidth="1"/>
    <col min="12809" max="13056" width="9.140625" style="38"/>
    <col min="13057" max="13057" width="4" style="38" customWidth="1"/>
    <col min="13058" max="13058" width="6" style="38" customWidth="1"/>
    <col min="13059" max="13059" width="26.28515625" style="38" customWidth="1"/>
    <col min="13060" max="13064" width="10.7109375" style="38" customWidth="1"/>
    <col min="13065" max="13312" width="9.140625" style="38"/>
    <col min="13313" max="13313" width="4" style="38" customWidth="1"/>
    <col min="13314" max="13314" width="6" style="38" customWidth="1"/>
    <col min="13315" max="13315" width="26.28515625" style="38" customWidth="1"/>
    <col min="13316" max="13320" width="10.7109375" style="38" customWidth="1"/>
    <col min="13321" max="13568" width="9.140625" style="38"/>
    <col min="13569" max="13569" width="4" style="38" customWidth="1"/>
    <col min="13570" max="13570" width="6" style="38" customWidth="1"/>
    <col min="13571" max="13571" width="26.28515625" style="38" customWidth="1"/>
    <col min="13572" max="13576" width="10.7109375" style="38" customWidth="1"/>
    <col min="13577" max="13824" width="9.140625" style="38"/>
    <col min="13825" max="13825" width="4" style="38" customWidth="1"/>
    <col min="13826" max="13826" width="6" style="38" customWidth="1"/>
    <col min="13827" max="13827" width="26.28515625" style="38" customWidth="1"/>
    <col min="13828" max="13832" width="10.7109375" style="38" customWidth="1"/>
    <col min="13833" max="14080" width="9.140625" style="38"/>
    <col min="14081" max="14081" width="4" style="38" customWidth="1"/>
    <col min="14082" max="14082" width="6" style="38" customWidth="1"/>
    <col min="14083" max="14083" width="26.28515625" style="38" customWidth="1"/>
    <col min="14084" max="14088" width="10.7109375" style="38" customWidth="1"/>
    <col min="14089" max="14336" width="9.140625" style="38"/>
    <col min="14337" max="14337" width="4" style="38" customWidth="1"/>
    <col min="14338" max="14338" width="6" style="38" customWidth="1"/>
    <col min="14339" max="14339" width="26.28515625" style="38" customWidth="1"/>
    <col min="14340" max="14344" width="10.7109375" style="38" customWidth="1"/>
    <col min="14345" max="14592" width="9.140625" style="38"/>
    <col min="14593" max="14593" width="4" style="38" customWidth="1"/>
    <col min="14594" max="14594" width="6" style="38" customWidth="1"/>
    <col min="14595" max="14595" width="26.28515625" style="38" customWidth="1"/>
    <col min="14596" max="14600" width="10.7109375" style="38" customWidth="1"/>
    <col min="14601" max="14848" width="9.140625" style="38"/>
    <col min="14849" max="14849" width="4" style="38" customWidth="1"/>
    <col min="14850" max="14850" width="6" style="38" customWidth="1"/>
    <col min="14851" max="14851" width="26.28515625" style="38" customWidth="1"/>
    <col min="14852" max="14856" width="10.7109375" style="38" customWidth="1"/>
    <col min="14857" max="15104" width="9.140625" style="38"/>
    <col min="15105" max="15105" width="4" style="38" customWidth="1"/>
    <col min="15106" max="15106" width="6" style="38" customWidth="1"/>
    <col min="15107" max="15107" width="26.28515625" style="38" customWidth="1"/>
    <col min="15108" max="15112" width="10.7109375" style="38" customWidth="1"/>
    <col min="15113" max="15360" width="9.140625" style="38"/>
    <col min="15361" max="15361" width="4" style="38" customWidth="1"/>
    <col min="15362" max="15362" width="6" style="38" customWidth="1"/>
    <col min="15363" max="15363" width="26.28515625" style="38" customWidth="1"/>
    <col min="15364" max="15368" width="10.7109375" style="38" customWidth="1"/>
    <col min="15369" max="15616" width="9.140625" style="38"/>
    <col min="15617" max="15617" width="4" style="38" customWidth="1"/>
    <col min="15618" max="15618" width="6" style="38" customWidth="1"/>
    <col min="15619" max="15619" width="26.28515625" style="38" customWidth="1"/>
    <col min="15620" max="15624" width="10.7109375" style="38" customWidth="1"/>
    <col min="15625" max="15872" width="9.140625" style="38"/>
    <col min="15873" max="15873" width="4" style="38" customWidth="1"/>
    <col min="15874" max="15874" width="6" style="38" customWidth="1"/>
    <col min="15875" max="15875" width="26.28515625" style="38" customWidth="1"/>
    <col min="15876" max="15880" width="10.7109375" style="38" customWidth="1"/>
    <col min="15881" max="16128" width="9.140625" style="38"/>
    <col min="16129" max="16129" width="4" style="38" customWidth="1"/>
    <col min="16130" max="16130" width="6" style="38" customWidth="1"/>
    <col min="16131" max="16131" width="26.28515625" style="38" customWidth="1"/>
    <col min="16132" max="16136" width="10.7109375" style="38" customWidth="1"/>
    <col min="16137" max="16384" width="9.140625" style="38"/>
  </cols>
  <sheetData>
    <row r="1" spans="2:12" ht="15" customHeight="1">
      <c r="B1" s="1717" t="s">
        <v>714</v>
      </c>
      <c r="C1" s="1717"/>
      <c r="D1" s="1717"/>
      <c r="E1" s="1717"/>
      <c r="F1" s="1717"/>
      <c r="G1" s="1717"/>
      <c r="H1" s="1717"/>
    </row>
    <row r="2" spans="2:12" ht="15" customHeight="1">
      <c r="B2" s="1718" t="s">
        <v>570</v>
      </c>
      <c r="C2" s="1718"/>
      <c r="D2" s="1718"/>
      <c r="E2" s="1718"/>
      <c r="F2" s="1718"/>
      <c r="G2" s="1718"/>
      <c r="H2" s="1718"/>
    </row>
    <row r="3" spans="2:12" ht="15" customHeight="1" thickBot="1">
      <c r="B3" s="1719" t="s">
        <v>66</v>
      </c>
      <c r="C3" s="1719"/>
      <c r="D3" s="1719"/>
      <c r="E3" s="1719"/>
      <c r="F3" s="1719"/>
      <c r="G3" s="1719"/>
      <c r="H3" s="1719"/>
    </row>
    <row r="4" spans="2:12" ht="15" customHeight="1" thickTop="1">
      <c r="B4" s="476"/>
      <c r="C4" s="477"/>
      <c r="D4" s="1720" t="str">
        <f>'X-China'!D4:F4</f>
        <v>Nine Months</v>
      </c>
      <c r="E4" s="1720"/>
      <c r="F4" s="1720"/>
      <c r="G4" s="1721" t="s">
        <v>4</v>
      </c>
      <c r="H4" s="1722"/>
    </row>
    <row r="5" spans="2:12" ht="15" customHeight="1">
      <c r="B5" s="478"/>
      <c r="C5" s="479"/>
      <c r="D5" s="813" t="s">
        <v>5</v>
      </c>
      <c r="E5" s="814" t="s">
        <v>462</v>
      </c>
      <c r="F5" s="814" t="s">
        <v>463</v>
      </c>
      <c r="G5" s="814" t="s">
        <v>462</v>
      </c>
      <c r="H5" s="783" t="s">
        <v>463</v>
      </c>
    </row>
    <row r="6" spans="2:12" ht="15" customHeight="1">
      <c r="B6" s="815"/>
      <c r="C6" s="816" t="s">
        <v>492</v>
      </c>
      <c r="D6" s="817">
        <v>12032.197913</v>
      </c>
      <c r="E6" s="817">
        <v>12831.239109999999</v>
      </c>
      <c r="F6" s="817">
        <v>12121.018622</v>
      </c>
      <c r="G6" s="818">
        <v>6.6408581605584232</v>
      </c>
      <c r="H6" s="819">
        <v>-5.5350888710856481</v>
      </c>
    </row>
    <row r="7" spans="2:12" ht="15" customHeight="1">
      <c r="B7" s="820">
        <v>1</v>
      </c>
      <c r="C7" s="821" t="s">
        <v>571</v>
      </c>
      <c r="D7" s="822">
        <v>64.313530999999998</v>
      </c>
      <c r="E7" s="822">
        <v>71.135482999999994</v>
      </c>
      <c r="F7" s="822">
        <v>102.82451800000001</v>
      </c>
      <c r="G7" s="823">
        <v>10.607335492122189</v>
      </c>
      <c r="H7" s="824">
        <v>44.547437739334697</v>
      </c>
    </row>
    <row r="8" spans="2:12" ht="15" customHeight="1">
      <c r="B8" s="820">
        <v>2</v>
      </c>
      <c r="C8" s="821" t="s">
        <v>509</v>
      </c>
      <c r="D8" s="822">
        <v>31.436747000000004</v>
      </c>
      <c r="E8" s="822">
        <v>141.63142500000001</v>
      </c>
      <c r="F8" s="822">
        <v>120.20527800000002</v>
      </c>
      <c r="G8" s="823">
        <v>350.52824644992688</v>
      </c>
      <c r="H8" s="824">
        <v>-15.128102396766806</v>
      </c>
    </row>
    <row r="9" spans="2:12" ht="15" customHeight="1">
      <c r="B9" s="820">
        <v>3</v>
      </c>
      <c r="C9" s="821" t="s">
        <v>556</v>
      </c>
      <c r="D9" s="822">
        <v>176.021051</v>
      </c>
      <c r="E9" s="822">
        <v>226.54271499999999</v>
      </c>
      <c r="F9" s="822">
        <v>260.86796099999998</v>
      </c>
      <c r="G9" s="823">
        <v>28.702057914652471</v>
      </c>
      <c r="H9" s="824">
        <v>15.151776564521185</v>
      </c>
    </row>
    <row r="10" spans="2:12" ht="15" customHeight="1">
      <c r="B10" s="820">
        <v>4</v>
      </c>
      <c r="C10" s="821" t="s">
        <v>572</v>
      </c>
      <c r="D10" s="822">
        <v>0</v>
      </c>
      <c r="E10" s="822">
        <v>0</v>
      </c>
      <c r="F10" s="822">
        <v>0</v>
      </c>
      <c r="G10" s="823" t="s">
        <v>25</v>
      </c>
      <c r="H10" s="824" t="s">
        <v>25</v>
      </c>
    </row>
    <row r="11" spans="2:12" ht="15" customHeight="1">
      <c r="B11" s="820">
        <v>5</v>
      </c>
      <c r="C11" s="821" t="s">
        <v>524</v>
      </c>
      <c r="D11" s="822">
        <v>1622.999679</v>
      </c>
      <c r="E11" s="822">
        <v>1947.5843209999998</v>
      </c>
      <c r="F11" s="822">
        <v>1801.3044910000001</v>
      </c>
      <c r="G11" s="823">
        <v>19.999057683116135</v>
      </c>
      <c r="H11" s="824">
        <v>-7.5108342382265221</v>
      </c>
      <c r="L11" s="464"/>
    </row>
    <row r="12" spans="2:12" ht="15" customHeight="1">
      <c r="B12" s="820">
        <v>6</v>
      </c>
      <c r="C12" s="821" t="s">
        <v>527</v>
      </c>
      <c r="D12" s="822">
        <v>932.07629800000007</v>
      </c>
      <c r="E12" s="822">
        <v>517.855053</v>
      </c>
      <c r="F12" s="822">
        <v>585.70795799999996</v>
      </c>
      <c r="G12" s="823">
        <v>-44.440701462832401</v>
      </c>
      <c r="H12" s="824">
        <v>13.102682808040498</v>
      </c>
      <c r="L12" s="464"/>
    </row>
    <row r="13" spans="2:12" ht="15" customHeight="1">
      <c r="B13" s="820">
        <v>7</v>
      </c>
      <c r="C13" s="821" t="s">
        <v>558</v>
      </c>
      <c r="D13" s="822">
        <v>3047.4607099999998</v>
      </c>
      <c r="E13" s="822">
        <v>3361.0580099999997</v>
      </c>
      <c r="F13" s="822">
        <v>2903.1035920000004</v>
      </c>
      <c r="G13" s="823">
        <v>10.290446041550453</v>
      </c>
      <c r="H13" s="824">
        <v>-13.625305384122171</v>
      </c>
      <c r="L13" s="464"/>
    </row>
    <row r="14" spans="2:12" ht="15" customHeight="1">
      <c r="B14" s="820">
        <v>8</v>
      </c>
      <c r="C14" s="821" t="s">
        <v>559</v>
      </c>
      <c r="D14" s="822">
        <v>216.86581899999999</v>
      </c>
      <c r="E14" s="822">
        <v>156.50390000000002</v>
      </c>
      <c r="F14" s="822">
        <v>196.04834499999998</v>
      </c>
      <c r="G14" s="823">
        <v>-27.833763420320281</v>
      </c>
      <c r="H14" s="824">
        <v>25.267386307945031</v>
      </c>
    </row>
    <row r="15" spans="2:12" ht="15" customHeight="1">
      <c r="B15" s="820">
        <v>9</v>
      </c>
      <c r="C15" s="821" t="s">
        <v>573</v>
      </c>
      <c r="D15" s="822">
        <v>77.286281999999986</v>
      </c>
      <c r="E15" s="822">
        <v>150.233698</v>
      </c>
      <c r="F15" s="822">
        <v>199.80673299999998</v>
      </c>
      <c r="G15" s="823">
        <v>94.38598171923968</v>
      </c>
      <c r="H15" s="824">
        <v>32.997280676669476</v>
      </c>
    </row>
    <row r="16" spans="2:12" ht="15" customHeight="1">
      <c r="B16" s="820">
        <v>10</v>
      </c>
      <c r="C16" s="821" t="s">
        <v>562</v>
      </c>
      <c r="D16" s="822">
        <v>461.12986400000005</v>
      </c>
      <c r="E16" s="822">
        <v>304.78877299999999</v>
      </c>
      <c r="F16" s="822">
        <v>267.16989899999999</v>
      </c>
      <c r="G16" s="823">
        <v>-33.903918007791418</v>
      </c>
      <c r="H16" s="824">
        <v>-12.342604889846115</v>
      </c>
    </row>
    <row r="17" spans="2:8" ht="15" customHeight="1">
      <c r="B17" s="820">
        <v>11</v>
      </c>
      <c r="C17" s="821" t="s">
        <v>563</v>
      </c>
      <c r="D17" s="822">
        <v>168.85842700000001</v>
      </c>
      <c r="E17" s="822">
        <v>159.52596800000001</v>
      </c>
      <c r="F17" s="822">
        <v>188.50703299999998</v>
      </c>
      <c r="G17" s="823">
        <v>-5.5267949404740051</v>
      </c>
      <c r="H17" s="824">
        <v>18.166988963201263</v>
      </c>
    </row>
    <row r="18" spans="2:8" ht="15" customHeight="1">
      <c r="B18" s="820">
        <v>12</v>
      </c>
      <c r="C18" s="821" t="s">
        <v>574</v>
      </c>
      <c r="D18" s="822">
        <v>5233.7495050000007</v>
      </c>
      <c r="E18" s="822">
        <v>5794.3797640000003</v>
      </c>
      <c r="F18" s="822">
        <v>5495.4728139999988</v>
      </c>
      <c r="G18" s="823">
        <v>10.711828268899922</v>
      </c>
      <c r="H18" s="824">
        <v>-5.1585667866832807</v>
      </c>
    </row>
    <row r="19" spans="2:8" ht="15" customHeight="1">
      <c r="B19" s="815"/>
      <c r="C19" s="816" t="s">
        <v>544</v>
      </c>
      <c r="D19" s="825">
        <v>8614.4551749999991</v>
      </c>
      <c r="E19" s="825">
        <v>7496.0007430000005</v>
      </c>
      <c r="F19" s="825">
        <v>9740.8973349999997</v>
      </c>
      <c r="G19" s="823">
        <v>-12.983461046333659</v>
      </c>
      <c r="H19" s="824">
        <v>29.947923819195921</v>
      </c>
    </row>
    <row r="20" spans="2:8" ht="15" customHeight="1" thickBot="1">
      <c r="B20" s="826"/>
      <c r="C20" s="827" t="s">
        <v>575</v>
      </c>
      <c r="D20" s="827">
        <v>20646.653087999999</v>
      </c>
      <c r="E20" s="827">
        <v>20327.239852999999</v>
      </c>
      <c r="F20" s="827">
        <v>21861.915957000001</v>
      </c>
      <c r="G20" s="828">
        <v>-1.547046069106699</v>
      </c>
      <c r="H20" s="829">
        <v>7.5498499309216669</v>
      </c>
    </row>
    <row r="21" spans="2:8" ht="13.5" thickTop="1">
      <c r="B21" s="38" t="s">
        <v>547</v>
      </c>
    </row>
    <row r="23" spans="2:8">
      <c r="D23" s="480"/>
      <c r="E23" s="464"/>
    </row>
    <row r="24" spans="2:8">
      <c r="D24" s="475"/>
      <c r="E24" s="475"/>
      <c r="F24" s="475"/>
      <c r="G24" s="47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58"/>
  <sheetViews>
    <sheetView view="pageBreakPreview" zoomScaleSheetLayoutView="100" workbookViewId="0">
      <selection activeCell="N9" sqref="N9"/>
    </sheetView>
  </sheetViews>
  <sheetFormatPr defaultRowHeight="12.75"/>
  <cols>
    <col min="1" max="1" width="9.140625" style="38"/>
    <col min="2" max="2" width="6.140625" style="38" customWidth="1"/>
    <col min="3" max="3" width="29.42578125" style="38" bestFit="1" customWidth="1"/>
    <col min="4" max="6" width="11.7109375" style="38" customWidth="1"/>
    <col min="7" max="7" width="9" style="38" customWidth="1"/>
    <col min="8" max="16" width="8.42578125" style="38" customWidth="1"/>
    <col min="17" max="18" width="9.140625" style="38"/>
    <col min="19" max="19" width="10.28515625" style="38" customWidth="1"/>
    <col min="20" max="257" width="9.140625" style="38"/>
    <col min="258" max="258" width="6.140625" style="38" customWidth="1"/>
    <col min="259" max="259" width="29.42578125" style="38" bestFit="1" customWidth="1"/>
    <col min="260" max="262" width="11.7109375" style="38" customWidth="1"/>
    <col min="263" max="263" width="9" style="38" customWidth="1"/>
    <col min="264" max="272" width="8.42578125" style="38" customWidth="1"/>
    <col min="273" max="274" width="9.140625" style="38"/>
    <col min="275" max="275" width="10.28515625" style="38" customWidth="1"/>
    <col min="276" max="513" width="9.140625" style="38"/>
    <col min="514" max="514" width="6.140625" style="38" customWidth="1"/>
    <col min="515" max="515" width="29.42578125" style="38" bestFit="1" customWidth="1"/>
    <col min="516" max="518" width="11.7109375" style="38" customWidth="1"/>
    <col min="519" max="519" width="9" style="38" customWidth="1"/>
    <col min="520" max="528" width="8.42578125" style="38" customWidth="1"/>
    <col min="529" max="530" width="9.140625" style="38"/>
    <col min="531" max="531" width="10.28515625" style="38" customWidth="1"/>
    <col min="532" max="769" width="9.140625" style="38"/>
    <col min="770" max="770" width="6.140625" style="38" customWidth="1"/>
    <col min="771" max="771" width="29.42578125" style="38" bestFit="1" customWidth="1"/>
    <col min="772" max="774" width="11.7109375" style="38" customWidth="1"/>
    <col min="775" max="775" width="9" style="38" customWidth="1"/>
    <col min="776" max="784" width="8.42578125" style="38" customWidth="1"/>
    <col min="785" max="786" width="9.140625" style="38"/>
    <col min="787" max="787" width="10.28515625" style="38" customWidth="1"/>
    <col min="788" max="1025" width="9.140625" style="38"/>
    <col min="1026" max="1026" width="6.140625" style="38" customWidth="1"/>
    <col min="1027" max="1027" width="29.42578125" style="38" bestFit="1" customWidth="1"/>
    <col min="1028" max="1030" width="11.7109375" style="38" customWidth="1"/>
    <col min="1031" max="1031" width="9" style="38" customWidth="1"/>
    <col min="1032" max="1040" width="8.42578125" style="38" customWidth="1"/>
    <col min="1041" max="1042" width="9.140625" style="38"/>
    <col min="1043" max="1043" width="10.28515625" style="38" customWidth="1"/>
    <col min="1044" max="1281" width="9.140625" style="38"/>
    <col min="1282" max="1282" width="6.140625" style="38" customWidth="1"/>
    <col min="1283" max="1283" width="29.42578125" style="38" bestFit="1" customWidth="1"/>
    <col min="1284" max="1286" width="11.7109375" style="38" customWidth="1"/>
    <col min="1287" max="1287" width="9" style="38" customWidth="1"/>
    <col min="1288" max="1296" width="8.42578125" style="38" customWidth="1"/>
    <col min="1297" max="1298" width="9.140625" style="38"/>
    <col min="1299" max="1299" width="10.28515625" style="38" customWidth="1"/>
    <col min="1300" max="1537" width="9.140625" style="38"/>
    <col min="1538" max="1538" width="6.140625" style="38" customWidth="1"/>
    <col min="1539" max="1539" width="29.42578125" style="38" bestFit="1" customWidth="1"/>
    <col min="1540" max="1542" width="11.7109375" style="38" customWidth="1"/>
    <col min="1543" max="1543" width="9" style="38" customWidth="1"/>
    <col min="1544" max="1552" width="8.42578125" style="38" customWidth="1"/>
    <col min="1553" max="1554" width="9.140625" style="38"/>
    <col min="1555" max="1555" width="10.28515625" style="38" customWidth="1"/>
    <col min="1556" max="1793" width="9.140625" style="38"/>
    <col min="1794" max="1794" width="6.140625" style="38" customWidth="1"/>
    <col min="1795" max="1795" width="29.42578125" style="38" bestFit="1" customWidth="1"/>
    <col min="1796" max="1798" width="11.7109375" style="38" customWidth="1"/>
    <col min="1799" max="1799" width="9" style="38" customWidth="1"/>
    <col min="1800" max="1808" width="8.42578125" style="38" customWidth="1"/>
    <col min="1809" max="1810" width="9.140625" style="38"/>
    <col min="1811" max="1811" width="10.28515625" style="38" customWidth="1"/>
    <col min="1812" max="2049" width="9.140625" style="38"/>
    <col min="2050" max="2050" width="6.140625" style="38" customWidth="1"/>
    <col min="2051" max="2051" width="29.42578125" style="38" bestFit="1" customWidth="1"/>
    <col min="2052" max="2054" width="11.7109375" style="38" customWidth="1"/>
    <col min="2055" max="2055" width="9" style="38" customWidth="1"/>
    <col min="2056" max="2064" width="8.42578125" style="38" customWidth="1"/>
    <col min="2065" max="2066" width="9.140625" style="38"/>
    <col min="2067" max="2067" width="10.28515625" style="38" customWidth="1"/>
    <col min="2068" max="2305" width="9.140625" style="38"/>
    <col min="2306" max="2306" width="6.140625" style="38" customWidth="1"/>
    <col min="2307" max="2307" width="29.42578125" style="38" bestFit="1" customWidth="1"/>
    <col min="2308" max="2310" width="11.7109375" style="38" customWidth="1"/>
    <col min="2311" max="2311" width="9" style="38" customWidth="1"/>
    <col min="2312" max="2320" width="8.42578125" style="38" customWidth="1"/>
    <col min="2321" max="2322" width="9.140625" style="38"/>
    <col min="2323" max="2323" width="10.28515625" style="38" customWidth="1"/>
    <col min="2324" max="2561" width="9.140625" style="38"/>
    <col min="2562" max="2562" width="6.140625" style="38" customWidth="1"/>
    <col min="2563" max="2563" width="29.42578125" style="38" bestFit="1" customWidth="1"/>
    <col min="2564" max="2566" width="11.7109375" style="38" customWidth="1"/>
    <col min="2567" max="2567" width="9" style="38" customWidth="1"/>
    <col min="2568" max="2576" width="8.42578125" style="38" customWidth="1"/>
    <col min="2577" max="2578" width="9.140625" style="38"/>
    <col min="2579" max="2579" width="10.28515625" style="38" customWidth="1"/>
    <col min="2580" max="2817" width="9.140625" style="38"/>
    <col min="2818" max="2818" width="6.140625" style="38" customWidth="1"/>
    <col min="2819" max="2819" width="29.42578125" style="38" bestFit="1" customWidth="1"/>
    <col min="2820" max="2822" width="11.7109375" style="38" customWidth="1"/>
    <col min="2823" max="2823" width="9" style="38" customWidth="1"/>
    <col min="2824" max="2832" width="8.42578125" style="38" customWidth="1"/>
    <col min="2833" max="2834" width="9.140625" style="38"/>
    <col min="2835" max="2835" width="10.28515625" style="38" customWidth="1"/>
    <col min="2836" max="3073" width="9.140625" style="38"/>
    <col min="3074" max="3074" width="6.140625" style="38" customWidth="1"/>
    <col min="3075" max="3075" width="29.42578125" style="38" bestFit="1" customWidth="1"/>
    <col min="3076" max="3078" width="11.7109375" style="38" customWidth="1"/>
    <col min="3079" max="3079" width="9" style="38" customWidth="1"/>
    <col min="3080" max="3088" width="8.42578125" style="38" customWidth="1"/>
    <col min="3089" max="3090" width="9.140625" style="38"/>
    <col min="3091" max="3091" width="10.28515625" style="38" customWidth="1"/>
    <col min="3092" max="3329" width="9.140625" style="38"/>
    <col min="3330" max="3330" width="6.140625" style="38" customWidth="1"/>
    <col min="3331" max="3331" width="29.42578125" style="38" bestFit="1" customWidth="1"/>
    <col min="3332" max="3334" width="11.7109375" style="38" customWidth="1"/>
    <col min="3335" max="3335" width="9" style="38" customWidth="1"/>
    <col min="3336" max="3344" width="8.42578125" style="38" customWidth="1"/>
    <col min="3345" max="3346" width="9.140625" style="38"/>
    <col min="3347" max="3347" width="10.28515625" style="38" customWidth="1"/>
    <col min="3348" max="3585" width="9.140625" style="38"/>
    <col min="3586" max="3586" width="6.140625" style="38" customWidth="1"/>
    <col min="3587" max="3587" width="29.42578125" style="38" bestFit="1" customWidth="1"/>
    <col min="3588" max="3590" width="11.7109375" style="38" customWidth="1"/>
    <col min="3591" max="3591" width="9" style="38" customWidth="1"/>
    <col min="3592" max="3600" width="8.42578125" style="38" customWidth="1"/>
    <col min="3601" max="3602" width="9.140625" style="38"/>
    <col min="3603" max="3603" width="10.28515625" style="38" customWidth="1"/>
    <col min="3604" max="3841" width="9.140625" style="38"/>
    <col min="3842" max="3842" width="6.140625" style="38" customWidth="1"/>
    <col min="3843" max="3843" width="29.42578125" style="38" bestFit="1" customWidth="1"/>
    <col min="3844" max="3846" width="11.7109375" style="38" customWidth="1"/>
    <col min="3847" max="3847" width="9" style="38" customWidth="1"/>
    <col min="3848" max="3856" width="8.42578125" style="38" customWidth="1"/>
    <col min="3857" max="3858" width="9.140625" style="38"/>
    <col min="3859" max="3859" width="10.28515625" style="38" customWidth="1"/>
    <col min="3860" max="4097" width="9.140625" style="38"/>
    <col min="4098" max="4098" width="6.140625" style="38" customWidth="1"/>
    <col min="4099" max="4099" width="29.42578125" style="38" bestFit="1" customWidth="1"/>
    <col min="4100" max="4102" width="11.7109375" style="38" customWidth="1"/>
    <col min="4103" max="4103" width="9" style="38" customWidth="1"/>
    <col min="4104" max="4112" width="8.42578125" style="38" customWidth="1"/>
    <col min="4113" max="4114" width="9.140625" style="38"/>
    <col min="4115" max="4115" width="10.28515625" style="38" customWidth="1"/>
    <col min="4116" max="4353" width="9.140625" style="38"/>
    <col min="4354" max="4354" width="6.140625" style="38" customWidth="1"/>
    <col min="4355" max="4355" width="29.42578125" style="38" bestFit="1" customWidth="1"/>
    <col min="4356" max="4358" width="11.7109375" style="38" customWidth="1"/>
    <col min="4359" max="4359" width="9" style="38" customWidth="1"/>
    <col min="4360" max="4368" width="8.42578125" style="38" customWidth="1"/>
    <col min="4369" max="4370" width="9.140625" style="38"/>
    <col min="4371" max="4371" width="10.28515625" style="38" customWidth="1"/>
    <col min="4372" max="4609" width="9.140625" style="38"/>
    <col min="4610" max="4610" width="6.140625" style="38" customWidth="1"/>
    <col min="4611" max="4611" width="29.42578125" style="38" bestFit="1" customWidth="1"/>
    <col min="4612" max="4614" width="11.7109375" style="38" customWidth="1"/>
    <col min="4615" max="4615" width="9" style="38" customWidth="1"/>
    <col min="4616" max="4624" width="8.42578125" style="38" customWidth="1"/>
    <col min="4625" max="4626" width="9.140625" style="38"/>
    <col min="4627" max="4627" width="10.28515625" style="38" customWidth="1"/>
    <col min="4628" max="4865" width="9.140625" style="38"/>
    <col min="4866" max="4866" width="6.140625" style="38" customWidth="1"/>
    <col min="4867" max="4867" width="29.42578125" style="38" bestFit="1" customWidth="1"/>
    <col min="4868" max="4870" width="11.7109375" style="38" customWidth="1"/>
    <col min="4871" max="4871" width="9" style="38" customWidth="1"/>
    <col min="4872" max="4880" width="8.42578125" style="38" customWidth="1"/>
    <col min="4881" max="4882" width="9.140625" style="38"/>
    <col min="4883" max="4883" width="10.28515625" style="38" customWidth="1"/>
    <col min="4884" max="5121" width="9.140625" style="38"/>
    <col min="5122" max="5122" width="6.140625" style="38" customWidth="1"/>
    <col min="5123" max="5123" width="29.42578125" style="38" bestFit="1" customWidth="1"/>
    <col min="5124" max="5126" width="11.7109375" style="38" customWidth="1"/>
    <col min="5127" max="5127" width="9" style="38" customWidth="1"/>
    <col min="5128" max="5136" width="8.42578125" style="38" customWidth="1"/>
    <col min="5137" max="5138" width="9.140625" style="38"/>
    <col min="5139" max="5139" width="10.28515625" style="38" customWidth="1"/>
    <col min="5140" max="5377" width="9.140625" style="38"/>
    <col min="5378" max="5378" width="6.140625" style="38" customWidth="1"/>
    <col min="5379" max="5379" width="29.42578125" style="38" bestFit="1" customWidth="1"/>
    <col min="5380" max="5382" width="11.7109375" style="38" customWidth="1"/>
    <col min="5383" max="5383" width="9" style="38" customWidth="1"/>
    <col min="5384" max="5392" width="8.42578125" style="38" customWidth="1"/>
    <col min="5393" max="5394" width="9.140625" style="38"/>
    <col min="5395" max="5395" width="10.28515625" style="38" customWidth="1"/>
    <col min="5396" max="5633" width="9.140625" style="38"/>
    <col min="5634" max="5634" width="6.140625" style="38" customWidth="1"/>
    <col min="5635" max="5635" width="29.42578125" style="38" bestFit="1" customWidth="1"/>
    <col min="5636" max="5638" width="11.7109375" style="38" customWidth="1"/>
    <col min="5639" max="5639" width="9" style="38" customWidth="1"/>
    <col min="5640" max="5648" width="8.42578125" style="38" customWidth="1"/>
    <col min="5649" max="5650" width="9.140625" style="38"/>
    <col min="5651" max="5651" width="10.28515625" style="38" customWidth="1"/>
    <col min="5652" max="5889" width="9.140625" style="38"/>
    <col min="5890" max="5890" width="6.140625" style="38" customWidth="1"/>
    <col min="5891" max="5891" width="29.42578125" style="38" bestFit="1" customWidth="1"/>
    <col min="5892" max="5894" width="11.7109375" style="38" customWidth="1"/>
    <col min="5895" max="5895" width="9" style="38" customWidth="1"/>
    <col min="5896" max="5904" width="8.42578125" style="38" customWidth="1"/>
    <col min="5905" max="5906" width="9.140625" style="38"/>
    <col min="5907" max="5907" width="10.28515625" style="38" customWidth="1"/>
    <col min="5908" max="6145" width="9.140625" style="38"/>
    <col min="6146" max="6146" width="6.140625" style="38" customWidth="1"/>
    <col min="6147" max="6147" width="29.42578125" style="38" bestFit="1" customWidth="1"/>
    <col min="6148" max="6150" width="11.7109375" style="38" customWidth="1"/>
    <col min="6151" max="6151" width="9" style="38" customWidth="1"/>
    <col min="6152" max="6160" width="8.42578125" style="38" customWidth="1"/>
    <col min="6161" max="6162" width="9.140625" style="38"/>
    <col min="6163" max="6163" width="10.28515625" style="38" customWidth="1"/>
    <col min="6164" max="6401" width="9.140625" style="38"/>
    <col min="6402" max="6402" width="6.140625" style="38" customWidth="1"/>
    <col min="6403" max="6403" width="29.42578125" style="38" bestFit="1" customWidth="1"/>
    <col min="6404" max="6406" width="11.7109375" style="38" customWidth="1"/>
    <col min="6407" max="6407" width="9" style="38" customWidth="1"/>
    <col min="6408" max="6416" width="8.42578125" style="38" customWidth="1"/>
    <col min="6417" max="6418" width="9.140625" style="38"/>
    <col min="6419" max="6419" width="10.28515625" style="38" customWidth="1"/>
    <col min="6420" max="6657" width="9.140625" style="38"/>
    <col min="6658" max="6658" width="6.140625" style="38" customWidth="1"/>
    <col min="6659" max="6659" width="29.42578125" style="38" bestFit="1" customWidth="1"/>
    <col min="6660" max="6662" width="11.7109375" style="38" customWidth="1"/>
    <col min="6663" max="6663" width="9" style="38" customWidth="1"/>
    <col min="6664" max="6672" width="8.42578125" style="38" customWidth="1"/>
    <col min="6673" max="6674" width="9.140625" style="38"/>
    <col min="6675" max="6675" width="10.28515625" style="38" customWidth="1"/>
    <col min="6676" max="6913" width="9.140625" style="38"/>
    <col min="6914" max="6914" width="6.140625" style="38" customWidth="1"/>
    <col min="6915" max="6915" width="29.42578125" style="38" bestFit="1" customWidth="1"/>
    <col min="6916" max="6918" width="11.7109375" style="38" customWidth="1"/>
    <col min="6919" max="6919" width="9" style="38" customWidth="1"/>
    <col min="6920" max="6928" width="8.42578125" style="38" customWidth="1"/>
    <col min="6929" max="6930" width="9.140625" style="38"/>
    <col min="6931" max="6931" width="10.28515625" style="38" customWidth="1"/>
    <col min="6932" max="7169" width="9.140625" style="38"/>
    <col min="7170" max="7170" width="6.140625" style="38" customWidth="1"/>
    <col min="7171" max="7171" width="29.42578125" style="38" bestFit="1" customWidth="1"/>
    <col min="7172" max="7174" width="11.7109375" style="38" customWidth="1"/>
    <col min="7175" max="7175" width="9" style="38" customWidth="1"/>
    <col min="7176" max="7184" width="8.42578125" style="38" customWidth="1"/>
    <col min="7185" max="7186" width="9.140625" style="38"/>
    <col min="7187" max="7187" width="10.28515625" style="38" customWidth="1"/>
    <col min="7188" max="7425" width="9.140625" style="38"/>
    <col min="7426" max="7426" width="6.140625" style="38" customWidth="1"/>
    <col min="7427" max="7427" width="29.42578125" style="38" bestFit="1" customWidth="1"/>
    <col min="7428" max="7430" width="11.7109375" style="38" customWidth="1"/>
    <col min="7431" max="7431" width="9" style="38" customWidth="1"/>
    <col min="7432" max="7440" width="8.42578125" style="38" customWidth="1"/>
    <col min="7441" max="7442" width="9.140625" style="38"/>
    <col min="7443" max="7443" width="10.28515625" style="38" customWidth="1"/>
    <col min="7444" max="7681" width="9.140625" style="38"/>
    <col min="7682" max="7682" width="6.140625" style="38" customWidth="1"/>
    <col min="7683" max="7683" width="29.42578125" style="38" bestFit="1" customWidth="1"/>
    <col min="7684" max="7686" width="11.7109375" style="38" customWidth="1"/>
    <col min="7687" max="7687" width="9" style="38" customWidth="1"/>
    <col min="7688" max="7696" width="8.42578125" style="38" customWidth="1"/>
    <col min="7697" max="7698" width="9.140625" style="38"/>
    <col min="7699" max="7699" width="10.28515625" style="38" customWidth="1"/>
    <col min="7700" max="7937" width="9.140625" style="38"/>
    <col min="7938" max="7938" width="6.140625" style="38" customWidth="1"/>
    <col min="7939" max="7939" width="29.42578125" style="38" bestFit="1" customWidth="1"/>
    <col min="7940" max="7942" width="11.7109375" style="38" customWidth="1"/>
    <col min="7943" max="7943" width="9" style="38" customWidth="1"/>
    <col min="7944" max="7952" width="8.42578125" style="38" customWidth="1"/>
    <col min="7953" max="7954" width="9.140625" style="38"/>
    <col min="7955" max="7955" width="10.28515625" style="38" customWidth="1"/>
    <col min="7956" max="8193" width="9.140625" style="38"/>
    <col min="8194" max="8194" width="6.140625" style="38" customWidth="1"/>
    <col min="8195" max="8195" width="29.42578125" style="38" bestFit="1" customWidth="1"/>
    <col min="8196" max="8198" width="11.7109375" style="38" customWidth="1"/>
    <col min="8199" max="8199" width="9" style="38" customWidth="1"/>
    <col min="8200" max="8208" width="8.42578125" style="38" customWidth="1"/>
    <col min="8209" max="8210" width="9.140625" style="38"/>
    <col min="8211" max="8211" width="10.28515625" style="38" customWidth="1"/>
    <col min="8212" max="8449" width="9.140625" style="38"/>
    <col min="8450" max="8450" width="6.140625" style="38" customWidth="1"/>
    <col min="8451" max="8451" width="29.42578125" style="38" bestFit="1" customWidth="1"/>
    <col min="8452" max="8454" width="11.7109375" style="38" customWidth="1"/>
    <col min="8455" max="8455" width="9" style="38" customWidth="1"/>
    <col min="8456" max="8464" width="8.42578125" style="38" customWidth="1"/>
    <col min="8465" max="8466" width="9.140625" style="38"/>
    <col min="8467" max="8467" width="10.28515625" style="38" customWidth="1"/>
    <col min="8468" max="8705" width="9.140625" style="38"/>
    <col min="8706" max="8706" width="6.140625" style="38" customWidth="1"/>
    <col min="8707" max="8707" width="29.42578125" style="38" bestFit="1" customWidth="1"/>
    <col min="8708" max="8710" width="11.7109375" style="38" customWidth="1"/>
    <col min="8711" max="8711" width="9" style="38" customWidth="1"/>
    <col min="8712" max="8720" width="8.42578125" style="38" customWidth="1"/>
    <col min="8721" max="8722" width="9.140625" style="38"/>
    <col min="8723" max="8723" width="10.28515625" style="38" customWidth="1"/>
    <col min="8724" max="8961" width="9.140625" style="38"/>
    <col min="8962" max="8962" width="6.140625" style="38" customWidth="1"/>
    <col min="8963" max="8963" width="29.42578125" style="38" bestFit="1" customWidth="1"/>
    <col min="8964" max="8966" width="11.7109375" style="38" customWidth="1"/>
    <col min="8967" max="8967" width="9" style="38" customWidth="1"/>
    <col min="8968" max="8976" width="8.42578125" style="38" customWidth="1"/>
    <col min="8977" max="8978" width="9.140625" style="38"/>
    <col min="8979" max="8979" width="10.28515625" style="38" customWidth="1"/>
    <col min="8980" max="9217" width="9.140625" style="38"/>
    <col min="9218" max="9218" width="6.140625" style="38" customWidth="1"/>
    <col min="9219" max="9219" width="29.42578125" style="38" bestFit="1" customWidth="1"/>
    <col min="9220" max="9222" width="11.7109375" style="38" customWidth="1"/>
    <col min="9223" max="9223" width="9" style="38" customWidth="1"/>
    <col min="9224" max="9232" width="8.42578125" style="38" customWidth="1"/>
    <col min="9233" max="9234" width="9.140625" style="38"/>
    <col min="9235" max="9235" width="10.28515625" style="38" customWidth="1"/>
    <col min="9236" max="9473" width="9.140625" style="38"/>
    <col min="9474" max="9474" width="6.140625" style="38" customWidth="1"/>
    <col min="9475" max="9475" width="29.42578125" style="38" bestFit="1" customWidth="1"/>
    <col min="9476" max="9478" width="11.7109375" style="38" customWidth="1"/>
    <col min="9479" max="9479" width="9" style="38" customWidth="1"/>
    <col min="9480" max="9488" width="8.42578125" style="38" customWidth="1"/>
    <col min="9489" max="9490" width="9.140625" style="38"/>
    <col min="9491" max="9491" width="10.28515625" style="38" customWidth="1"/>
    <col min="9492" max="9729" width="9.140625" style="38"/>
    <col min="9730" max="9730" width="6.140625" style="38" customWidth="1"/>
    <col min="9731" max="9731" width="29.42578125" style="38" bestFit="1" customWidth="1"/>
    <col min="9732" max="9734" width="11.7109375" style="38" customWidth="1"/>
    <col min="9735" max="9735" width="9" style="38" customWidth="1"/>
    <col min="9736" max="9744" width="8.42578125" style="38" customWidth="1"/>
    <col min="9745" max="9746" width="9.140625" style="38"/>
    <col min="9747" max="9747" width="10.28515625" style="38" customWidth="1"/>
    <col min="9748" max="9985" width="9.140625" style="38"/>
    <col min="9986" max="9986" width="6.140625" style="38" customWidth="1"/>
    <col min="9987" max="9987" width="29.42578125" style="38" bestFit="1" customWidth="1"/>
    <col min="9988" max="9990" width="11.7109375" style="38" customWidth="1"/>
    <col min="9991" max="9991" width="9" style="38" customWidth="1"/>
    <col min="9992" max="10000" width="8.42578125" style="38" customWidth="1"/>
    <col min="10001" max="10002" width="9.140625" style="38"/>
    <col min="10003" max="10003" width="10.28515625" style="38" customWidth="1"/>
    <col min="10004" max="10241" width="9.140625" style="38"/>
    <col min="10242" max="10242" width="6.140625" style="38" customWidth="1"/>
    <col min="10243" max="10243" width="29.42578125" style="38" bestFit="1" customWidth="1"/>
    <col min="10244" max="10246" width="11.7109375" style="38" customWidth="1"/>
    <col min="10247" max="10247" width="9" style="38" customWidth="1"/>
    <col min="10248" max="10256" width="8.42578125" style="38" customWidth="1"/>
    <col min="10257" max="10258" width="9.140625" style="38"/>
    <col min="10259" max="10259" width="10.28515625" style="38" customWidth="1"/>
    <col min="10260" max="10497" width="9.140625" style="38"/>
    <col min="10498" max="10498" width="6.140625" style="38" customWidth="1"/>
    <col min="10499" max="10499" width="29.42578125" style="38" bestFit="1" customWidth="1"/>
    <col min="10500" max="10502" width="11.7109375" style="38" customWidth="1"/>
    <col min="10503" max="10503" width="9" style="38" customWidth="1"/>
    <col min="10504" max="10512" width="8.42578125" style="38" customWidth="1"/>
    <col min="10513" max="10514" width="9.140625" style="38"/>
    <col min="10515" max="10515" width="10.28515625" style="38" customWidth="1"/>
    <col min="10516" max="10753" width="9.140625" style="38"/>
    <col min="10754" max="10754" width="6.140625" style="38" customWidth="1"/>
    <col min="10755" max="10755" width="29.42578125" style="38" bestFit="1" customWidth="1"/>
    <col min="10756" max="10758" width="11.7109375" style="38" customWidth="1"/>
    <col min="10759" max="10759" width="9" style="38" customWidth="1"/>
    <col min="10760" max="10768" width="8.42578125" style="38" customWidth="1"/>
    <col min="10769" max="10770" width="9.140625" style="38"/>
    <col min="10771" max="10771" width="10.28515625" style="38" customWidth="1"/>
    <col min="10772" max="11009" width="9.140625" style="38"/>
    <col min="11010" max="11010" width="6.140625" style="38" customWidth="1"/>
    <col min="11011" max="11011" width="29.42578125" style="38" bestFit="1" customWidth="1"/>
    <col min="11012" max="11014" width="11.7109375" style="38" customWidth="1"/>
    <col min="11015" max="11015" width="9" style="38" customWidth="1"/>
    <col min="11016" max="11024" width="8.42578125" style="38" customWidth="1"/>
    <col min="11025" max="11026" width="9.140625" style="38"/>
    <col min="11027" max="11027" width="10.28515625" style="38" customWidth="1"/>
    <col min="11028" max="11265" width="9.140625" style="38"/>
    <col min="11266" max="11266" width="6.140625" style="38" customWidth="1"/>
    <col min="11267" max="11267" width="29.42578125" style="38" bestFit="1" customWidth="1"/>
    <col min="11268" max="11270" width="11.7109375" style="38" customWidth="1"/>
    <col min="11271" max="11271" width="9" style="38" customWidth="1"/>
    <col min="11272" max="11280" width="8.42578125" style="38" customWidth="1"/>
    <col min="11281" max="11282" width="9.140625" style="38"/>
    <col min="11283" max="11283" width="10.28515625" style="38" customWidth="1"/>
    <col min="11284" max="11521" width="9.140625" style="38"/>
    <col min="11522" max="11522" width="6.140625" style="38" customWidth="1"/>
    <col min="11523" max="11523" width="29.42578125" style="38" bestFit="1" customWidth="1"/>
    <col min="11524" max="11526" width="11.7109375" style="38" customWidth="1"/>
    <col min="11527" max="11527" width="9" style="38" customWidth="1"/>
    <col min="11528" max="11536" width="8.42578125" style="38" customWidth="1"/>
    <col min="11537" max="11538" width="9.140625" style="38"/>
    <col min="11539" max="11539" width="10.28515625" style="38" customWidth="1"/>
    <col min="11540" max="11777" width="9.140625" style="38"/>
    <col min="11778" max="11778" width="6.140625" style="38" customWidth="1"/>
    <col min="11779" max="11779" width="29.42578125" style="38" bestFit="1" customWidth="1"/>
    <col min="11780" max="11782" width="11.7109375" style="38" customWidth="1"/>
    <col min="11783" max="11783" width="9" style="38" customWidth="1"/>
    <col min="11784" max="11792" width="8.42578125" style="38" customWidth="1"/>
    <col min="11793" max="11794" width="9.140625" style="38"/>
    <col min="11795" max="11795" width="10.28515625" style="38" customWidth="1"/>
    <col min="11796" max="12033" width="9.140625" style="38"/>
    <col min="12034" max="12034" width="6.140625" style="38" customWidth="1"/>
    <col min="12035" max="12035" width="29.42578125" style="38" bestFit="1" customWidth="1"/>
    <col min="12036" max="12038" width="11.7109375" style="38" customWidth="1"/>
    <col min="12039" max="12039" width="9" style="38" customWidth="1"/>
    <col min="12040" max="12048" width="8.42578125" style="38" customWidth="1"/>
    <col min="12049" max="12050" width="9.140625" style="38"/>
    <col min="12051" max="12051" width="10.28515625" style="38" customWidth="1"/>
    <col min="12052" max="12289" width="9.140625" style="38"/>
    <col min="12290" max="12290" width="6.140625" style="38" customWidth="1"/>
    <col min="12291" max="12291" width="29.42578125" style="38" bestFit="1" customWidth="1"/>
    <col min="12292" max="12294" width="11.7109375" style="38" customWidth="1"/>
    <col min="12295" max="12295" width="9" style="38" customWidth="1"/>
    <col min="12296" max="12304" width="8.42578125" style="38" customWidth="1"/>
    <col min="12305" max="12306" width="9.140625" style="38"/>
    <col min="12307" max="12307" width="10.28515625" style="38" customWidth="1"/>
    <col min="12308" max="12545" width="9.140625" style="38"/>
    <col min="12546" max="12546" width="6.140625" style="38" customWidth="1"/>
    <col min="12547" max="12547" width="29.42578125" style="38" bestFit="1" customWidth="1"/>
    <col min="12548" max="12550" width="11.7109375" style="38" customWidth="1"/>
    <col min="12551" max="12551" width="9" style="38" customWidth="1"/>
    <col min="12552" max="12560" width="8.42578125" style="38" customWidth="1"/>
    <col min="12561" max="12562" width="9.140625" style="38"/>
    <col min="12563" max="12563" width="10.28515625" style="38" customWidth="1"/>
    <col min="12564" max="12801" width="9.140625" style="38"/>
    <col min="12802" max="12802" width="6.140625" style="38" customWidth="1"/>
    <col min="12803" max="12803" width="29.42578125" style="38" bestFit="1" customWidth="1"/>
    <col min="12804" max="12806" width="11.7109375" style="38" customWidth="1"/>
    <col min="12807" max="12807" width="9" style="38" customWidth="1"/>
    <col min="12808" max="12816" width="8.42578125" style="38" customWidth="1"/>
    <col min="12817" max="12818" width="9.140625" style="38"/>
    <col min="12819" max="12819" width="10.28515625" style="38" customWidth="1"/>
    <col min="12820" max="13057" width="9.140625" style="38"/>
    <col min="13058" max="13058" width="6.140625" style="38" customWidth="1"/>
    <col min="13059" max="13059" width="29.42578125" style="38" bestFit="1" customWidth="1"/>
    <col min="13060" max="13062" width="11.7109375" style="38" customWidth="1"/>
    <col min="13063" max="13063" width="9" style="38" customWidth="1"/>
    <col min="13064" max="13072" width="8.42578125" style="38" customWidth="1"/>
    <col min="13073" max="13074" width="9.140625" style="38"/>
    <col min="13075" max="13075" width="10.28515625" style="38" customWidth="1"/>
    <col min="13076" max="13313" width="9.140625" style="38"/>
    <col min="13314" max="13314" width="6.140625" style="38" customWidth="1"/>
    <col min="13315" max="13315" width="29.42578125" style="38" bestFit="1" customWidth="1"/>
    <col min="13316" max="13318" width="11.7109375" style="38" customWidth="1"/>
    <col min="13319" max="13319" width="9" style="38" customWidth="1"/>
    <col min="13320" max="13328" width="8.42578125" style="38" customWidth="1"/>
    <col min="13329" max="13330" width="9.140625" style="38"/>
    <col min="13331" max="13331" width="10.28515625" style="38" customWidth="1"/>
    <col min="13332" max="13569" width="9.140625" style="38"/>
    <col min="13570" max="13570" width="6.140625" style="38" customWidth="1"/>
    <col min="13571" max="13571" width="29.42578125" style="38" bestFit="1" customWidth="1"/>
    <col min="13572" max="13574" width="11.7109375" style="38" customWidth="1"/>
    <col min="13575" max="13575" width="9" style="38" customWidth="1"/>
    <col min="13576" max="13584" width="8.42578125" style="38" customWidth="1"/>
    <col min="13585" max="13586" width="9.140625" style="38"/>
    <col min="13587" max="13587" width="10.28515625" style="38" customWidth="1"/>
    <col min="13588" max="13825" width="9.140625" style="38"/>
    <col min="13826" max="13826" width="6.140625" style="38" customWidth="1"/>
    <col min="13827" max="13827" width="29.42578125" style="38" bestFit="1" customWidth="1"/>
    <col min="13828" max="13830" width="11.7109375" style="38" customWidth="1"/>
    <col min="13831" max="13831" width="9" style="38" customWidth="1"/>
    <col min="13832" max="13840" width="8.42578125" style="38" customWidth="1"/>
    <col min="13841" max="13842" width="9.140625" style="38"/>
    <col min="13843" max="13843" width="10.28515625" style="38" customWidth="1"/>
    <col min="13844" max="14081" width="9.140625" style="38"/>
    <col min="14082" max="14082" width="6.140625" style="38" customWidth="1"/>
    <col min="14083" max="14083" width="29.42578125" style="38" bestFit="1" customWidth="1"/>
    <col min="14084" max="14086" width="11.7109375" style="38" customWidth="1"/>
    <col min="14087" max="14087" width="9" style="38" customWidth="1"/>
    <col min="14088" max="14096" width="8.42578125" style="38" customWidth="1"/>
    <col min="14097" max="14098" width="9.140625" style="38"/>
    <col min="14099" max="14099" width="10.28515625" style="38" customWidth="1"/>
    <col min="14100" max="14337" width="9.140625" style="38"/>
    <col min="14338" max="14338" width="6.140625" style="38" customWidth="1"/>
    <col min="14339" max="14339" width="29.42578125" style="38" bestFit="1" customWidth="1"/>
    <col min="14340" max="14342" width="11.7109375" style="38" customWidth="1"/>
    <col min="14343" max="14343" width="9" style="38" customWidth="1"/>
    <col min="14344" max="14352" width="8.42578125" style="38" customWidth="1"/>
    <col min="14353" max="14354" width="9.140625" style="38"/>
    <col min="14355" max="14355" width="10.28515625" style="38" customWidth="1"/>
    <col min="14356" max="14593" width="9.140625" style="38"/>
    <col min="14594" max="14594" width="6.140625" style="38" customWidth="1"/>
    <col min="14595" max="14595" width="29.42578125" style="38" bestFit="1" customWidth="1"/>
    <col min="14596" max="14598" width="11.7109375" style="38" customWidth="1"/>
    <col min="14599" max="14599" width="9" style="38" customWidth="1"/>
    <col min="14600" max="14608" width="8.42578125" style="38" customWidth="1"/>
    <col min="14609" max="14610" width="9.140625" style="38"/>
    <col min="14611" max="14611" width="10.28515625" style="38" customWidth="1"/>
    <col min="14612" max="14849" width="9.140625" style="38"/>
    <col min="14850" max="14850" width="6.140625" style="38" customWidth="1"/>
    <col min="14851" max="14851" width="29.42578125" style="38" bestFit="1" customWidth="1"/>
    <col min="14852" max="14854" width="11.7109375" style="38" customWidth="1"/>
    <col min="14855" max="14855" width="9" style="38" customWidth="1"/>
    <col min="14856" max="14864" width="8.42578125" style="38" customWidth="1"/>
    <col min="14865" max="14866" width="9.140625" style="38"/>
    <col min="14867" max="14867" width="10.28515625" style="38" customWidth="1"/>
    <col min="14868" max="15105" width="9.140625" style="38"/>
    <col min="15106" max="15106" width="6.140625" style="38" customWidth="1"/>
    <col min="15107" max="15107" width="29.42578125" style="38" bestFit="1" customWidth="1"/>
    <col min="15108" max="15110" width="11.7109375" style="38" customWidth="1"/>
    <col min="15111" max="15111" width="9" style="38" customWidth="1"/>
    <col min="15112" max="15120" width="8.42578125" style="38" customWidth="1"/>
    <col min="15121" max="15122" width="9.140625" style="38"/>
    <col min="15123" max="15123" width="10.28515625" style="38" customWidth="1"/>
    <col min="15124" max="15361" width="9.140625" style="38"/>
    <col min="15362" max="15362" width="6.140625" style="38" customWidth="1"/>
    <col min="15363" max="15363" width="29.42578125" style="38" bestFit="1" customWidth="1"/>
    <col min="15364" max="15366" width="11.7109375" style="38" customWidth="1"/>
    <col min="15367" max="15367" width="9" style="38" customWidth="1"/>
    <col min="15368" max="15376" width="8.42578125" style="38" customWidth="1"/>
    <col min="15377" max="15378" width="9.140625" style="38"/>
    <col min="15379" max="15379" width="10.28515625" style="38" customWidth="1"/>
    <col min="15380" max="15617" width="9.140625" style="38"/>
    <col min="15618" max="15618" width="6.140625" style="38" customWidth="1"/>
    <col min="15619" max="15619" width="29.42578125" style="38" bestFit="1" customWidth="1"/>
    <col min="15620" max="15622" width="11.7109375" style="38" customWidth="1"/>
    <col min="15623" max="15623" width="9" style="38" customWidth="1"/>
    <col min="15624" max="15632" width="8.42578125" style="38" customWidth="1"/>
    <col min="15633" max="15634" width="9.140625" style="38"/>
    <col min="15635" max="15635" width="10.28515625" style="38" customWidth="1"/>
    <col min="15636" max="15873" width="9.140625" style="38"/>
    <col min="15874" max="15874" width="6.140625" style="38" customWidth="1"/>
    <col min="15875" max="15875" width="29.42578125" style="38" bestFit="1" customWidth="1"/>
    <col min="15876" max="15878" width="11.7109375" style="38" customWidth="1"/>
    <col min="15879" max="15879" width="9" style="38" customWidth="1"/>
    <col min="15880" max="15888" width="8.42578125" style="38" customWidth="1"/>
    <col min="15889" max="15890" width="9.140625" style="38"/>
    <col min="15891" max="15891" width="10.28515625" style="38" customWidth="1"/>
    <col min="15892" max="16129" width="9.140625" style="38"/>
    <col min="16130" max="16130" width="6.140625" style="38" customWidth="1"/>
    <col min="16131" max="16131" width="29.42578125" style="38" bestFit="1" customWidth="1"/>
    <col min="16132" max="16134" width="11.7109375" style="38" customWidth="1"/>
    <col min="16135" max="16135" width="9" style="38" customWidth="1"/>
    <col min="16136" max="16144" width="8.42578125" style="38" customWidth="1"/>
    <col min="16145" max="16146" width="9.140625" style="38"/>
    <col min="16147" max="16147" width="10.28515625" style="38" customWidth="1"/>
    <col min="16148" max="16384" width="9.140625" style="38"/>
  </cols>
  <sheetData>
    <row r="1" spans="2:22">
      <c r="B1" s="1717" t="s">
        <v>860</v>
      </c>
      <c r="C1" s="1717"/>
      <c r="D1" s="1717"/>
      <c r="E1" s="1717"/>
      <c r="F1" s="1717"/>
      <c r="G1" s="1717"/>
      <c r="H1" s="1717"/>
      <c r="I1" s="404"/>
      <c r="J1" s="404"/>
      <c r="K1" s="404"/>
      <c r="L1" s="404"/>
      <c r="M1" s="404"/>
      <c r="N1" s="404"/>
      <c r="O1" s="404"/>
      <c r="P1" s="404"/>
    </row>
    <row r="2" spans="2:22" ht="15" customHeight="1">
      <c r="B2" s="1723" t="s">
        <v>246</v>
      </c>
      <c r="C2" s="1723"/>
      <c r="D2" s="1723"/>
      <c r="E2" s="1723"/>
      <c r="F2" s="1723"/>
      <c r="G2" s="1723"/>
      <c r="H2" s="1723"/>
      <c r="I2" s="481"/>
      <c r="J2" s="481"/>
      <c r="K2" s="481"/>
      <c r="L2" s="481"/>
      <c r="M2" s="481"/>
      <c r="N2" s="481"/>
      <c r="O2" s="481"/>
      <c r="P2" s="481"/>
    </row>
    <row r="3" spans="2:22" ht="15" customHeight="1" thickBot="1">
      <c r="B3" s="1724" t="s">
        <v>66</v>
      </c>
      <c r="C3" s="1724"/>
      <c r="D3" s="1724"/>
      <c r="E3" s="1724"/>
      <c r="F3" s="1724"/>
      <c r="G3" s="1724"/>
      <c r="H3" s="1724"/>
      <c r="I3" s="482"/>
      <c r="J3" s="482"/>
      <c r="K3" s="482"/>
      <c r="L3" s="482"/>
      <c r="M3" s="482"/>
      <c r="N3" s="482"/>
      <c r="O3" s="482"/>
      <c r="P3" s="482"/>
    </row>
    <row r="4" spans="2:22" ht="15" customHeight="1" thickTop="1">
      <c r="B4" s="483"/>
      <c r="C4" s="484"/>
      <c r="D4" s="1725" t="str">
        <f>'X-Other'!D4:F4</f>
        <v>Nine Months</v>
      </c>
      <c r="E4" s="1725"/>
      <c r="F4" s="1725"/>
      <c r="G4" s="1726" t="s">
        <v>4</v>
      </c>
      <c r="H4" s="1727"/>
      <c r="I4" s="485"/>
      <c r="J4" s="485"/>
      <c r="K4" s="485"/>
      <c r="L4" s="485"/>
      <c r="M4" s="485"/>
      <c r="N4" s="485"/>
      <c r="O4" s="485"/>
      <c r="P4" s="485"/>
    </row>
    <row r="5" spans="2:22" ht="15" customHeight="1">
      <c r="B5" s="486"/>
      <c r="C5" s="487"/>
      <c r="D5" s="830" t="s">
        <v>5</v>
      </c>
      <c r="E5" s="831" t="s">
        <v>462</v>
      </c>
      <c r="F5" s="831" t="s">
        <v>463</v>
      </c>
      <c r="G5" s="831" t="s">
        <v>462</v>
      </c>
      <c r="H5" s="783" t="s">
        <v>463</v>
      </c>
      <c r="I5" s="488"/>
      <c r="J5" s="488"/>
      <c r="K5" s="488"/>
      <c r="L5" s="488"/>
      <c r="M5" s="488"/>
      <c r="N5" s="488"/>
      <c r="O5" s="488"/>
      <c r="P5" s="488"/>
    </row>
    <row r="6" spans="2:22" ht="15" customHeight="1">
      <c r="B6" s="832"/>
      <c r="C6" s="833" t="s">
        <v>492</v>
      </c>
      <c r="D6" s="834">
        <v>284616.28829300008</v>
      </c>
      <c r="E6" s="834">
        <v>242302.00212099997</v>
      </c>
      <c r="F6" s="834">
        <v>378218.59842999995</v>
      </c>
      <c r="G6" s="834">
        <v>-14.867134423606629</v>
      </c>
      <c r="H6" s="835">
        <v>56.093880826096665</v>
      </c>
      <c r="I6" s="489"/>
      <c r="J6" s="489"/>
      <c r="K6" s="489"/>
      <c r="L6" s="489"/>
      <c r="M6" s="489"/>
      <c r="N6" s="489"/>
      <c r="O6" s="489"/>
      <c r="P6" s="489"/>
    </row>
    <row r="7" spans="2:22" ht="15" customHeight="1">
      <c r="B7" s="836">
        <v>1</v>
      </c>
      <c r="C7" s="837" t="s">
        <v>577</v>
      </c>
      <c r="D7" s="838">
        <v>6934.4291349999994</v>
      </c>
      <c r="E7" s="838">
        <v>6187.4289760000001</v>
      </c>
      <c r="F7" s="838">
        <v>12362.035612000001</v>
      </c>
      <c r="G7" s="838">
        <v>-10.772338204880924</v>
      </c>
      <c r="H7" s="839">
        <v>99.792767883886256</v>
      </c>
      <c r="I7" s="490"/>
      <c r="J7" s="490"/>
      <c r="K7" s="490"/>
      <c r="L7" s="490"/>
      <c r="M7" s="490"/>
      <c r="N7" s="490"/>
      <c r="O7" s="490"/>
      <c r="P7" s="490"/>
    </row>
    <row r="8" spans="2:22" ht="15" customHeight="1">
      <c r="B8" s="836">
        <v>2</v>
      </c>
      <c r="C8" s="837" t="s">
        <v>578</v>
      </c>
      <c r="D8" s="838">
        <v>2303.8638440000004</v>
      </c>
      <c r="E8" s="838">
        <v>2068.5157810000001</v>
      </c>
      <c r="F8" s="838">
        <v>2554.610815</v>
      </c>
      <c r="G8" s="838">
        <v>-10.215363360683057</v>
      </c>
      <c r="H8" s="839">
        <v>23.499701499255792</v>
      </c>
      <c r="I8" s="490"/>
      <c r="J8" s="490"/>
      <c r="K8" s="490"/>
      <c r="L8" s="490"/>
      <c r="M8" s="490"/>
      <c r="N8" s="490"/>
      <c r="O8" s="490"/>
      <c r="P8" s="490"/>
    </row>
    <row r="9" spans="2:22" ht="15" customHeight="1">
      <c r="B9" s="836">
        <v>3</v>
      </c>
      <c r="C9" s="837" t="s">
        <v>579</v>
      </c>
      <c r="D9" s="838">
        <v>3642.1793210000001</v>
      </c>
      <c r="E9" s="838">
        <v>3147.3574930000004</v>
      </c>
      <c r="F9" s="838">
        <v>4325.4160940000002</v>
      </c>
      <c r="G9" s="838">
        <v>-13.585872204231308</v>
      </c>
      <c r="H9" s="839">
        <v>37.430085512055939</v>
      </c>
      <c r="I9" s="490"/>
      <c r="J9" s="490"/>
      <c r="K9" s="490"/>
      <c r="L9" s="490"/>
      <c r="M9" s="490"/>
      <c r="N9" s="490"/>
      <c r="O9" s="490"/>
      <c r="P9" s="490"/>
    </row>
    <row r="10" spans="2:22" ht="15" customHeight="1">
      <c r="B10" s="836">
        <v>4</v>
      </c>
      <c r="C10" s="837" t="s">
        <v>580</v>
      </c>
      <c r="D10" s="838">
        <v>391.05684099999996</v>
      </c>
      <c r="E10" s="838">
        <v>158.01062300000001</v>
      </c>
      <c r="F10" s="838">
        <v>537.09246099999996</v>
      </c>
      <c r="G10" s="838">
        <v>-59.593949924021395</v>
      </c>
      <c r="H10" s="790">
        <v>239.90908383419253</v>
      </c>
      <c r="I10" s="490"/>
      <c r="J10" s="490"/>
      <c r="K10" s="490"/>
      <c r="L10" s="490"/>
      <c r="M10" s="490"/>
      <c r="N10" s="490"/>
      <c r="O10" s="490"/>
      <c r="P10" s="490"/>
    </row>
    <row r="11" spans="2:22" ht="15" customHeight="1">
      <c r="B11" s="836">
        <v>5</v>
      </c>
      <c r="C11" s="837" t="s">
        <v>581</v>
      </c>
      <c r="D11" s="838">
        <v>1279.685997</v>
      </c>
      <c r="E11" s="838">
        <v>1186.6600539999999</v>
      </c>
      <c r="F11" s="838">
        <v>1339.6316380000001</v>
      </c>
      <c r="G11" s="838">
        <v>-7.2694350972100352</v>
      </c>
      <c r="H11" s="839">
        <v>12.890935654601549</v>
      </c>
      <c r="I11" s="490"/>
      <c r="J11" s="490"/>
      <c r="K11" s="490"/>
      <c r="L11" s="490"/>
      <c r="M11" s="490"/>
      <c r="N11" s="490"/>
      <c r="O11" s="490"/>
      <c r="P11" s="490"/>
    </row>
    <row r="12" spans="2:22" ht="15" customHeight="1">
      <c r="B12" s="836">
        <v>6</v>
      </c>
      <c r="C12" s="837" t="s">
        <v>582</v>
      </c>
      <c r="D12" s="838">
        <v>7784.9482379999999</v>
      </c>
      <c r="E12" s="838">
        <v>6798.9016330000004</v>
      </c>
      <c r="F12" s="838">
        <v>14087.163314000001</v>
      </c>
      <c r="G12" s="838">
        <v>-12.666065012313055</v>
      </c>
      <c r="H12" s="839">
        <v>107.19763388875609</v>
      </c>
      <c r="I12" s="490"/>
      <c r="J12" s="490"/>
      <c r="K12" s="490"/>
      <c r="L12" s="490"/>
      <c r="M12" s="490"/>
      <c r="N12" s="490"/>
      <c r="O12" s="490"/>
      <c r="P12" s="490"/>
    </row>
    <row r="13" spans="2:22" ht="15" customHeight="1">
      <c r="B13" s="836">
        <v>7</v>
      </c>
      <c r="C13" s="837" t="s">
        <v>583</v>
      </c>
      <c r="D13" s="838">
        <v>5471.1023859999996</v>
      </c>
      <c r="E13" s="838">
        <v>1470.7473769999999</v>
      </c>
      <c r="F13" s="838">
        <v>896.549623</v>
      </c>
      <c r="G13" s="838">
        <v>-73.117897029975268</v>
      </c>
      <c r="H13" s="839">
        <v>-39.041222373024844</v>
      </c>
      <c r="I13" s="490"/>
      <c r="J13" s="490"/>
      <c r="K13" s="490"/>
      <c r="L13" s="490"/>
      <c r="M13" s="490"/>
      <c r="N13" s="490"/>
      <c r="O13" s="490"/>
      <c r="P13" s="490"/>
    </row>
    <row r="14" spans="2:22" ht="15" customHeight="1">
      <c r="B14" s="836">
        <v>8</v>
      </c>
      <c r="C14" s="837" t="s">
        <v>500</v>
      </c>
      <c r="D14" s="838">
        <v>2329.0307499999999</v>
      </c>
      <c r="E14" s="838">
        <v>2266.1945949999999</v>
      </c>
      <c r="F14" s="838">
        <v>2777.495872</v>
      </c>
      <c r="G14" s="838">
        <v>-2.6979530004058461</v>
      </c>
      <c r="H14" s="839">
        <v>22.562108220013656</v>
      </c>
      <c r="I14" s="490"/>
      <c r="J14" s="490"/>
      <c r="K14" s="490"/>
      <c r="L14" s="490"/>
      <c r="M14" s="490"/>
      <c r="N14" s="490"/>
      <c r="O14" s="490"/>
      <c r="P14" s="490"/>
      <c r="T14" s="475"/>
      <c r="U14" s="475"/>
      <c r="V14" s="475"/>
    </row>
    <row r="15" spans="2:22" ht="15" customHeight="1">
      <c r="B15" s="836">
        <v>9</v>
      </c>
      <c r="C15" s="837" t="s">
        <v>584</v>
      </c>
      <c r="D15" s="838">
        <v>5000.0950410000005</v>
      </c>
      <c r="E15" s="838">
        <v>7574.6176910000004</v>
      </c>
      <c r="F15" s="838">
        <v>7315.5747380000003</v>
      </c>
      <c r="G15" s="838">
        <v>51.489474277775003</v>
      </c>
      <c r="H15" s="839">
        <v>-3.4198815513526171</v>
      </c>
      <c r="I15" s="490"/>
      <c r="J15" s="490"/>
      <c r="K15" s="490"/>
      <c r="L15" s="490"/>
      <c r="M15" s="490"/>
      <c r="N15" s="490"/>
      <c r="O15" s="490"/>
      <c r="P15" s="490"/>
    </row>
    <row r="16" spans="2:22" ht="15" customHeight="1">
      <c r="B16" s="836">
        <v>10</v>
      </c>
      <c r="C16" s="837" t="s">
        <v>585</v>
      </c>
      <c r="D16" s="838">
        <v>5296.2576360000003</v>
      </c>
      <c r="E16" s="838">
        <v>5642.8989659999997</v>
      </c>
      <c r="F16" s="838">
        <v>3504.521984</v>
      </c>
      <c r="G16" s="838">
        <v>6.5450239362184988</v>
      </c>
      <c r="H16" s="839">
        <v>-37.895007422324987</v>
      </c>
      <c r="I16" s="490"/>
      <c r="J16" s="490"/>
      <c r="K16" s="490"/>
      <c r="L16" s="490"/>
      <c r="M16" s="490"/>
      <c r="N16" s="490"/>
      <c r="O16" s="490"/>
      <c r="P16" s="490"/>
    </row>
    <row r="17" spans="2:22" ht="15" customHeight="1">
      <c r="B17" s="836">
        <v>11</v>
      </c>
      <c r="C17" s="837" t="s">
        <v>586</v>
      </c>
      <c r="D17" s="838">
        <v>170.52181300000001</v>
      </c>
      <c r="E17" s="838">
        <v>205.853882</v>
      </c>
      <c r="F17" s="838">
        <v>284.19595900000002</v>
      </c>
      <c r="G17" s="838">
        <v>20.719970294944005</v>
      </c>
      <c r="H17" s="839">
        <v>38.057128793908305</v>
      </c>
      <c r="I17" s="490"/>
      <c r="J17" s="490"/>
      <c r="K17" s="490"/>
      <c r="L17" s="490"/>
      <c r="M17" s="490"/>
      <c r="N17" s="490"/>
      <c r="O17" s="490"/>
      <c r="P17" s="490"/>
    </row>
    <row r="18" spans="2:22" ht="15" customHeight="1">
      <c r="B18" s="836">
        <v>12</v>
      </c>
      <c r="C18" s="837" t="s">
        <v>587</v>
      </c>
      <c r="D18" s="838">
        <v>1496.1764310000001</v>
      </c>
      <c r="E18" s="838">
        <v>1468.5383939999999</v>
      </c>
      <c r="F18" s="838">
        <v>1957.02513</v>
      </c>
      <c r="G18" s="838">
        <v>-1.8472445112323896</v>
      </c>
      <c r="H18" s="839">
        <v>33.26346372664193</v>
      </c>
      <c r="I18" s="490"/>
      <c r="J18" s="490"/>
      <c r="K18" s="490"/>
      <c r="L18" s="490"/>
      <c r="M18" s="490"/>
      <c r="N18" s="490"/>
      <c r="O18" s="490"/>
      <c r="P18" s="490"/>
      <c r="U18" s="475"/>
      <c r="V18" s="475"/>
    </row>
    <row r="19" spans="2:22" ht="15" customHeight="1">
      <c r="B19" s="836">
        <v>13</v>
      </c>
      <c r="C19" s="837" t="s">
        <v>588</v>
      </c>
      <c r="D19" s="838">
        <v>774.11476500000015</v>
      </c>
      <c r="E19" s="838">
        <v>841.381306</v>
      </c>
      <c r="F19" s="838">
        <v>787.62390299999993</v>
      </c>
      <c r="G19" s="838">
        <v>8.6894791368563773</v>
      </c>
      <c r="H19" s="839">
        <v>-6.3891843824730756</v>
      </c>
      <c r="I19" s="490"/>
      <c r="J19" s="490"/>
      <c r="K19" s="490"/>
      <c r="L19" s="490"/>
      <c r="M19" s="490"/>
      <c r="N19" s="490"/>
      <c r="O19" s="490"/>
      <c r="P19" s="490"/>
    </row>
    <row r="20" spans="2:22" ht="15" customHeight="1">
      <c r="B20" s="836">
        <v>14</v>
      </c>
      <c r="C20" s="837" t="s">
        <v>589</v>
      </c>
      <c r="D20" s="838">
        <v>3095.8159949999999</v>
      </c>
      <c r="E20" s="838">
        <v>3090.4586209999998</v>
      </c>
      <c r="F20" s="838">
        <v>2307.2335639999997</v>
      </c>
      <c r="G20" s="838">
        <v>-0.17305208089410939</v>
      </c>
      <c r="H20" s="839">
        <v>-25.343327740352237</v>
      </c>
      <c r="I20" s="490"/>
      <c r="J20" s="490"/>
      <c r="K20" s="490"/>
      <c r="L20" s="490"/>
      <c r="M20" s="490"/>
      <c r="N20" s="490"/>
      <c r="O20" s="490"/>
      <c r="P20" s="490"/>
    </row>
    <row r="21" spans="2:22" ht="15" customHeight="1">
      <c r="B21" s="836">
        <v>15</v>
      </c>
      <c r="C21" s="837" t="s">
        <v>590</v>
      </c>
      <c r="D21" s="838">
        <v>7077.3866770000004</v>
      </c>
      <c r="E21" s="838">
        <v>7445.3572949999998</v>
      </c>
      <c r="F21" s="838">
        <v>10439.561156000002</v>
      </c>
      <c r="G21" s="838">
        <v>5.1992442238012302</v>
      </c>
      <c r="H21" s="839">
        <v>40.215717558790487</v>
      </c>
      <c r="I21" s="490"/>
      <c r="J21" s="490"/>
      <c r="K21" s="490"/>
      <c r="L21" s="490"/>
      <c r="M21" s="490"/>
      <c r="N21" s="490"/>
      <c r="O21" s="490"/>
      <c r="P21" s="490"/>
    </row>
    <row r="22" spans="2:22" ht="15" customHeight="1">
      <c r="B22" s="836">
        <v>16</v>
      </c>
      <c r="C22" s="837" t="s">
        <v>591</v>
      </c>
      <c r="D22" s="838">
        <v>1478.8771749999999</v>
      </c>
      <c r="E22" s="838">
        <v>1373.6338280000002</v>
      </c>
      <c r="F22" s="838">
        <v>1698.4047430000001</v>
      </c>
      <c r="G22" s="838">
        <v>-7.1164359541893418</v>
      </c>
      <c r="H22" s="839">
        <v>23.64319430549142</v>
      </c>
      <c r="I22" s="490"/>
      <c r="J22" s="490"/>
      <c r="K22" s="490"/>
      <c r="L22" s="490"/>
      <c r="M22" s="490"/>
      <c r="N22" s="490"/>
      <c r="O22" s="490"/>
      <c r="P22" s="490"/>
    </row>
    <row r="23" spans="2:22" ht="15" customHeight="1">
      <c r="B23" s="836">
        <v>17</v>
      </c>
      <c r="C23" s="837" t="s">
        <v>503</v>
      </c>
      <c r="D23" s="838">
        <v>2683.7256129999996</v>
      </c>
      <c r="E23" s="838">
        <v>3986.8277159999998</v>
      </c>
      <c r="F23" s="838">
        <v>4247.7821460000005</v>
      </c>
      <c r="G23" s="838">
        <v>48.555712874958516</v>
      </c>
      <c r="H23" s="839">
        <v>6.5454152671993882</v>
      </c>
      <c r="I23" s="490"/>
      <c r="J23" s="490"/>
      <c r="K23" s="490"/>
      <c r="L23" s="490"/>
      <c r="M23" s="490"/>
      <c r="N23" s="490"/>
      <c r="O23" s="490"/>
      <c r="P23" s="490"/>
    </row>
    <row r="24" spans="2:22" ht="15" customHeight="1">
      <c r="B24" s="836">
        <v>18</v>
      </c>
      <c r="C24" s="837" t="s">
        <v>592</v>
      </c>
      <c r="D24" s="838">
        <v>2303.2210140000002</v>
      </c>
      <c r="E24" s="838">
        <v>2360.6369460000001</v>
      </c>
      <c r="F24" s="838">
        <v>2846.437473</v>
      </c>
      <c r="G24" s="838">
        <v>2.4928537752564921</v>
      </c>
      <c r="H24" s="839">
        <v>20.579213920343335</v>
      </c>
      <c r="I24" s="490"/>
      <c r="J24" s="490"/>
      <c r="K24" s="490"/>
      <c r="L24" s="490"/>
      <c r="M24" s="490"/>
      <c r="N24" s="490"/>
      <c r="O24" s="490"/>
      <c r="P24" s="490"/>
    </row>
    <row r="25" spans="2:22" ht="15" customHeight="1">
      <c r="B25" s="836">
        <v>19</v>
      </c>
      <c r="C25" s="837" t="s">
        <v>593</v>
      </c>
      <c r="D25" s="838">
        <v>9943.3865110000006</v>
      </c>
      <c r="E25" s="838">
        <v>8560.9640360000012</v>
      </c>
      <c r="F25" s="838">
        <v>11090.102661000001</v>
      </c>
      <c r="G25" s="838">
        <v>-13.902934110734577</v>
      </c>
      <c r="H25" s="839">
        <v>29.542684846760636</v>
      </c>
      <c r="I25" s="490"/>
      <c r="J25" s="490"/>
      <c r="K25" s="490"/>
      <c r="L25" s="490"/>
      <c r="M25" s="490"/>
      <c r="N25" s="490"/>
      <c r="O25" s="490"/>
      <c r="P25" s="490"/>
    </row>
    <row r="26" spans="2:22" ht="15" customHeight="1">
      <c r="B26" s="836">
        <v>20</v>
      </c>
      <c r="C26" s="837" t="s">
        <v>594</v>
      </c>
      <c r="D26" s="838">
        <v>569.63772000000006</v>
      </c>
      <c r="E26" s="838">
        <v>366.55572500000005</v>
      </c>
      <c r="F26" s="838">
        <v>531.12036599999999</v>
      </c>
      <c r="G26" s="838">
        <v>-35.6510792508614</v>
      </c>
      <c r="H26" s="839">
        <v>44.894849480252958</v>
      </c>
      <c r="I26" s="490"/>
      <c r="J26" s="490"/>
      <c r="K26" s="490"/>
      <c r="L26" s="490"/>
      <c r="M26" s="490"/>
      <c r="N26" s="490"/>
      <c r="O26" s="490"/>
      <c r="P26" s="490"/>
    </row>
    <row r="27" spans="2:22" ht="15" customHeight="1">
      <c r="B27" s="836">
        <v>21</v>
      </c>
      <c r="C27" s="837" t="s">
        <v>595</v>
      </c>
      <c r="D27" s="838">
        <v>1001.5300810000001</v>
      </c>
      <c r="E27" s="838">
        <v>1019.544594</v>
      </c>
      <c r="F27" s="838">
        <v>1403.622627</v>
      </c>
      <c r="G27" s="838">
        <v>1.7986991446141047</v>
      </c>
      <c r="H27" s="839">
        <v>37.671528568764103</v>
      </c>
      <c r="I27" s="490"/>
      <c r="J27" s="490"/>
      <c r="K27" s="490"/>
      <c r="L27" s="490"/>
      <c r="M27" s="490"/>
      <c r="N27" s="490"/>
      <c r="O27" s="490"/>
      <c r="P27" s="490"/>
    </row>
    <row r="28" spans="2:22" ht="15" customHeight="1">
      <c r="B28" s="836">
        <v>22</v>
      </c>
      <c r="C28" s="837" t="s">
        <v>515</v>
      </c>
      <c r="D28" s="838">
        <v>1303.970251</v>
      </c>
      <c r="E28" s="838">
        <v>1893.1229779999999</v>
      </c>
      <c r="F28" s="838">
        <v>1803.2595060000001</v>
      </c>
      <c r="G28" s="838">
        <v>45.181454603598922</v>
      </c>
      <c r="H28" s="839">
        <v>-4.7468375295373875</v>
      </c>
      <c r="I28" s="490"/>
      <c r="J28" s="490"/>
      <c r="K28" s="490"/>
      <c r="L28" s="490"/>
      <c r="M28" s="490"/>
      <c r="N28" s="490"/>
      <c r="O28" s="490"/>
      <c r="P28" s="490"/>
    </row>
    <row r="29" spans="2:22" ht="15" customHeight="1">
      <c r="B29" s="836">
        <v>23</v>
      </c>
      <c r="C29" s="837" t="s">
        <v>596</v>
      </c>
      <c r="D29" s="838">
        <v>19689.488778999999</v>
      </c>
      <c r="E29" s="838">
        <v>14078.693316000001</v>
      </c>
      <c r="F29" s="838">
        <v>35918.509680999996</v>
      </c>
      <c r="G29" s="838">
        <v>-28.496399911531682</v>
      </c>
      <c r="H29" s="839">
        <v>155.12672855924575</v>
      </c>
      <c r="I29" s="490"/>
      <c r="J29" s="490"/>
      <c r="K29" s="490"/>
      <c r="L29" s="490"/>
      <c r="M29" s="490"/>
      <c r="N29" s="490"/>
      <c r="O29" s="490"/>
      <c r="P29" s="490"/>
    </row>
    <row r="30" spans="2:22" ht="15" customHeight="1">
      <c r="B30" s="836">
        <v>24</v>
      </c>
      <c r="C30" s="837" t="s">
        <v>597</v>
      </c>
      <c r="D30" s="838">
        <v>3045.622801</v>
      </c>
      <c r="E30" s="838">
        <v>5827.438048</v>
      </c>
      <c r="F30" s="838">
        <v>7074.2940620000008</v>
      </c>
      <c r="G30" s="838">
        <v>91.338140957134243</v>
      </c>
      <c r="H30" s="839">
        <v>21.39629805979537</v>
      </c>
      <c r="I30" s="490"/>
      <c r="J30" s="490"/>
      <c r="K30" s="490"/>
      <c r="L30" s="490"/>
      <c r="M30" s="490"/>
      <c r="N30" s="490"/>
      <c r="O30" s="490"/>
      <c r="P30" s="490"/>
    </row>
    <row r="31" spans="2:22" ht="15" customHeight="1">
      <c r="B31" s="836">
        <v>25</v>
      </c>
      <c r="C31" s="837" t="s">
        <v>598</v>
      </c>
      <c r="D31" s="838">
        <v>13048.188559000002</v>
      </c>
      <c r="E31" s="838">
        <v>13785.770930000001</v>
      </c>
      <c r="F31" s="838">
        <v>16056.401981000003</v>
      </c>
      <c r="G31" s="838">
        <v>5.6527568379692923</v>
      </c>
      <c r="H31" s="839">
        <v>16.470831138349709</v>
      </c>
      <c r="I31" s="490"/>
      <c r="J31" s="490"/>
      <c r="K31" s="490"/>
      <c r="L31" s="490"/>
      <c r="M31" s="490"/>
      <c r="N31" s="490"/>
      <c r="O31" s="490"/>
      <c r="P31" s="490"/>
    </row>
    <row r="32" spans="2:22" ht="15" customHeight="1">
      <c r="B32" s="836">
        <v>26</v>
      </c>
      <c r="C32" s="837" t="s">
        <v>599</v>
      </c>
      <c r="D32" s="838">
        <v>27.352890000000002</v>
      </c>
      <c r="E32" s="838">
        <v>18.289076999999999</v>
      </c>
      <c r="F32" s="838">
        <v>59.900715999999996</v>
      </c>
      <c r="G32" s="838">
        <v>-33.136582642638501</v>
      </c>
      <c r="H32" s="839">
        <v>227.52180987591663</v>
      </c>
      <c r="I32" s="490"/>
      <c r="J32" s="490"/>
      <c r="K32" s="490"/>
      <c r="L32" s="490"/>
      <c r="M32" s="490"/>
      <c r="N32" s="490"/>
      <c r="O32" s="490"/>
      <c r="P32" s="490"/>
    </row>
    <row r="33" spans="2:16" ht="15" customHeight="1">
      <c r="B33" s="836">
        <v>27</v>
      </c>
      <c r="C33" s="837" t="s">
        <v>600</v>
      </c>
      <c r="D33" s="838">
        <v>13864.119305</v>
      </c>
      <c r="E33" s="838">
        <v>12435.303251000001</v>
      </c>
      <c r="F33" s="838">
        <v>19261.887119000003</v>
      </c>
      <c r="G33" s="838">
        <v>-10.305855154353054</v>
      </c>
      <c r="H33" s="839">
        <v>54.89680251626379</v>
      </c>
      <c r="I33" s="490"/>
      <c r="J33" s="490"/>
      <c r="K33" s="490"/>
      <c r="L33" s="490"/>
      <c r="M33" s="490"/>
      <c r="N33" s="490"/>
      <c r="O33" s="490"/>
      <c r="P33" s="490"/>
    </row>
    <row r="34" spans="2:16" ht="15" customHeight="1">
      <c r="B34" s="836">
        <v>28</v>
      </c>
      <c r="C34" s="837" t="s">
        <v>601</v>
      </c>
      <c r="D34" s="838">
        <v>365.51163699999995</v>
      </c>
      <c r="E34" s="838">
        <v>379.878445</v>
      </c>
      <c r="F34" s="838">
        <v>519.35744099999999</v>
      </c>
      <c r="G34" s="838">
        <v>3.9306020782041742</v>
      </c>
      <c r="H34" s="839">
        <v>36.716743957399331</v>
      </c>
      <c r="I34" s="490"/>
      <c r="J34" s="490"/>
      <c r="K34" s="490"/>
      <c r="L34" s="490"/>
      <c r="M34" s="490"/>
      <c r="N34" s="490"/>
      <c r="O34" s="490"/>
      <c r="P34" s="490"/>
    </row>
    <row r="35" spans="2:16" ht="15" customHeight="1">
      <c r="B35" s="836">
        <v>29</v>
      </c>
      <c r="C35" s="837" t="s">
        <v>522</v>
      </c>
      <c r="D35" s="838">
        <v>3997.2785349999995</v>
      </c>
      <c r="E35" s="838">
        <v>3746.5788679999996</v>
      </c>
      <c r="F35" s="838">
        <v>4327.9365600000001</v>
      </c>
      <c r="G35" s="838">
        <v>-6.2717587679938873</v>
      </c>
      <c r="H35" s="839">
        <v>15.517028000276454</v>
      </c>
      <c r="I35" s="490"/>
      <c r="J35" s="490"/>
      <c r="K35" s="490"/>
      <c r="L35" s="490"/>
      <c r="M35" s="490"/>
      <c r="N35" s="490"/>
      <c r="O35" s="490"/>
      <c r="P35" s="490"/>
    </row>
    <row r="36" spans="2:16" ht="15" customHeight="1">
      <c r="B36" s="836">
        <v>30</v>
      </c>
      <c r="C36" s="837" t="s">
        <v>602</v>
      </c>
      <c r="D36" s="838">
        <v>82897.063215999995</v>
      </c>
      <c r="E36" s="838">
        <v>39089.723345000006</v>
      </c>
      <c r="F36" s="838">
        <v>85963.524544999993</v>
      </c>
      <c r="G36" s="838">
        <v>-52.845466620275538</v>
      </c>
      <c r="H36" s="839">
        <v>119.91336133617239</v>
      </c>
      <c r="I36" s="490"/>
      <c r="J36" s="490"/>
      <c r="K36" s="490"/>
      <c r="L36" s="490"/>
      <c r="M36" s="490"/>
      <c r="N36" s="490"/>
      <c r="O36" s="490"/>
      <c r="P36" s="490"/>
    </row>
    <row r="37" spans="2:16" ht="15" customHeight="1">
      <c r="B37" s="836">
        <v>31</v>
      </c>
      <c r="C37" s="837" t="s">
        <v>603</v>
      </c>
      <c r="D37" s="838">
        <v>1101.2914410000001</v>
      </c>
      <c r="E37" s="838">
        <v>954.74498900000003</v>
      </c>
      <c r="F37" s="838">
        <v>1379.7207989999999</v>
      </c>
      <c r="G37" s="838">
        <v>-13.306782069143495</v>
      </c>
      <c r="H37" s="839">
        <v>44.511970724781662</v>
      </c>
      <c r="I37" s="490"/>
      <c r="J37" s="490"/>
      <c r="K37" s="490"/>
      <c r="L37" s="490"/>
      <c r="M37" s="490"/>
      <c r="N37" s="490"/>
      <c r="O37" s="490"/>
      <c r="P37" s="490"/>
    </row>
    <row r="38" spans="2:16" ht="15" customHeight="1">
      <c r="B38" s="836">
        <v>32</v>
      </c>
      <c r="C38" s="837" t="s">
        <v>525</v>
      </c>
      <c r="D38" s="838">
        <v>1435.7482420000001</v>
      </c>
      <c r="E38" s="838">
        <v>1696.7971649999999</v>
      </c>
      <c r="F38" s="838">
        <v>2031.9180110000002</v>
      </c>
      <c r="G38" s="838">
        <v>18.182082022706041</v>
      </c>
      <c r="H38" s="839">
        <v>19.750200725965982</v>
      </c>
      <c r="I38" s="490"/>
      <c r="J38" s="490"/>
      <c r="K38" s="490"/>
      <c r="L38" s="490"/>
      <c r="M38" s="490"/>
      <c r="N38" s="490"/>
      <c r="O38" s="490"/>
      <c r="P38" s="490"/>
    </row>
    <row r="39" spans="2:16" ht="15" customHeight="1">
      <c r="B39" s="836">
        <v>33</v>
      </c>
      <c r="C39" s="837" t="s">
        <v>604</v>
      </c>
      <c r="D39" s="838">
        <v>734.17928199999983</v>
      </c>
      <c r="E39" s="838">
        <v>998.41161199999988</v>
      </c>
      <c r="F39" s="838">
        <v>1341.500072</v>
      </c>
      <c r="G39" s="838">
        <v>35.990164320654316</v>
      </c>
      <c r="H39" s="839">
        <v>34.363428457400602</v>
      </c>
      <c r="I39" s="490"/>
      <c r="J39" s="490"/>
      <c r="K39" s="490"/>
      <c r="L39" s="490"/>
      <c r="M39" s="490"/>
      <c r="N39" s="490"/>
      <c r="O39" s="490"/>
      <c r="P39" s="490"/>
    </row>
    <row r="40" spans="2:16" ht="15" customHeight="1">
      <c r="B40" s="836">
        <v>34</v>
      </c>
      <c r="C40" s="837" t="s">
        <v>605</v>
      </c>
      <c r="D40" s="838">
        <v>99.217365999999984</v>
      </c>
      <c r="E40" s="838">
        <v>164.50779600000001</v>
      </c>
      <c r="F40" s="838">
        <v>171.44903299999999</v>
      </c>
      <c r="G40" s="838">
        <v>65.805445792624681</v>
      </c>
      <c r="H40" s="839">
        <v>4.2193969944135432</v>
      </c>
      <c r="I40" s="490"/>
      <c r="J40" s="490"/>
      <c r="K40" s="490"/>
      <c r="L40" s="490"/>
      <c r="M40" s="490"/>
      <c r="N40" s="490"/>
      <c r="O40" s="490"/>
      <c r="P40" s="490"/>
    </row>
    <row r="41" spans="2:16" ht="15" customHeight="1">
      <c r="B41" s="836">
        <v>35</v>
      </c>
      <c r="C41" s="837" t="s">
        <v>558</v>
      </c>
      <c r="D41" s="838">
        <v>3411.4164380000002</v>
      </c>
      <c r="E41" s="838">
        <v>3387.8110959999995</v>
      </c>
      <c r="F41" s="838">
        <v>4448.0408779999998</v>
      </c>
      <c r="G41" s="838">
        <v>-0.69195134716065354</v>
      </c>
      <c r="H41" s="839">
        <v>31.295422086899038</v>
      </c>
      <c r="I41" s="490"/>
      <c r="J41" s="490"/>
      <c r="K41" s="490"/>
      <c r="L41" s="490"/>
      <c r="M41" s="490"/>
      <c r="N41" s="490"/>
      <c r="O41" s="490"/>
      <c r="P41" s="490"/>
    </row>
    <row r="42" spans="2:16" ht="15" customHeight="1">
      <c r="B42" s="836">
        <v>36</v>
      </c>
      <c r="C42" s="837" t="s">
        <v>606</v>
      </c>
      <c r="D42" s="838">
        <v>11368.429107</v>
      </c>
      <c r="E42" s="838">
        <v>15984.233873000001</v>
      </c>
      <c r="F42" s="838">
        <v>18526.005496999998</v>
      </c>
      <c r="G42" s="838">
        <v>40.601957601669568</v>
      </c>
      <c r="H42" s="839">
        <v>15.901741955199157</v>
      </c>
      <c r="I42" s="490"/>
      <c r="J42" s="490"/>
      <c r="K42" s="490"/>
      <c r="L42" s="490"/>
      <c r="M42" s="490"/>
      <c r="N42" s="490"/>
      <c r="O42" s="490"/>
      <c r="P42" s="490"/>
    </row>
    <row r="43" spans="2:16" ht="15" customHeight="1">
      <c r="B43" s="836">
        <v>37</v>
      </c>
      <c r="C43" s="837" t="s">
        <v>607</v>
      </c>
      <c r="D43" s="838">
        <v>910.905663</v>
      </c>
      <c r="E43" s="838">
        <v>830.91997600000002</v>
      </c>
      <c r="F43" s="838">
        <v>709.34285599999998</v>
      </c>
      <c r="G43" s="838">
        <v>-8.7808968863551655</v>
      </c>
      <c r="H43" s="839">
        <v>-14.631628016125589</v>
      </c>
      <c r="I43" s="490"/>
      <c r="J43" s="490"/>
      <c r="K43" s="490"/>
      <c r="L43" s="490"/>
      <c r="M43" s="490"/>
      <c r="N43" s="490"/>
      <c r="O43" s="490"/>
      <c r="P43" s="490"/>
    </row>
    <row r="44" spans="2:16" ht="15" customHeight="1">
      <c r="B44" s="836">
        <v>38</v>
      </c>
      <c r="C44" s="837" t="s">
        <v>608</v>
      </c>
      <c r="D44" s="838">
        <v>2553.7917220000004</v>
      </c>
      <c r="E44" s="838">
        <v>3036.58968</v>
      </c>
      <c r="F44" s="838">
        <v>3848.2257680000002</v>
      </c>
      <c r="G44" s="838">
        <v>18.905142257329288</v>
      </c>
      <c r="H44" s="839">
        <v>26.728540024544898</v>
      </c>
      <c r="I44" s="490"/>
      <c r="J44" s="490"/>
      <c r="K44" s="490"/>
      <c r="L44" s="490"/>
      <c r="M44" s="490"/>
      <c r="N44" s="490"/>
      <c r="O44" s="490"/>
      <c r="P44" s="490"/>
    </row>
    <row r="45" spans="2:16" ht="15" customHeight="1">
      <c r="B45" s="836">
        <v>39</v>
      </c>
      <c r="C45" s="837" t="s">
        <v>609</v>
      </c>
      <c r="D45" s="838">
        <v>576.20684700000004</v>
      </c>
      <c r="E45" s="838">
        <v>585.83741800000007</v>
      </c>
      <c r="F45" s="838">
        <v>824.24201900000003</v>
      </c>
      <c r="G45" s="838">
        <v>1.6713739258985356</v>
      </c>
      <c r="H45" s="839">
        <v>40.694669489342829</v>
      </c>
      <c r="I45" s="490"/>
      <c r="J45" s="490"/>
      <c r="K45" s="490"/>
      <c r="L45" s="490"/>
      <c r="M45" s="490"/>
      <c r="N45" s="490"/>
      <c r="O45" s="490"/>
      <c r="P45" s="490"/>
    </row>
    <row r="46" spans="2:16" ht="15" customHeight="1">
      <c r="B46" s="836">
        <v>40</v>
      </c>
      <c r="C46" s="837" t="s">
        <v>610</v>
      </c>
      <c r="D46" s="838">
        <v>23.451534000000002</v>
      </c>
      <c r="E46" s="838">
        <v>83.030223000000007</v>
      </c>
      <c r="F46" s="838">
        <v>221.16741300000001</v>
      </c>
      <c r="G46" s="838">
        <v>254.05028515405428</v>
      </c>
      <c r="H46" s="839">
        <v>166.36976875275889</v>
      </c>
      <c r="I46" s="490"/>
      <c r="J46" s="490"/>
      <c r="K46" s="490"/>
      <c r="L46" s="490"/>
      <c r="M46" s="490"/>
      <c r="N46" s="490"/>
      <c r="O46" s="490"/>
      <c r="P46" s="490"/>
    </row>
    <row r="47" spans="2:16" ht="15" customHeight="1">
      <c r="B47" s="836">
        <v>41</v>
      </c>
      <c r="C47" s="837" t="s">
        <v>611</v>
      </c>
      <c r="D47" s="838">
        <v>12.197639000000001</v>
      </c>
      <c r="E47" s="838">
        <v>139.95334199999999</v>
      </c>
      <c r="F47" s="838">
        <v>98.521226999999996</v>
      </c>
      <c r="G47" s="838" t="s">
        <v>25</v>
      </c>
      <c r="H47" s="839">
        <v>-29.604234102533965</v>
      </c>
      <c r="I47" s="490"/>
      <c r="J47" s="490"/>
      <c r="K47" s="490"/>
      <c r="L47" s="490"/>
      <c r="M47" s="490"/>
      <c r="N47" s="490"/>
      <c r="O47" s="490"/>
      <c r="P47" s="490"/>
    </row>
    <row r="48" spans="2:16" ht="15" customHeight="1">
      <c r="B48" s="836">
        <v>42</v>
      </c>
      <c r="C48" s="837" t="s">
        <v>563</v>
      </c>
      <c r="D48" s="838">
        <v>56.406230999999998</v>
      </c>
      <c r="E48" s="838">
        <v>36.548558</v>
      </c>
      <c r="F48" s="838">
        <v>55.136691999999996</v>
      </c>
      <c r="G48" s="838">
        <v>-35.204750695007434</v>
      </c>
      <c r="H48" s="839">
        <v>50.858734289872672</v>
      </c>
      <c r="I48" s="490"/>
      <c r="J48" s="490"/>
      <c r="K48" s="490"/>
      <c r="L48" s="490"/>
      <c r="M48" s="490"/>
      <c r="N48" s="490"/>
      <c r="O48" s="490"/>
      <c r="P48" s="490"/>
    </row>
    <row r="49" spans="2:16" ht="15" customHeight="1">
      <c r="B49" s="836">
        <v>43</v>
      </c>
      <c r="C49" s="837" t="s">
        <v>612</v>
      </c>
      <c r="D49" s="838">
        <v>2939.142073</v>
      </c>
      <c r="E49" s="838">
        <v>3142.5558259999998</v>
      </c>
      <c r="F49" s="838">
        <v>3208.790661</v>
      </c>
      <c r="G49" s="838">
        <v>6.9208547238539495</v>
      </c>
      <c r="H49" s="839">
        <v>2.1076740929152322</v>
      </c>
      <c r="I49" s="490"/>
      <c r="J49" s="490"/>
      <c r="K49" s="490"/>
      <c r="L49" s="490"/>
      <c r="M49" s="490"/>
      <c r="N49" s="490"/>
      <c r="O49" s="490"/>
      <c r="P49" s="490"/>
    </row>
    <row r="50" spans="2:16" ht="15" customHeight="1">
      <c r="B50" s="836">
        <v>44</v>
      </c>
      <c r="C50" s="837" t="s">
        <v>539</v>
      </c>
      <c r="D50" s="838">
        <v>6012.1785199999995</v>
      </c>
      <c r="E50" s="838">
        <v>5141.6763529999998</v>
      </c>
      <c r="F50" s="838">
        <v>4649.6567809999997</v>
      </c>
      <c r="G50" s="838">
        <v>-14.478980690679819</v>
      </c>
      <c r="H50" s="839">
        <v>-9.5692443129549218</v>
      </c>
      <c r="I50" s="490"/>
      <c r="J50" s="490"/>
      <c r="K50" s="490"/>
      <c r="L50" s="490"/>
      <c r="M50" s="490"/>
      <c r="N50" s="490"/>
      <c r="O50" s="490"/>
      <c r="P50" s="490"/>
    </row>
    <row r="51" spans="2:16" ht="15" customHeight="1">
      <c r="B51" s="836">
        <v>45</v>
      </c>
      <c r="C51" s="837" t="s">
        <v>613</v>
      </c>
      <c r="D51" s="838">
        <v>1525.9369320000001</v>
      </c>
      <c r="E51" s="838">
        <v>2167.637843</v>
      </c>
      <c r="F51" s="838">
        <v>1890.9153220000001</v>
      </c>
      <c r="G51" s="838">
        <v>42.052911725449974</v>
      </c>
      <c r="H51" s="839">
        <v>-12.766086451831711</v>
      </c>
      <c r="I51" s="490"/>
      <c r="J51" s="490"/>
      <c r="K51" s="490"/>
      <c r="L51" s="490"/>
      <c r="M51" s="490"/>
      <c r="N51" s="490"/>
      <c r="O51" s="490"/>
      <c r="P51" s="490"/>
    </row>
    <row r="52" spans="2:16" ht="15" customHeight="1">
      <c r="B52" s="836">
        <v>46</v>
      </c>
      <c r="C52" s="837" t="s">
        <v>614</v>
      </c>
      <c r="D52" s="838">
        <v>3244.3805699999998</v>
      </c>
      <c r="E52" s="838">
        <v>2585.1050439999999</v>
      </c>
      <c r="F52" s="838">
        <v>4254.2687169999999</v>
      </c>
      <c r="G52" s="838">
        <v>-20.320536132418027</v>
      </c>
      <c r="H52" s="839">
        <v>64.568504745062882</v>
      </c>
      <c r="I52" s="490"/>
      <c r="J52" s="490"/>
      <c r="K52" s="490"/>
      <c r="L52" s="490"/>
      <c r="M52" s="490"/>
      <c r="N52" s="490"/>
      <c r="O52" s="490"/>
      <c r="P52" s="490"/>
    </row>
    <row r="53" spans="2:16" ht="15" customHeight="1">
      <c r="B53" s="836">
        <v>47</v>
      </c>
      <c r="C53" s="837" t="s">
        <v>564</v>
      </c>
      <c r="D53" s="838">
        <v>5280.2737450000004</v>
      </c>
      <c r="E53" s="838">
        <v>5714.3088309999994</v>
      </c>
      <c r="F53" s="838">
        <v>8631.3544949999996</v>
      </c>
      <c r="G53" s="838">
        <v>8.2199353094334526</v>
      </c>
      <c r="H53" s="839">
        <v>51.048092608769963</v>
      </c>
      <c r="I53" s="490"/>
      <c r="J53" s="490"/>
      <c r="K53" s="490"/>
      <c r="L53" s="490"/>
      <c r="M53" s="490"/>
      <c r="N53" s="490"/>
      <c r="O53" s="490"/>
      <c r="P53" s="490"/>
    </row>
    <row r="54" spans="2:16" ht="15" customHeight="1">
      <c r="B54" s="836">
        <v>48</v>
      </c>
      <c r="C54" s="837" t="s">
        <v>615</v>
      </c>
      <c r="D54" s="838">
        <v>33124.562684999997</v>
      </c>
      <c r="E54" s="838">
        <v>36261.336601000003</v>
      </c>
      <c r="F54" s="838">
        <v>62140.343822999996</v>
      </c>
      <c r="G54" s="838">
        <v>9.4696311792229295</v>
      </c>
      <c r="H54" s="839">
        <v>71.368045548785176</v>
      </c>
      <c r="I54" s="490"/>
      <c r="J54" s="490"/>
      <c r="K54" s="490"/>
      <c r="L54" s="490"/>
      <c r="M54" s="490"/>
      <c r="N54" s="490"/>
      <c r="O54" s="490"/>
      <c r="P54" s="490"/>
    </row>
    <row r="55" spans="2:16" ht="15" customHeight="1">
      <c r="B55" s="836">
        <v>49</v>
      </c>
      <c r="C55" s="837" t="s">
        <v>616</v>
      </c>
      <c r="D55" s="838">
        <v>940.93329900000003</v>
      </c>
      <c r="E55" s="838">
        <v>914.11210500000004</v>
      </c>
      <c r="F55" s="838">
        <v>1509.7248760000002</v>
      </c>
      <c r="G55" s="838">
        <v>-2.8504883426386272</v>
      </c>
      <c r="H55" s="839">
        <v>65.157519273853211</v>
      </c>
      <c r="I55" s="490"/>
      <c r="J55" s="490"/>
      <c r="K55" s="490"/>
      <c r="L55" s="490"/>
      <c r="M55" s="490"/>
      <c r="N55" s="490"/>
      <c r="O55" s="490"/>
      <c r="P55" s="490"/>
    </row>
    <row r="56" spans="2:16" ht="15" customHeight="1">
      <c r="B56" s="840"/>
      <c r="C56" s="841" t="s">
        <v>544</v>
      </c>
      <c r="D56" s="842">
        <v>80141.587847999996</v>
      </c>
      <c r="E56" s="842">
        <v>70419.784851000004</v>
      </c>
      <c r="F56" s="842">
        <v>94520.674385999999</v>
      </c>
      <c r="G56" s="838">
        <v>-12.13078410105723</v>
      </c>
      <c r="H56" s="839">
        <v>34.224599785407804</v>
      </c>
      <c r="I56" s="489"/>
      <c r="J56" s="489"/>
      <c r="K56" s="489"/>
      <c r="L56" s="489"/>
      <c r="M56" s="489"/>
      <c r="N56" s="489"/>
      <c r="O56" s="489"/>
      <c r="P56" s="489"/>
    </row>
    <row r="57" spans="2:16" ht="15" customHeight="1" thickBot="1">
      <c r="B57" s="843"/>
      <c r="C57" s="844" t="s">
        <v>545</v>
      </c>
      <c r="D57" s="845">
        <v>364757.87614100007</v>
      </c>
      <c r="E57" s="845">
        <v>312721.78697200003</v>
      </c>
      <c r="F57" s="845">
        <v>472739.27281599998</v>
      </c>
      <c r="G57" s="845">
        <v>-14.265926131471687</v>
      </c>
      <c r="H57" s="846">
        <v>51.169279695350212</v>
      </c>
      <c r="I57" s="489"/>
      <c r="J57" s="489"/>
      <c r="K57" s="489"/>
      <c r="L57" s="489"/>
      <c r="M57" s="489"/>
      <c r="N57" s="489"/>
      <c r="O57" s="489"/>
      <c r="P57" s="489"/>
    </row>
    <row r="58" spans="2:16" ht="13.5" thickTop="1">
      <c r="B58" s="38" t="s">
        <v>617</v>
      </c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7"/>
  <sheetViews>
    <sheetView view="pageBreakPreview" zoomScaleSheetLayoutView="100" workbookViewId="0">
      <selection activeCell="M14" sqref="M14"/>
    </sheetView>
  </sheetViews>
  <sheetFormatPr defaultRowHeight="12.75"/>
  <cols>
    <col min="1" max="1" width="9.140625" style="38"/>
    <col min="2" max="2" width="6.140625" style="38" customWidth="1"/>
    <col min="3" max="3" width="44.85546875" style="38" bestFit="1" customWidth="1"/>
    <col min="4" max="8" width="11.7109375" style="38" customWidth="1"/>
    <col min="9" max="257" width="9.140625" style="38"/>
    <col min="258" max="258" width="6.140625" style="38" customWidth="1"/>
    <col min="259" max="259" width="41.140625" style="38" bestFit="1" customWidth="1"/>
    <col min="260" max="264" width="11.7109375" style="38" customWidth="1"/>
    <col min="265" max="513" width="9.140625" style="38"/>
    <col min="514" max="514" width="6.140625" style="38" customWidth="1"/>
    <col min="515" max="515" width="41.140625" style="38" bestFit="1" customWidth="1"/>
    <col min="516" max="520" width="11.7109375" style="38" customWidth="1"/>
    <col min="521" max="769" width="9.140625" style="38"/>
    <col min="770" max="770" width="6.140625" style="38" customWidth="1"/>
    <col min="771" max="771" width="41.140625" style="38" bestFit="1" customWidth="1"/>
    <col min="772" max="776" width="11.7109375" style="38" customWidth="1"/>
    <col min="777" max="1025" width="9.140625" style="38"/>
    <col min="1026" max="1026" width="6.140625" style="38" customWidth="1"/>
    <col min="1027" max="1027" width="41.140625" style="38" bestFit="1" customWidth="1"/>
    <col min="1028" max="1032" width="11.7109375" style="38" customWidth="1"/>
    <col min="1033" max="1281" width="9.140625" style="38"/>
    <col min="1282" max="1282" width="6.140625" style="38" customWidth="1"/>
    <col min="1283" max="1283" width="41.140625" style="38" bestFit="1" customWidth="1"/>
    <col min="1284" max="1288" width="11.7109375" style="38" customWidth="1"/>
    <col min="1289" max="1537" width="9.140625" style="38"/>
    <col min="1538" max="1538" width="6.140625" style="38" customWidth="1"/>
    <col min="1539" max="1539" width="41.140625" style="38" bestFit="1" customWidth="1"/>
    <col min="1540" max="1544" width="11.7109375" style="38" customWidth="1"/>
    <col min="1545" max="1793" width="9.140625" style="38"/>
    <col min="1794" max="1794" width="6.140625" style="38" customWidth="1"/>
    <col min="1795" max="1795" width="41.140625" style="38" bestFit="1" customWidth="1"/>
    <col min="1796" max="1800" width="11.7109375" style="38" customWidth="1"/>
    <col min="1801" max="2049" width="9.140625" style="38"/>
    <col min="2050" max="2050" width="6.140625" style="38" customWidth="1"/>
    <col min="2051" max="2051" width="41.140625" style="38" bestFit="1" customWidth="1"/>
    <col min="2052" max="2056" width="11.7109375" style="38" customWidth="1"/>
    <col min="2057" max="2305" width="9.140625" style="38"/>
    <col min="2306" max="2306" width="6.140625" style="38" customWidth="1"/>
    <col min="2307" max="2307" width="41.140625" style="38" bestFit="1" customWidth="1"/>
    <col min="2308" max="2312" width="11.7109375" style="38" customWidth="1"/>
    <col min="2313" max="2561" width="9.140625" style="38"/>
    <col min="2562" max="2562" width="6.140625" style="38" customWidth="1"/>
    <col min="2563" max="2563" width="41.140625" style="38" bestFit="1" customWidth="1"/>
    <col min="2564" max="2568" width="11.7109375" style="38" customWidth="1"/>
    <col min="2569" max="2817" width="9.140625" style="38"/>
    <col min="2818" max="2818" width="6.140625" style="38" customWidth="1"/>
    <col min="2819" max="2819" width="41.140625" style="38" bestFit="1" customWidth="1"/>
    <col min="2820" max="2824" width="11.7109375" style="38" customWidth="1"/>
    <col min="2825" max="3073" width="9.140625" style="38"/>
    <col min="3074" max="3074" width="6.140625" style="38" customWidth="1"/>
    <col min="3075" max="3075" width="41.140625" style="38" bestFit="1" customWidth="1"/>
    <col min="3076" max="3080" width="11.7109375" style="38" customWidth="1"/>
    <col min="3081" max="3329" width="9.140625" style="38"/>
    <col min="3330" max="3330" width="6.140625" style="38" customWidth="1"/>
    <col min="3331" max="3331" width="41.140625" style="38" bestFit="1" customWidth="1"/>
    <col min="3332" max="3336" width="11.7109375" style="38" customWidth="1"/>
    <col min="3337" max="3585" width="9.140625" style="38"/>
    <col min="3586" max="3586" width="6.140625" style="38" customWidth="1"/>
    <col min="3587" max="3587" width="41.140625" style="38" bestFit="1" customWidth="1"/>
    <col min="3588" max="3592" width="11.7109375" style="38" customWidth="1"/>
    <col min="3593" max="3841" width="9.140625" style="38"/>
    <col min="3842" max="3842" width="6.140625" style="38" customWidth="1"/>
    <col min="3843" max="3843" width="41.140625" style="38" bestFit="1" customWidth="1"/>
    <col min="3844" max="3848" width="11.7109375" style="38" customWidth="1"/>
    <col min="3849" max="4097" width="9.140625" style="38"/>
    <col min="4098" max="4098" width="6.140625" style="38" customWidth="1"/>
    <col min="4099" max="4099" width="41.140625" style="38" bestFit="1" customWidth="1"/>
    <col min="4100" max="4104" width="11.7109375" style="38" customWidth="1"/>
    <col min="4105" max="4353" width="9.140625" style="38"/>
    <col min="4354" max="4354" width="6.140625" style="38" customWidth="1"/>
    <col min="4355" max="4355" width="41.140625" style="38" bestFit="1" customWidth="1"/>
    <col min="4356" max="4360" width="11.7109375" style="38" customWidth="1"/>
    <col min="4361" max="4609" width="9.140625" style="38"/>
    <col min="4610" max="4610" width="6.140625" style="38" customWidth="1"/>
    <col min="4611" max="4611" width="41.140625" style="38" bestFit="1" customWidth="1"/>
    <col min="4612" max="4616" width="11.7109375" style="38" customWidth="1"/>
    <col min="4617" max="4865" width="9.140625" style="38"/>
    <col min="4866" max="4866" width="6.140625" style="38" customWidth="1"/>
    <col min="4867" max="4867" width="41.140625" style="38" bestFit="1" customWidth="1"/>
    <col min="4868" max="4872" width="11.7109375" style="38" customWidth="1"/>
    <col min="4873" max="5121" width="9.140625" style="38"/>
    <col min="5122" max="5122" width="6.140625" style="38" customWidth="1"/>
    <col min="5123" max="5123" width="41.140625" style="38" bestFit="1" customWidth="1"/>
    <col min="5124" max="5128" width="11.7109375" style="38" customWidth="1"/>
    <col min="5129" max="5377" width="9.140625" style="38"/>
    <col min="5378" max="5378" width="6.140625" style="38" customWidth="1"/>
    <col min="5379" max="5379" width="41.140625" style="38" bestFit="1" customWidth="1"/>
    <col min="5380" max="5384" width="11.7109375" style="38" customWidth="1"/>
    <col min="5385" max="5633" width="9.140625" style="38"/>
    <col min="5634" max="5634" width="6.140625" style="38" customWidth="1"/>
    <col min="5635" max="5635" width="41.140625" style="38" bestFit="1" customWidth="1"/>
    <col min="5636" max="5640" width="11.7109375" style="38" customWidth="1"/>
    <col min="5641" max="5889" width="9.140625" style="38"/>
    <col min="5890" max="5890" width="6.140625" style="38" customWidth="1"/>
    <col min="5891" max="5891" width="41.140625" style="38" bestFit="1" customWidth="1"/>
    <col min="5892" max="5896" width="11.7109375" style="38" customWidth="1"/>
    <col min="5897" max="6145" width="9.140625" style="38"/>
    <col min="6146" max="6146" width="6.140625" style="38" customWidth="1"/>
    <col min="6147" max="6147" width="41.140625" style="38" bestFit="1" customWidth="1"/>
    <col min="6148" max="6152" width="11.7109375" style="38" customWidth="1"/>
    <col min="6153" max="6401" width="9.140625" style="38"/>
    <col min="6402" max="6402" width="6.140625" style="38" customWidth="1"/>
    <col min="6403" max="6403" width="41.140625" style="38" bestFit="1" customWidth="1"/>
    <col min="6404" max="6408" width="11.7109375" style="38" customWidth="1"/>
    <col min="6409" max="6657" width="9.140625" style="38"/>
    <col min="6658" max="6658" width="6.140625" style="38" customWidth="1"/>
    <col min="6659" max="6659" width="41.140625" style="38" bestFit="1" customWidth="1"/>
    <col min="6660" max="6664" width="11.7109375" style="38" customWidth="1"/>
    <col min="6665" max="6913" width="9.140625" style="38"/>
    <col min="6914" max="6914" width="6.140625" style="38" customWidth="1"/>
    <col min="6915" max="6915" width="41.140625" style="38" bestFit="1" customWidth="1"/>
    <col min="6916" max="6920" width="11.7109375" style="38" customWidth="1"/>
    <col min="6921" max="7169" width="9.140625" style="38"/>
    <col min="7170" max="7170" width="6.140625" style="38" customWidth="1"/>
    <col min="7171" max="7171" width="41.140625" style="38" bestFit="1" customWidth="1"/>
    <col min="7172" max="7176" width="11.7109375" style="38" customWidth="1"/>
    <col min="7177" max="7425" width="9.140625" style="38"/>
    <col min="7426" max="7426" width="6.140625" style="38" customWidth="1"/>
    <col min="7427" max="7427" width="41.140625" style="38" bestFit="1" customWidth="1"/>
    <col min="7428" max="7432" width="11.7109375" style="38" customWidth="1"/>
    <col min="7433" max="7681" width="9.140625" style="38"/>
    <col min="7682" max="7682" width="6.140625" style="38" customWidth="1"/>
    <col min="7683" max="7683" width="41.140625" style="38" bestFit="1" customWidth="1"/>
    <col min="7684" max="7688" width="11.7109375" style="38" customWidth="1"/>
    <col min="7689" max="7937" width="9.140625" style="38"/>
    <col min="7938" max="7938" width="6.140625" style="38" customWidth="1"/>
    <col min="7939" max="7939" width="41.140625" style="38" bestFit="1" customWidth="1"/>
    <col min="7940" max="7944" width="11.7109375" style="38" customWidth="1"/>
    <col min="7945" max="8193" width="9.140625" style="38"/>
    <col min="8194" max="8194" width="6.140625" style="38" customWidth="1"/>
    <col min="8195" max="8195" width="41.140625" style="38" bestFit="1" customWidth="1"/>
    <col min="8196" max="8200" width="11.7109375" style="38" customWidth="1"/>
    <col min="8201" max="8449" width="9.140625" style="38"/>
    <col min="8450" max="8450" width="6.140625" style="38" customWidth="1"/>
    <col min="8451" max="8451" width="41.140625" style="38" bestFit="1" customWidth="1"/>
    <col min="8452" max="8456" width="11.7109375" style="38" customWidth="1"/>
    <col min="8457" max="8705" width="9.140625" style="38"/>
    <col min="8706" max="8706" width="6.140625" style="38" customWidth="1"/>
    <col min="8707" max="8707" width="41.140625" style="38" bestFit="1" customWidth="1"/>
    <col min="8708" max="8712" width="11.7109375" style="38" customWidth="1"/>
    <col min="8713" max="8961" width="9.140625" style="38"/>
    <col min="8962" max="8962" width="6.140625" style="38" customWidth="1"/>
    <col min="8963" max="8963" width="41.140625" style="38" bestFit="1" customWidth="1"/>
    <col min="8964" max="8968" width="11.7109375" style="38" customWidth="1"/>
    <col min="8969" max="9217" width="9.140625" style="38"/>
    <col min="9218" max="9218" width="6.140625" style="38" customWidth="1"/>
    <col min="9219" max="9219" width="41.140625" style="38" bestFit="1" customWidth="1"/>
    <col min="9220" max="9224" width="11.7109375" style="38" customWidth="1"/>
    <col min="9225" max="9473" width="9.140625" style="38"/>
    <col min="9474" max="9474" width="6.140625" style="38" customWidth="1"/>
    <col min="9475" max="9475" width="41.140625" style="38" bestFit="1" customWidth="1"/>
    <col min="9476" max="9480" width="11.7109375" style="38" customWidth="1"/>
    <col min="9481" max="9729" width="9.140625" style="38"/>
    <col min="9730" max="9730" width="6.140625" style="38" customWidth="1"/>
    <col min="9731" max="9731" width="41.140625" style="38" bestFit="1" customWidth="1"/>
    <col min="9732" max="9736" width="11.7109375" style="38" customWidth="1"/>
    <col min="9737" max="9985" width="9.140625" style="38"/>
    <col min="9986" max="9986" width="6.140625" style="38" customWidth="1"/>
    <col min="9987" max="9987" width="41.140625" style="38" bestFit="1" customWidth="1"/>
    <col min="9988" max="9992" width="11.7109375" style="38" customWidth="1"/>
    <col min="9993" max="10241" width="9.140625" style="38"/>
    <col min="10242" max="10242" width="6.140625" style="38" customWidth="1"/>
    <col min="10243" max="10243" width="41.140625" style="38" bestFit="1" customWidth="1"/>
    <col min="10244" max="10248" width="11.7109375" style="38" customWidth="1"/>
    <col min="10249" max="10497" width="9.140625" style="38"/>
    <col min="10498" max="10498" width="6.140625" style="38" customWidth="1"/>
    <col min="10499" max="10499" width="41.140625" style="38" bestFit="1" customWidth="1"/>
    <col min="10500" max="10504" width="11.7109375" style="38" customWidth="1"/>
    <col min="10505" max="10753" width="9.140625" style="38"/>
    <col min="10754" max="10754" width="6.140625" style="38" customWidth="1"/>
    <col min="10755" max="10755" width="41.140625" style="38" bestFit="1" customWidth="1"/>
    <col min="10756" max="10760" width="11.7109375" style="38" customWidth="1"/>
    <col min="10761" max="11009" width="9.140625" style="38"/>
    <col min="11010" max="11010" width="6.140625" style="38" customWidth="1"/>
    <col min="11011" max="11011" width="41.140625" style="38" bestFit="1" customWidth="1"/>
    <col min="11012" max="11016" width="11.7109375" style="38" customWidth="1"/>
    <col min="11017" max="11265" width="9.140625" style="38"/>
    <col min="11266" max="11266" width="6.140625" style="38" customWidth="1"/>
    <col min="11267" max="11267" width="41.140625" style="38" bestFit="1" customWidth="1"/>
    <col min="11268" max="11272" width="11.7109375" style="38" customWidth="1"/>
    <col min="11273" max="11521" width="9.140625" style="38"/>
    <col min="11522" max="11522" width="6.140625" style="38" customWidth="1"/>
    <col min="11523" max="11523" width="41.140625" style="38" bestFit="1" customWidth="1"/>
    <col min="11524" max="11528" width="11.7109375" style="38" customWidth="1"/>
    <col min="11529" max="11777" width="9.140625" style="38"/>
    <col min="11778" max="11778" width="6.140625" style="38" customWidth="1"/>
    <col min="11779" max="11779" width="41.140625" style="38" bestFit="1" customWidth="1"/>
    <col min="11780" max="11784" width="11.7109375" style="38" customWidth="1"/>
    <col min="11785" max="12033" width="9.140625" style="38"/>
    <col min="12034" max="12034" width="6.140625" style="38" customWidth="1"/>
    <col min="12035" max="12035" width="41.140625" style="38" bestFit="1" customWidth="1"/>
    <col min="12036" max="12040" width="11.7109375" style="38" customWidth="1"/>
    <col min="12041" max="12289" width="9.140625" style="38"/>
    <col min="12290" max="12290" width="6.140625" style="38" customWidth="1"/>
    <col min="12291" max="12291" width="41.140625" style="38" bestFit="1" customWidth="1"/>
    <col min="12292" max="12296" width="11.7109375" style="38" customWidth="1"/>
    <col min="12297" max="12545" width="9.140625" style="38"/>
    <col min="12546" max="12546" width="6.140625" style="38" customWidth="1"/>
    <col min="12547" max="12547" width="41.140625" style="38" bestFit="1" customWidth="1"/>
    <col min="12548" max="12552" width="11.7109375" style="38" customWidth="1"/>
    <col min="12553" max="12801" width="9.140625" style="38"/>
    <col min="12802" max="12802" width="6.140625" style="38" customWidth="1"/>
    <col min="12803" max="12803" width="41.140625" style="38" bestFit="1" customWidth="1"/>
    <col min="12804" max="12808" width="11.7109375" style="38" customWidth="1"/>
    <col min="12809" max="13057" width="9.140625" style="38"/>
    <col min="13058" max="13058" width="6.140625" style="38" customWidth="1"/>
    <col min="13059" max="13059" width="41.140625" style="38" bestFit="1" customWidth="1"/>
    <col min="13060" max="13064" width="11.7109375" style="38" customWidth="1"/>
    <col min="13065" max="13313" width="9.140625" style="38"/>
    <col min="13314" max="13314" width="6.140625" style="38" customWidth="1"/>
    <col min="13315" max="13315" width="41.140625" style="38" bestFit="1" customWidth="1"/>
    <col min="13316" max="13320" width="11.7109375" style="38" customWidth="1"/>
    <col min="13321" max="13569" width="9.140625" style="38"/>
    <col min="13570" max="13570" width="6.140625" style="38" customWidth="1"/>
    <col min="13571" max="13571" width="41.140625" style="38" bestFit="1" customWidth="1"/>
    <col min="13572" max="13576" width="11.7109375" style="38" customWidth="1"/>
    <col min="13577" max="13825" width="9.140625" style="38"/>
    <col min="13826" max="13826" width="6.140625" style="38" customWidth="1"/>
    <col min="13827" max="13827" width="41.140625" style="38" bestFit="1" customWidth="1"/>
    <col min="13828" max="13832" width="11.7109375" style="38" customWidth="1"/>
    <col min="13833" max="14081" width="9.140625" style="38"/>
    <col min="14082" max="14082" width="6.140625" style="38" customWidth="1"/>
    <col min="14083" max="14083" width="41.140625" style="38" bestFit="1" customWidth="1"/>
    <col min="14084" max="14088" width="11.7109375" style="38" customWidth="1"/>
    <col min="14089" max="14337" width="9.140625" style="38"/>
    <col min="14338" max="14338" width="6.140625" style="38" customWidth="1"/>
    <col min="14339" max="14339" width="41.140625" style="38" bestFit="1" customWidth="1"/>
    <col min="14340" max="14344" width="11.7109375" style="38" customWidth="1"/>
    <col min="14345" max="14593" width="9.140625" style="38"/>
    <col min="14594" max="14594" width="6.140625" style="38" customWidth="1"/>
    <col min="14595" max="14595" width="41.140625" style="38" bestFit="1" customWidth="1"/>
    <col min="14596" max="14600" width="11.7109375" style="38" customWidth="1"/>
    <col min="14601" max="14849" width="9.140625" style="38"/>
    <col min="14850" max="14850" width="6.140625" style="38" customWidth="1"/>
    <col min="14851" max="14851" width="41.140625" style="38" bestFit="1" customWidth="1"/>
    <col min="14852" max="14856" width="11.7109375" style="38" customWidth="1"/>
    <col min="14857" max="15105" width="9.140625" style="38"/>
    <col min="15106" max="15106" width="6.140625" style="38" customWidth="1"/>
    <col min="15107" max="15107" width="41.140625" style="38" bestFit="1" customWidth="1"/>
    <col min="15108" max="15112" width="11.7109375" style="38" customWidth="1"/>
    <col min="15113" max="15361" width="9.140625" style="38"/>
    <col min="15362" max="15362" width="6.140625" style="38" customWidth="1"/>
    <col min="15363" max="15363" width="41.140625" style="38" bestFit="1" customWidth="1"/>
    <col min="15364" max="15368" width="11.7109375" style="38" customWidth="1"/>
    <col min="15369" max="15617" width="9.140625" style="38"/>
    <col min="15618" max="15618" width="6.140625" style="38" customWidth="1"/>
    <col min="15619" max="15619" width="41.140625" style="38" bestFit="1" customWidth="1"/>
    <col min="15620" max="15624" width="11.7109375" style="38" customWidth="1"/>
    <col min="15625" max="15873" width="9.140625" style="38"/>
    <col min="15874" max="15874" width="6.140625" style="38" customWidth="1"/>
    <col min="15875" max="15875" width="41.140625" style="38" bestFit="1" customWidth="1"/>
    <col min="15876" max="15880" width="11.7109375" style="38" customWidth="1"/>
    <col min="15881" max="16129" width="9.140625" style="38"/>
    <col min="16130" max="16130" width="6.140625" style="38" customWidth="1"/>
    <col min="16131" max="16131" width="41.140625" style="38" bestFit="1" customWidth="1"/>
    <col min="16132" max="16136" width="11.7109375" style="38" customWidth="1"/>
    <col min="16137" max="16384" width="9.140625" style="38"/>
  </cols>
  <sheetData>
    <row r="1" spans="2:12">
      <c r="B1" s="1717" t="s">
        <v>804</v>
      </c>
      <c r="C1" s="1717"/>
      <c r="D1" s="1717"/>
      <c r="E1" s="1717"/>
      <c r="F1" s="1717"/>
      <c r="G1" s="1717"/>
      <c r="H1" s="1717"/>
    </row>
    <row r="2" spans="2:12" ht="15" customHeight="1">
      <c r="B2" s="1728" t="s">
        <v>247</v>
      </c>
      <c r="C2" s="1728"/>
      <c r="D2" s="1728"/>
      <c r="E2" s="1728"/>
      <c r="F2" s="1728"/>
      <c r="G2" s="1728"/>
      <c r="H2" s="1728"/>
    </row>
    <row r="3" spans="2:12" ht="15" customHeight="1" thickBot="1">
      <c r="B3" s="1729" t="s">
        <v>66</v>
      </c>
      <c r="C3" s="1729"/>
      <c r="D3" s="1729"/>
      <c r="E3" s="1729"/>
      <c r="F3" s="1729"/>
      <c r="G3" s="1729"/>
      <c r="H3" s="1729"/>
    </row>
    <row r="4" spans="2:12" ht="15" customHeight="1" thickTop="1">
      <c r="B4" s="491"/>
      <c r="C4" s="492"/>
      <c r="D4" s="1730" t="str">
        <f>'M-India'!D4:F4</f>
        <v>Nine Months</v>
      </c>
      <c r="E4" s="1730"/>
      <c r="F4" s="1730"/>
      <c r="G4" s="1731" t="s">
        <v>4</v>
      </c>
      <c r="H4" s="1732"/>
    </row>
    <row r="5" spans="2:12" ht="15" customHeight="1">
      <c r="B5" s="493"/>
      <c r="C5" s="494"/>
      <c r="D5" s="847" t="s">
        <v>5</v>
      </c>
      <c r="E5" s="848" t="s">
        <v>462</v>
      </c>
      <c r="F5" s="848" t="s">
        <v>463</v>
      </c>
      <c r="G5" s="848" t="s">
        <v>462</v>
      </c>
      <c r="H5" s="849" t="s">
        <v>463</v>
      </c>
    </row>
    <row r="6" spans="2:12" ht="15" customHeight="1">
      <c r="B6" s="832"/>
      <c r="C6" s="833" t="s">
        <v>550</v>
      </c>
      <c r="D6" s="834">
        <v>55048.142340999992</v>
      </c>
      <c r="E6" s="834">
        <v>58554.967562999998</v>
      </c>
      <c r="F6" s="834">
        <v>63258.478822999998</v>
      </c>
      <c r="G6" s="834">
        <v>6.3704696886530883</v>
      </c>
      <c r="H6" s="835">
        <v>8.0326425848318337</v>
      </c>
    </row>
    <row r="7" spans="2:12" ht="15" customHeight="1">
      <c r="B7" s="836">
        <v>1</v>
      </c>
      <c r="C7" s="837" t="s">
        <v>619</v>
      </c>
      <c r="D7" s="838">
        <v>1101.7984450000001</v>
      </c>
      <c r="E7" s="838">
        <v>1253.7716169999999</v>
      </c>
      <c r="F7" s="838">
        <v>1047.223939</v>
      </c>
      <c r="G7" s="838">
        <v>13.793191730271474</v>
      </c>
      <c r="H7" s="839">
        <v>-16.474107022315849</v>
      </c>
    </row>
    <row r="8" spans="2:12" ht="15" customHeight="1">
      <c r="B8" s="836">
        <v>2</v>
      </c>
      <c r="C8" s="837" t="s">
        <v>620</v>
      </c>
      <c r="D8" s="838">
        <v>447.01728200000008</v>
      </c>
      <c r="E8" s="838">
        <v>438.97094200000004</v>
      </c>
      <c r="F8" s="838">
        <v>480.57946199999998</v>
      </c>
      <c r="G8" s="838">
        <v>-1.800006470443364</v>
      </c>
      <c r="H8" s="839">
        <v>9.4786501836378676</v>
      </c>
    </row>
    <row r="9" spans="2:12" ht="15" customHeight="1">
      <c r="B9" s="836">
        <v>3</v>
      </c>
      <c r="C9" s="837" t="s">
        <v>621</v>
      </c>
      <c r="D9" s="838">
        <v>416.54120199999994</v>
      </c>
      <c r="E9" s="838">
        <v>183.54702700000001</v>
      </c>
      <c r="F9" s="838">
        <v>295.20509100000004</v>
      </c>
      <c r="G9" s="838">
        <v>-55.93544501271208</v>
      </c>
      <c r="H9" s="839">
        <v>60.833490917834382</v>
      </c>
    </row>
    <row r="10" spans="2:12" ht="15" customHeight="1">
      <c r="B10" s="836">
        <v>4</v>
      </c>
      <c r="C10" s="837" t="s">
        <v>622</v>
      </c>
      <c r="D10" s="838">
        <v>887.68586800000003</v>
      </c>
      <c r="E10" s="838">
        <v>876.05869599999994</v>
      </c>
      <c r="F10" s="838">
        <v>850.67352899999992</v>
      </c>
      <c r="G10" s="838">
        <v>-1.3098295713771648</v>
      </c>
      <c r="H10" s="839">
        <v>-2.8976559579747629</v>
      </c>
    </row>
    <row r="11" spans="2:12" ht="15" customHeight="1">
      <c r="B11" s="836">
        <v>5</v>
      </c>
      <c r="C11" s="837" t="s">
        <v>583</v>
      </c>
      <c r="D11" s="838">
        <v>5396.4260979999999</v>
      </c>
      <c r="E11" s="838">
        <v>12332.235575999999</v>
      </c>
      <c r="F11" s="838">
        <v>5221.5665510000008</v>
      </c>
      <c r="G11" s="850" t="s">
        <v>25</v>
      </c>
      <c r="H11" s="851" t="s">
        <v>25</v>
      </c>
      <c r="L11" s="464"/>
    </row>
    <row r="12" spans="2:12" ht="15" customHeight="1">
      <c r="B12" s="836">
        <v>6</v>
      </c>
      <c r="C12" s="837" t="s">
        <v>623</v>
      </c>
      <c r="D12" s="838">
        <v>228.85229900000002</v>
      </c>
      <c r="E12" s="838">
        <v>243.17732199999998</v>
      </c>
      <c r="F12" s="838">
        <v>297.761145</v>
      </c>
      <c r="G12" s="838">
        <v>6.2595058308765061</v>
      </c>
      <c r="H12" s="839">
        <v>22.446099229598389</v>
      </c>
      <c r="L12" s="464"/>
    </row>
    <row r="13" spans="2:12" ht="15" customHeight="1">
      <c r="B13" s="836">
        <v>7</v>
      </c>
      <c r="C13" s="837" t="s">
        <v>589</v>
      </c>
      <c r="D13" s="838">
        <v>170.85336299999997</v>
      </c>
      <c r="E13" s="838">
        <v>141.26258799999999</v>
      </c>
      <c r="F13" s="838">
        <v>167.98545899999999</v>
      </c>
      <c r="G13" s="838">
        <v>-17.319398623719209</v>
      </c>
      <c r="H13" s="839">
        <v>18.917160855073661</v>
      </c>
      <c r="L13" s="464"/>
    </row>
    <row r="14" spans="2:12" ht="15" customHeight="1">
      <c r="B14" s="836">
        <v>8</v>
      </c>
      <c r="C14" s="837" t="s">
        <v>624</v>
      </c>
      <c r="D14" s="838">
        <v>7289.7861319999993</v>
      </c>
      <c r="E14" s="838">
        <v>6199.0060480000002</v>
      </c>
      <c r="F14" s="838">
        <v>7042.1397219999999</v>
      </c>
      <c r="G14" s="838">
        <v>-14.963128742718496</v>
      </c>
      <c r="H14" s="839">
        <v>13.601110685672296</v>
      </c>
    </row>
    <row r="15" spans="2:12" ht="15" customHeight="1">
      <c r="B15" s="836">
        <v>9</v>
      </c>
      <c r="C15" s="837" t="s">
        <v>625</v>
      </c>
      <c r="D15" s="838">
        <v>179.25832700000001</v>
      </c>
      <c r="E15" s="838">
        <v>144.36581900000002</v>
      </c>
      <c r="F15" s="838">
        <v>168.36633199999997</v>
      </c>
      <c r="G15" s="838">
        <v>-19.464930072676623</v>
      </c>
      <c r="H15" s="839">
        <v>16.624789140703683</v>
      </c>
    </row>
    <row r="16" spans="2:12" ht="15" customHeight="1">
      <c r="B16" s="836">
        <v>10</v>
      </c>
      <c r="C16" s="837" t="s">
        <v>626</v>
      </c>
      <c r="D16" s="838">
        <v>396.12896300000006</v>
      </c>
      <c r="E16" s="838">
        <v>450.18339699999996</v>
      </c>
      <c r="F16" s="838">
        <v>301.165933</v>
      </c>
      <c r="G16" s="838">
        <v>13.645665691957973</v>
      </c>
      <c r="H16" s="839">
        <v>-33.101501519835026</v>
      </c>
    </row>
    <row r="17" spans="2:8" ht="15" customHeight="1">
      <c r="B17" s="836">
        <v>11</v>
      </c>
      <c r="C17" s="837" t="s">
        <v>507</v>
      </c>
      <c r="D17" s="838">
        <v>0</v>
      </c>
      <c r="E17" s="838">
        <v>0</v>
      </c>
      <c r="F17" s="838">
        <v>0</v>
      </c>
      <c r="G17" s="850" t="s">
        <v>25</v>
      </c>
      <c r="H17" s="851" t="s">
        <v>25</v>
      </c>
    </row>
    <row r="18" spans="2:8" ht="15" customHeight="1">
      <c r="B18" s="836">
        <v>12</v>
      </c>
      <c r="C18" s="837" t="s">
        <v>627</v>
      </c>
      <c r="D18" s="838">
        <v>722.72407099999998</v>
      </c>
      <c r="E18" s="838">
        <v>819.61073099999999</v>
      </c>
      <c r="F18" s="838">
        <v>1038.358706</v>
      </c>
      <c r="G18" s="838">
        <v>13.405760772011149</v>
      </c>
      <c r="H18" s="839">
        <v>26.689252193307354</v>
      </c>
    </row>
    <row r="19" spans="2:8" ht="15" customHeight="1">
      <c r="B19" s="836">
        <v>13</v>
      </c>
      <c r="C19" s="837" t="s">
        <v>628</v>
      </c>
      <c r="D19" s="838">
        <v>1394.1207819999997</v>
      </c>
      <c r="E19" s="838">
        <v>1079.3838020000001</v>
      </c>
      <c r="F19" s="838">
        <v>721.80433800000014</v>
      </c>
      <c r="G19" s="838">
        <v>-22.576019528844498</v>
      </c>
      <c r="H19" s="839">
        <v>-33.128110996055128</v>
      </c>
    </row>
    <row r="20" spans="2:8" ht="15" customHeight="1">
      <c r="B20" s="836">
        <v>14</v>
      </c>
      <c r="C20" s="837" t="s">
        <v>598</v>
      </c>
      <c r="D20" s="838">
        <v>330.41405800000001</v>
      </c>
      <c r="E20" s="838">
        <v>308.21093500000001</v>
      </c>
      <c r="F20" s="838">
        <v>360.35674099999994</v>
      </c>
      <c r="G20" s="838">
        <v>-6.7197876308277387</v>
      </c>
      <c r="H20" s="839">
        <v>16.918869539784481</v>
      </c>
    </row>
    <row r="21" spans="2:8" ht="15" customHeight="1">
      <c r="B21" s="836">
        <v>15</v>
      </c>
      <c r="C21" s="837" t="s">
        <v>629</v>
      </c>
      <c r="D21" s="838">
        <v>481.18431800000002</v>
      </c>
      <c r="E21" s="838">
        <v>584.69528500000001</v>
      </c>
      <c r="F21" s="838">
        <v>938.62199099999998</v>
      </c>
      <c r="G21" s="838">
        <v>21.511708326288385</v>
      </c>
      <c r="H21" s="839">
        <v>60.531821459788233</v>
      </c>
    </row>
    <row r="22" spans="2:8" ht="15" customHeight="1">
      <c r="B22" s="836">
        <v>16</v>
      </c>
      <c r="C22" s="837" t="s">
        <v>630</v>
      </c>
      <c r="D22" s="838">
        <v>613.85723699999994</v>
      </c>
      <c r="E22" s="838">
        <v>403.82232399999998</v>
      </c>
      <c r="F22" s="838">
        <v>617.04936100000009</v>
      </c>
      <c r="G22" s="838">
        <v>-34.215596125650947</v>
      </c>
      <c r="H22" s="839">
        <v>52.802191540059596</v>
      </c>
    </row>
    <row r="23" spans="2:8" ht="15" customHeight="1">
      <c r="B23" s="836">
        <v>17</v>
      </c>
      <c r="C23" s="837" t="s">
        <v>631</v>
      </c>
      <c r="D23" s="838">
        <v>7263.8563319999994</v>
      </c>
      <c r="E23" s="838">
        <v>5086.8101630000001</v>
      </c>
      <c r="F23" s="838">
        <v>7478.6147369999999</v>
      </c>
      <c r="G23" s="838">
        <v>-29.970942010641068</v>
      </c>
      <c r="H23" s="839">
        <v>47.0197333369604</v>
      </c>
    </row>
    <row r="24" spans="2:8" ht="15" customHeight="1">
      <c r="B24" s="836">
        <v>18</v>
      </c>
      <c r="C24" s="837" t="s">
        <v>632</v>
      </c>
      <c r="D24" s="838">
        <v>399.84419600000007</v>
      </c>
      <c r="E24" s="838">
        <v>303.01230299999997</v>
      </c>
      <c r="F24" s="838">
        <v>492.195021</v>
      </c>
      <c r="G24" s="838">
        <v>-24.217406171878025</v>
      </c>
      <c r="H24" s="839">
        <v>62.43400552617166</v>
      </c>
    </row>
    <row r="25" spans="2:8" ht="15" customHeight="1">
      <c r="B25" s="836">
        <v>19</v>
      </c>
      <c r="C25" s="837" t="s">
        <v>633</v>
      </c>
      <c r="D25" s="838">
        <v>216.40874199999999</v>
      </c>
      <c r="E25" s="838">
        <v>193.082514</v>
      </c>
      <c r="F25" s="838">
        <v>28.959353000000004</v>
      </c>
      <c r="G25" s="838">
        <v>-10.778782679675658</v>
      </c>
      <c r="H25" s="839">
        <v>-85.001566221579239</v>
      </c>
    </row>
    <row r="26" spans="2:8" ht="15" customHeight="1">
      <c r="B26" s="836">
        <v>20</v>
      </c>
      <c r="C26" s="837" t="s">
        <v>603</v>
      </c>
      <c r="D26" s="838">
        <v>393.57952299999999</v>
      </c>
      <c r="E26" s="838">
        <v>116.87575699999999</v>
      </c>
      <c r="F26" s="838">
        <v>461.55906599999997</v>
      </c>
      <c r="G26" s="838">
        <v>-70.304411136755206</v>
      </c>
      <c r="H26" s="839">
        <v>294.91429005246999</v>
      </c>
    </row>
    <row r="27" spans="2:8" ht="15" customHeight="1">
      <c r="B27" s="836">
        <v>21</v>
      </c>
      <c r="C27" s="837" t="s">
        <v>634</v>
      </c>
      <c r="D27" s="838">
        <v>305.47638700000005</v>
      </c>
      <c r="E27" s="838">
        <v>210.303473</v>
      </c>
      <c r="F27" s="838">
        <v>298.021477</v>
      </c>
      <c r="G27" s="838">
        <v>-31.155571445199797</v>
      </c>
      <c r="H27" s="839">
        <v>41.710202284676512</v>
      </c>
    </row>
    <row r="28" spans="2:8" ht="15" customHeight="1">
      <c r="B28" s="836">
        <v>22</v>
      </c>
      <c r="C28" s="837" t="s">
        <v>635</v>
      </c>
      <c r="D28" s="838">
        <v>45.590249000000007</v>
      </c>
      <c r="E28" s="838">
        <v>0</v>
      </c>
      <c r="F28" s="838">
        <v>0</v>
      </c>
      <c r="G28" s="852">
        <v>-100</v>
      </c>
      <c r="H28" s="851" t="s">
        <v>25</v>
      </c>
    </row>
    <row r="29" spans="2:8" ht="15" customHeight="1">
      <c r="B29" s="836">
        <v>23</v>
      </c>
      <c r="C29" s="837" t="s">
        <v>636</v>
      </c>
      <c r="D29" s="838">
        <v>1277.717641</v>
      </c>
      <c r="E29" s="838">
        <v>1071.7591089999999</v>
      </c>
      <c r="F29" s="838">
        <v>519.355502</v>
      </c>
      <c r="G29" s="838">
        <v>-16.119252438184034</v>
      </c>
      <c r="H29" s="839">
        <v>-51.541769261510417</v>
      </c>
    </row>
    <row r="30" spans="2:8" ht="15" customHeight="1">
      <c r="B30" s="836">
        <v>24</v>
      </c>
      <c r="C30" s="837" t="s">
        <v>637</v>
      </c>
      <c r="D30" s="838">
        <v>470.08380199999999</v>
      </c>
      <c r="E30" s="838">
        <v>545.60076600000002</v>
      </c>
      <c r="F30" s="838">
        <v>493.86953799999998</v>
      </c>
      <c r="G30" s="838">
        <v>16.064574801069199</v>
      </c>
      <c r="H30" s="839">
        <v>-9.4815167469907919</v>
      </c>
    </row>
    <row r="31" spans="2:8" ht="15" customHeight="1">
      <c r="B31" s="836">
        <v>25</v>
      </c>
      <c r="C31" s="837" t="s">
        <v>558</v>
      </c>
      <c r="D31" s="838">
        <v>3711.6633619999993</v>
      </c>
      <c r="E31" s="838">
        <v>4507.8898349999999</v>
      </c>
      <c r="F31" s="838">
        <v>3966.6218789999998</v>
      </c>
      <c r="G31" s="838">
        <v>21.452012085787885</v>
      </c>
      <c r="H31" s="839">
        <v>-12.007124748202727</v>
      </c>
    </row>
    <row r="32" spans="2:8" ht="15" customHeight="1">
      <c r="B32" s="836">
        <v>26</v>
      </c>
      <c r="C32" s="837" t="s">
        <v>638</v>
      </c>
      <c r="D32" s="838">
        <v>33.506256999999998</v>
      </c>
      <c r="E32" s="838">
        <v>29.388257000000003</v>
      </c>
      <c r="F32" s="838">
        <v>54.979771</v>
      </c>
      <c r="G32" s="838">
        <v>-12.290241789764806</v>
      </c>
      <c r="H32" s="839">
        <v>87.080747932754207</v>
      </c>
    </row>
    <row r="33" spans="2:8" ht="15" customHeight="1">
      <c r="B33" s="836">
        <v>27</v>
      </c>
      <c r="C33" s="837" t="s">
        <v>533</v>
      </c>
      <c r="D33" s="838">
        <v>1508.5771820000002</v>
      </c>
      <c r="E33" s="838">
        <v>1950.1692009999999</v>
      </c>
      <c r="F33" s="838">
        <v>1571.3504130000001</v>
      </c>
      <c r="G33" s="838">
        <v>29.272086590528829</v>
      </c>
      <c r="H33" s="839">
        <v>-19.424919017578105</v>
      </c>
    </row>
    <row r="34" spans="2:8" ht="15" customHeight="1">
      <c r="B34" s="836">
        <v>28</v>
      </c>
      <c r="C34" s="837" t="s">
        <v>639</v>
      </c>
      <c r="D34" s="838">
        <v>197.65133200000002</v>
      </c>
      <c r="E34" s="838">
        <v>60.271154000000003</v>
      </c>
      <c r="F34" s="838">
        <v>104.35168399999998</v>
      </c>
      <c r="G34" s="838">
        <v>-69.506325411457382</v>
      </c>
      <c r="H34" s="839">
        <v>73.13702671098676</v>
      </c>
    </row>
    <row r="35" spans="2:8" ht="15" customHeight="1">
      <c r="B35" s="836">
        <v>29</v>
      </c>
      <c r="C35" s="837" t="s">
        <v>640</v>
      </c>
      <c r="D35" s="838">
        <v>531.63829400000009</v>
      </c>
      <c r="E35" s="838">
        <v>478.27796300000006</v>
      </c>
      <c r="F35" s="838">
        <v>789.48040300000002</v>
      </c>
      <c r="G35" s="838">
        <v>-10.036961521060036</v>
      </c>
      <c r="H35" s="839">
        <v>65.06727553324464</v>
      </c>
    </row>
    <row r="36" spans="2:8" ht="15" customHeight="1">
      <c r="B36" s="836">
        <v>30</v>
      </c>
      <c r="C36" s="837" t="s">
        <v>641</v>
      </c>
      <c r="D36" s="838">
        <v>511.12985600000002</v>
      </c>
      <c r="E36" s="838">
        <v>71.939672999999999</v>
      </c>
      <c r="F36" s="838">
        <v>589.80383699999993</v>
      </c>
      <c r="G36" s="838">
        <v>-85.925362771217181</v>
      </c>
      <c r="H36" s="839">
        <v>719.85893513861254</v>
      </c>
    </row>
    <row r="37" spans="2:8" ht="15" customHeight="1">
      <c r="B37" s="836">
        <v>31</v>
      </c>
      <c r="C37" s="837" t="s">
        <v>642</v>
      </c>
      <c r="D37" s="838">
        <v>397.17749200000003</v>
      </c>
      <c r="E37" s="838">
        <v>287.713662</v>
      </c>
      <c r="F37" s="838">
        <v>572.33981399999993</v>
      </c>
      <c r="G37" s="838">
        <v>-27.560431344885984</v>
      </c>
      <c r="H37" s="839">
        <v>98.926880990448041</v>
      </c>
    </row>
    <row r="38" spans="2:8" ht="15" customHeight="1">
      <c r="B38" s="836">
        <v>32</v>
      </c>
      <c r="C38" s="837" t="s">
        <v>643</v>
      </c>
      <c r="D38" s="838">
        <v>11725.268748</v>
      </c>
      <c r="E38" s="838">
        <v>12768.740651</v>
      </c>
      <c r="F38" s="838">
        <v>17849.136479000001</v>
      </c>
      <c r="G38" s="838">
        <v>8.8993431658271049</v>
      </c>
      <c r="H38" s="839">
        <v>39.787759551699594</v>
      </c>
    </row>
    <row r="39" spans="2:8" ht="15" customHeight="1">
      <c r="B39" s="836">
        <v>33</v>
      </c>
      <c r="C39" s="837" t="s">
        <v>644</v>
      </c>
      <c r="D39" s="838">
        <v>304.01926799999995</v>
      </c>
      <c r="E39" s="838">
        <v>230.70244</v>
      </c>
      <c r="F39" s="838">
        <v>256.34314999999998</v>
      </c>
      <c r="G39" s="838">
        <v>-24.115849130983364</v>
      </c>
      <c r="H39" s="839">
        <v>11.11419107660933</v>
      </c>
    </row>
    <row r="40" spans="2:8" ht="15" customHeight="1">
      <c r="B40" s="836">
        <v>34</v>
      </c>
      <c r="C40" s="837" t="s">
        <v>645</v>
      </c>
      <c r="D40" s="838">
        <v>418.42657800000001</v>
      </c>
      <c r="E40" s="838">
        <v>429.47396500000002</v>
      </c>
      <c r="F40" s="838">
        <v>558.3404670000001</v>
      </c>
      <c r="G40" s="838">
        <v>2.640221147711145</v>
      </c>
      <c r="H40" s="839">
        <v>30.005660995073384</v>
      </c>
    </row>
    <row r="41" spans="2:8" ht="15" customHeight="1">
      <c r="B41" s="836">
        <v>35</v>
      </c>
      <c r="C41" s="837" t="s">
        <v>646</v>
      </c>
      <c r="D41" s="838">
        <v>1004.2452049999998</v>
      </c>
      <c r="E41" s="838">
        <v>1033.26767</v>
      </c>
      <c r="F41" s="838">
        <v>2072.1656189999999</v>
      </c>
      <c r="G41" s="838">
        <v>2.8899779511518915</v>
      </c>
      <c r="H41" s="839">
        <v>100.54490033545713</v>
      </c>
    </row>
    <row r="42" spans="2:8" ht="15" customHeight="1">
      <c r="B42" s="836">
        <v>36</v>
      </c>
      <c r="C42" s="837" t="s">
        <v>647</v>
      </c>
      <c r="D42" s="838">
        <v>163.30404799999999</v>
      </c>
      <c r="E42" s="838">
        <v>100.48101599999998</v>
      </c>
      <c r="F42" s="838">
        <v>110.865537</v>
      </c>
      <c r="G42" s="838">
        <v>-38.469978404944385</v>
      </c>
      <c r="H42" s="839">
        <v>10.334808915546816</v>
      </c>
    </row>
    <row r="43" spans="2:8" ht="15" customHeight="1">
      <c r="B43" s="836">
        <v>37</v>
      </c>
      <c r="C43" s="837" t="s">
        <v>648</v>
      </c>
      <c r="D43" s="838">
        <v>3294.7235879999998</v>
      </c>
      <c r="E43" s="838">
        <v>2859.6031690000004</v>
      </c>
      <c r="F43" s="838">
        <v>4359.505107</v>
      </c>
      <c r="G43" s="838">
        <v>-13.206583416733025</v>
      </c>
      <c r="H43" s="839">
        <v>52.451401448282525</v>
      </c>
    </row>
    <row r="44" spans="2:8" ht="15" customHeight="1">
      <c r="B44" s="836">
        <v>38</v>
      </c>
      <c r="C44" s="837" t="s">
        <v>649</v>
      </c>
      <c r="D44" s="838">
        <v>185.05107499999997</v>
      </c>
      <c r="E44" s="838">
        <v>260.329947</v>
      </c>
      <c r="F44" s="838">
        <v>346.87956100000002</v>
      </c>
      <c r="G44" s="838">
        <v>40.680051169656821</v>
      </c>
      <c r="H44" s="839">
        <v>33.246122851936036</v>
      </c>
    </row>
    <row r="45" spans="2:8" ht="15" customHeight="1">
      <c r="B45" s="836">
        <v>39</v>
      </c>
      <c r="C45" s="837" t="s">
        <v>650</v>
      </c>
      <c r="D45" s="838">
        <v>120.10009000000001</v>
      </c>
      <c r="E45" s="838">
        <v>130.065437</v>
      </c>
      <c r="F45" s="838">
        <v>132.48312300000001</v>
      </c>
      <c r="G45" s="838">
        <v>8.2975349976840249</v>
      </c>
      <c r="H45" s="839">
        <v>1.8588228016332948</v>
      </c>
    </row>
    <row r="46" spans="2:8" ht="15" customHeight="1">
      <c r="B46" s="836">
        <v>40</v>
      </c>
      <c r="C46" s="837" t="s">
        <v>651</v>
      </c>
      <c r="D46" s="838">
        <v>512.45464900000002</v>
      </c>
      <c r="E46" s="838">
        <v>370.90732899999995</v>
      </c>
      <c r="F46" s="838">
        <v>602.39898500000004</v>
      </c>
      <c r="G46" s="838">
        <v>-27.621433482204608</v>
      </c>
      <c r="H46" s="839">
        <v>62.412262551975658</v>
      </c>
    </row>
    <row r="47" spans="2:8" ht="15" customHeight="1">
      <c r="B47" s="836"/>
      <c r="C47" s="841" t="s">
        <v>652</v>
      </c>
      <c r="D47" s="842">
        <v>25105.051477999994</v>
      </c>
      <c r="E47" s="842">
        <v>23823.708505000002</v>
      </c>
      <c r="F47" s="842">
        <v>29458.884051000005</v>
      </c>
      <c r="G47" s="838">
        <v>-5.1039248978352276</v>
      </c>
      <c r="H47" s="839">
        <v>23.653645463372413</v>
      </c>
    </row>
    <row r="48" spans="2:8" ht="15" customHeight="1" thickBot="1">
      <c r="B48" s="853"/>
      <c r="C48" s="844" t="s">
        <v>653</v>
      </c>
      <c r="D48" s="845">
        <v>80153.193818999978</v>
      </c>
      <c r="E48" s="845">
        <v>82378.676067999986</v>
      </c>
      <c r="F48" s="845">
        <v>92717.362873999999</v>
      </c>
      <c r="G48" s="845">
        <v>2.7765359594098555</v>
      </c>
      <c r="H48" s="846">
        <v>12.550197817534567</v>
      </c>
    </row>
    <row r="49" spans="2:11" ht="15" customHeight="1" thickTop="1">
      <c r="B49" s="473" t="s">
        <v>547</v>
      </c>
      <c r="C49" s="473"/>
      <c r="D49" s="473"/>
      <c r="E49" s="495"/>
      <c r="F49" s="495"/>
      <c r="G49" s="495"/>
      <c r="H49" s="496"/>
    </row>
    <row r="50" spans="2:11" ht="15" customHeight="1">
      <c r="B50" s="497"/>
      <c r="C50" s="498"/>
      <c r="D50" s="498"/>
      <c r="E50" s="499"/>
      <c r="F50" s="499"/>
      <c r="G50" s="499"/>
      <c r="H50" s="490"/>
    </row>
    <row r="51" spans="2:11" ht="15" customHeight="1">
      <c r="B51" s="497"/>
      <c r="C51" s="498"/>
      <c r="D51" s="498"/>
      <c r="E51" s="499"/>
      <c r="F51" s="499"/>
      <c r="G51" s="499"/>
      <c r="H51" s="490"/>
    </row>
    <row r="52" spans="2:11" ht="15" customHeight="1">
      <c r="B52" s="497"/>
      <c r="C52" s="498"/>
      <c r="D52" s="498"/>
      <c r="E52" s="499"/>
      <c r="F52" s="499"/>
      <c r="G52" s="499"/>
      <c r="H52" s="490"/>
    </row>
    <row r="53" spans="2:11" ht="15" customHeight="1">
      <c r="B53" s="497"/>
      <c r="C53" s="498"/>
      <c r="D53" s="500"/>
      <c r="E53" s="501"/>
      <c r="F53" s="501"/>
      <c r="G53" s="501"/>
      <c r="H53" s="502"/>
      <c r="I53" s="464"/>
    </row>
    <row r="54" spans="2:11" ht="15" customHeight="1">
      <c r="B54" s="497"/>
      <c r="C54" s="498"/>
      <c r="D54" s="498"/>
      <c r="E54" s="499"/>
      <c r="F54" s="499"/>
      <c r="G54" s="499"/>
      <c r="H54" s="490"/>
    </row>
    <row r="55" spans="2:11" ht="15" customHeight="1">
      <c r="B55" s="497"/>
      <c r="C55" s="498"/>
      <c r="D55" s="498"/>
      <c r="E55" s="499"/>
      <c r="F55" s="499"/>
      <c r="G55" s="499"/>
      <c r="H55" s="490"/>
    </row>
    <row r="56" spans="2:11" ht="15" customHeight="1">
      <c r="B56" s="498"/>
      <c r="C56" s="503"/>
      <c r="D56" s="503"/>
      <c r="E56" s="504"/>
      <c r="F56" s="504"/>
      <c r="G56" s="504"/>
      <c r="H56" s="489"/>
      <c r="K56" s="38" t="s">
        <v>194</v>
      </c>
    </row>
    <row r="57" spans="2:11" ht="15" customHeight="1">
      <c r="B57" s="498"/>
      <c r="C57" s="503"/>
      <c r="D57" s="503"/>
      <c r="E57" s="504"/>
      <c r="F57" s="504"/>
      <c r="G57" s="504"/>
      <c r="H57" s="489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7"/>
  <sheetViews>
    <sheetView view="pageBreakPreview" zoomScaleSheetLayoutView="100" workbookViewId="0">
      <selection activeCell="J11" sqref="J11"/>
    </sheetView>
  </sheetViews>
  <sheetFormatPr defaultRowHeight="12.75"/>
  <cols>
    <col min="1" max="1" width="9.140625" style="125"/>
    <col min="2" max="2" width="4.7109375" style="125" customWidth="1"/>
    <col min="3" max="3" width="30" style="125" bestFit="1" customWidth="1"/>
    <col min="4" max="8" width="11.5703125" style="125" customWidth="1"/>
    <col min="9" max="257" width="9.140625" style="125"/>
    <col min="258" max="258" width="4.7109375" style="125" customWidth="1"/>
    <col min="259" max="259" width="30" style="125" bestFit="1" customWidth="1"/>
    <col min="260" max="264" width="11.5703125" style="125" customWidth="1"/>
    <col min="265" max="513" width="9.140625" style="125"/>
    <col min="514" max="514" width="4.7109375" style="125" customWidth="1"/>
    <col min="515" max="515" width="30" style="125" bestFit="1" customWidth="1"/>
    <col min="516" max="520" width="11.5703125" style="125" customWidth="1"/>
    <col min="521" max="769" width="9.140625" style="125"/>
    <col min="770" max="770" width="4.7109375" style="125" customWidth="1"/>
    <col min="771" max="771" width="30" style="125" bestFit="1" customWidth="1"/>
    <col min="772" max="776" width="11.5703125" style="125" customWidth="1"/>
    <col min="777" max="1025" width="9.140625" style="125"/>
    <col min="1026" max="1026" width="4.7109375" style="125" customWidth="1"/>
    <col min="1027" max="1027" width="30" style="125" bestFit="1" customWidth="1"/>
    <col min="1028" max="1032" width="11.5703125" style="125" customWidth="1"/>
    <col min="1033" max="1281" width="9.140625" style="125"/>
    <col min="1282" max="1282" width="4.7109375" style="125" customWidth="1"/>
    <col min="1283" max="1283" width="30" style="125" bestFit="1" customWidth="1"/>
    <col min="1284" max="1288" width="11.5703125" style="125" customWidth="1"/>
    <col min="1289" max="1537" width="9.140625" style="125"/>
    <col min="1538" max="1538" width="4.7109375" style="125" customWidth="1"/>
    <col min="1539" max="1539" width="30" style="125" bestFit="1" customWidth="1"/>
    <col min="1540" max="1544" width="11.5703125" style="125" customWidth="1"/>
    <col min="1545" max="1793" width="9.140625" style="125"/>
    <col min="1794" max="1794" width="4.7109375" style="125" customWidth="1"/>
    <col min="1795" max="1795" width="30" style="125" bestFit="1" customWidth="1"/>
    <col min="1796" max="1800" width="11.5703125" style="125" customWidth="1"/>
    <col min="1801" max="2049" width="9.140625" style="125"/>
    <col min="2050" max="2050" width="4.7109375" style="125" customWidth="1"/>
    <col min="2051" max="2051" width="30" style="125" bestFit="1" customWidth="1"/>
    <col min="2052" max="2056" width="11.5703125" style="125" customWidth="1"/>
    <col min="2057" max="2305" width="9.140625" style="125"/>
    <col min="2306" max="2306" width="4.7109375" style="125" customWidth="1"/>
    <col min="2307" max="2307" width="30" style="125" bestFit="1" customWidth="1"/>
    <col min="2308" max="2312" width="11.5703125" style="125" customWidth="1"/>
    <col min="2313" max="2561" width="9.140625" style="125"/>
    <col min="2562" max="2562" width="4.7109375" style="125" customWidth="1"/>
    <col min="2563" max="2563" width="30" style="125" bestFit="1" customWidth="1"/>
    <col min="2564" max="2568" width="11.5703125" style="125" customWidth="1"/>
    <col min="2569" max="2817" width="9.140625" style="125"/>
    <col min="2818" max="2818" width="4.7109375" style="125" customWidth="1"/>
    <col min="2819" max="2819" width="30" style="125" bestFit="1" customWidth="1"/>
    <col min="2820" max="2824" width="11.5703125" style="125" customWidth="1"/>
    <col min="2825" max="3073" width="9.140625" style="125"/>
    <col min="3074" max="3074" width="4.7109375" style="125" customWidth="1"/>
    <col min="3075" max="3075" width="30" style="125" bestFit="1" customWidth="1"/>
    <col min="3076" max="3080" width="11.5703125" style="125" customWidth="1"/>
    <col min="3081" max="3329" width="9.140625" style="125"/>
    <col min="3330" max="3330" width="4.7109375" style="125" customWidth="1"/>
    <col min="3331" max="3331" width="30" style="125" bestFit="1" customWidth="1"/>
    <col min="3332" max="3336" width="11.5703125" style="125" customWidth="1"/>
    <col min="3337" max="3585" width="9.140625" style="125"/>
    <col min="3586" max="3586" width="4.7109375" style="125" customWidth="1"/>
    <col min="3587" max="3587" width="30" style="125" bestFit="1" customWidth="1"/>
    <col min="3588" max="3592" width="11.5703125" style="125" customWidth="1"/>
    <col min="3593" max="3841" width="9.140625" style="125"/>
    <col min="3842" max="3842" width="4.7109375" style="125" customWidth="1"/>
    <col min="3843" max="3843" width="30" style="125" bestFit="1" customWidth="1"/>
    <col min="3844" max="3848" width="11.5703125" style="125" customWidth="1"/>
    <col min="3849" max="4097" width="9.140625" style="125"/>
    <col min="4098" max="4098" width="4.7109375" style="125" customWidth="1"/>
    <col min="4099" max="4099" width="30" style="125" bestFit="1" customWidth="1"/>
    <col min="4100" max="4104" width="11.5703125" style="125" customWidth="1"/>
    <col min="4105" max="4353" width="9.140625" style="125"/>
    <col min="4354" max="4354" width="4.7109375" style="125" customWidth="1"/>
    <col min="4355" max="4355" width="30" style="125" bestFit="1" customWidth="1"/>
    <col min="4356" max="4360" width="11.5703125" style="125" customWidth="1"/>
    <col min="4361" max="4609" width="9.140625" style="125"/>
    <col min="4610" max="4610" width="4.7109375" style="125" customWidth="1"/>
    <col min="4611" max="4611" width="30" style="125" bestFit="1" customWidth="1"/>
    <col min="4612" max="4616" width="11.5703125" style="125" customWidth="1"/>
    <col min="4617" max="4865" width="9.140625" style="125"/>
    <col min="4866" max="4866" width="4.7109375" style="125" customWidth="1"/>
    <col min="4867" max="4867" width="30" style="125" bestFit="1" customWidth="1"/>
    <col min="4868" max="4872" width="11.5703125" style="125" customWidth="1"/>
    <col min="4873" max="5121" width="9.140625" style="125"/>
    <col min="5122" max="5122" width="4.7109375" style="125" customWidth="1"/>
    <col min="5123" max="5123" width="30" style="125" bestFit="1" customWidth="1"/>
    <col min="5124" max="5128" width="11.5703125" style="125" customWidth="1"/>
    <col min="5129" max="5377" width="9.140625" style="125"/>
    <col min="5378" max="5378" width="4.7109375" style="125" customWidth="1"/>
    <col min="5379" max="5379" width="30" style="125" bestFit="1" customWidth="1"/>
    <col min="5380" max="5384" width="11.5703125" style="125" customWidth="1"/>
    <col min="5385" max="5633" width="9.140625" style="125"/>
    <col min="5634" max="5634" width="4.7109375" style="125" customWidth="1"/>
    <col min="5635" max="5635" width="30" style="125" bestFit="1" customWidth="1"/>
    <col min="5636" max="5640" width="11.5703125" style="125" customWidth="1"/>
    <col min="5641" max="5889" width="9.140625" style="125"/>
    <col min="5890" max="5890" width="4.7109375" style="125" customWidth="1"/>
    <col min="5891" max="5891" width="30" style="125" bestFit="1" customWidth="1"/>
    <col min="5892" max="5896" width="11.5703125" style="125" customWidth="1"/>
    <col min="5897" max="6145" width="9.140625" style="125"/>
    <col min="6146" max="6146" width="4.7109375" style="125" customWidth="1"/>
    <col min="6147" max="6147" width="30" style="125" bestFit="1" customWidth="1"/>
    <col min="6148" max="6152" width="11.5703125" style="125" customWidth="1"/>
    <col min="6153" max="6401" width="9.140625" style="125"/>
    <col min="6402" max="6402" width="4.7109375" style="125" customWidth="1"/>
    <col min="6403" max="6403" width="30" style="125" bestFit="1" customWidth="1"/>
    <col min="6404" max="6408" width="11.5703125" style="125" customWidth="1"/>
    <col min="6409" max="6657" width="9.140625" style="125"/>
    <col min="6658" max="6658" width="4.7109375" style="125" customWidth="1"/>
    <col min="6659" max="6659" width="30" style="125" bestFit="1" customWidth="1"/>
    <col min="6660" max="6664" width="11.5703125" style="125" customWidth="1"/>
    <col min="6665" max="6913" width="9.140625" style="125"/>
    <col min="6914" max="6914" width="4.7109375" style="125" customWidth="1"/>
    <col min="6915" max="6915" width="30" style="125" bestFit="1" customWidth="1"/>
    <col min="6916" max="6920" width="11.5703125" style="125" customWidth="1"/>
    <col min="6921" max="7169" width="9.140625" style="125"/>
    <col min="7170" max="7170" width="4.7109375" style="125" customWidth="1"/>
    <col min="7171" max="7171" width="30" style="125" bestFit="1" customWidth="1"/>
    <col min="7172" max="7176" width="11.5703125" style="125" customWidth="1"/>
    <col min="7177" max="7425" width="9.140625" style="125"/>
    <col min="7426" max="7426" width="4.7109375" style="125" customWidth="1"/>
    <col min="7427" max="7427" width="30" style="125" bestFit="1" customWidth="1"/>
    <col min="7428" max="7432" width="11.5703125" style="125" customWidth="1"/>
    <col min="7433" max="7681" width="9.140625" style="125"/>
    <col min="7682" max="7682" width="4.7109375" style="125" customWidth="1"/>
    <col min="7683" max="7683" width="30" style="125" bestFit="1" customWidth="1"/>
    <col min="7684" max="7688" width="11.5703125" style="125" customWidth="1"/>
    <col min="7689" max="7937" width="9.140625" style="125"/>
    <col min="7938" max="7938" width="4.7109375" style="125" customWidth="1"/>
    <col min="7939" max="7939" width="30" style="125" bestFit="1" customWidth="1"/>
    <col min="7940" max="7944" width="11.5703125" style="125" customWidth="1"/>
    <col min="7945" max="8193" width="9.140625" style="125"/>
    <col min="8194" max="8194" width="4.7109375" style="125" customWidth="1"/>
    <col min="8195" max="8195" width="30" style="125" bestFit="1" customWidth="1"/>
    <col min="8196" max="8200" width="11.5703125" style="125" customWidth="1"/>
    <col min="8201" max="8449" width="9.140625" style="125"/>
    <col min="8450" max="8450" width="4.7109375" style="125" customWidth="1"/>
    <col min="8451" max="8451" width="30" style="125" bestFit="1" customWidth="1"/>
    <col min="8452" max="8456" width="11.5703125" style="125" customWidth="1"/>
    <col min="8457" max="8705" width="9.140625" style="125"/>
    <col min="8706" max="8706" width="4.7109375" style="125" customWidth="1"/>
    <col min="8707" max="8707" width="30" style="125" bestFit="1" customWidth="1"/>
    <col min="8708" max="8712" width="11.5703125" style="125" customWidth="1"/>
    <col min="8713" max="8961" width="9.140625" style="125"/>
    <col min="8962" max="8962" width="4.7109375" style="125" customWidth="1"/>
    <col min="8963" max="8963" width="30" style="125" bestFit="1" customWidth="1"/>
    <col min="8964" max="8968" width="11.5703125" style="125" customWidth="1"/>
    <col min="8969" max="9217" width="9.140625" style="125"/>
    <col min="9218" max="9218" width="4.7109375" style="125" customWidth="1"/>
    <col min="9219" max="9219" width="30" style="125" bestFit="1" customWidth="1"/>
    <col min="9220" max="9224" width="11.5703125" style="125" customWidth="1"/>
    <col min="9225" max="9473" width="9.140625" style="125"/>
    <col min="9474" max="9474" width="4.7109375" style="125" customWidth="1"/>
    <col min="9475" max="9475" width="30" style="125" bestFit="1" customWidth="1"/>
    <col min="9476" max="9480" width="11.5703125" style="125" customWidth="1"/>
    <col min="9481" max="9729" width="9.140625" style="125"/>
    <col min="9730" max="9730" width="4.7109375" style="125" customWidth="1"/>
    <col min="9731" max="9731" width="30" style="125" bestFit="1" customWidth="1"/>
    <col min="9732" max="9736" width="11.5703125" style="125" customWidth="1"/>
    <col min="9737" max="9985" width="9.140625" style="125"/>
    <col min="9986" max="9986" width="4.7109375" style="125" customWidth="1"/>
    <col min="9987" max="9987" width="30" style="125" bestFit="1" customWidth="1"/>
    <col min="9988" max="9992" width="11.5703125" style="125" customWidth="1"/>
    <col min="9993" max="10241" width="9.140625" style="125"/>
    <col min="10242" max="10242" width="4.7109375" style="125" customWidth="1"/>
    <col min="10243" max="10243" width="30" style="125" bestFit="1" customWidth="1"/>
    <col min="10244" max="10248" width="11.5703125" style="125" customWidth="1"/>
    <col min="10249" max="10497" width="9.140625" style="125"/>
    <col min="10498" max="10498" width="4.7109375" style="125" customWidth="1"/>
    <col min="10499" max="10499" width="30" style="125" bestFit="1" customWidth="1"/>
    <col min="10500" max="10504" width="11.5703125" style="125" customWidth="1"/>
    <col min="10505" max="10753" width="9.140625" style="125"/>
    <col min="10754" max="10754" width="4.7109375" style="125" customWidth="1"/>
    <col min="10755" max="10755" width="30" style="125" bestFit="1" customWidth="1"/>
    <col min="10756" max="10760" width="11.5703125" style="125" customWidth="1"/>
    <col min="10761" max="11009" width="9.140625" style="125"/>
    <col min="11010" max="11010" width="4.7109375" style="125" customWidth="1"/>
    <col min="11011" max="11011" width="30" style="125" bestFit="1" customWidth="1"/>
    <col min="11012" max="11016" width="11.5703125" style="125" customWidth="1"/>
    <col min="11017" max="11265" width="9.140625" style="125"/>
    <col min="11266" max="11266" width="4.7109375" style="125" customWidth="1"/>
    <col min="11267" max="11267" width="30" style="125" bestFit="1" customWidth="1"/>
    <col min="11268" max="11272" width="11.5703125" style="125" customWidth="1"/>
    <col min="11273" max="11521" width="9.140625" style="125"/>
    <col min="11522" max="11522" width="4.7109375" style="125" customWidth="1"/>
    <col min="11523" max="11523" width="30" style="125" bestFit="1" customWidth="1"/>
    <col min="11524" max="11528" width="11.5703125" style="125" customWidth="1"/>
    <col min="11529" max="11777" width="9.140625" style="125"/>
    <col min="11778" max="11778" width="4.7109375" style="125" customWidth="1"/>
    <col min="11779" max="11779" width="30" style="125" bestFit="1" customWidth="1"/>
    <col min="11780" max="11784" width="11.5703125" style="125" customWidth="1"/>
    <col min="11785" max="12033" width="9.140625" style="125"/>
    <col min="12034" max="12034" width="4.7109375" style="125" customWidth="1"/>
    <col min="12035" max="12035" width="30" style="125" bestFit="1" customWidth="1"/>
    <col min="12036" max="12040" width="11.5703125" style="125" customWidth="1"/>
    <col min="12041" max="12289" width="9.140625" style="125"/>
    <col min="12290" max="12290" width="4.7109375" style="125" customWidth="1"/>
    <col min="12291" max="12291" width="30" style="125" bestFit="1" customWidth="1"/>
    <col min="12292" max="12296" width="11.5703125" style="125" customWidth="1"/>
    <col min="12297" max="12545" width="9.140625" style="125"/>
    <col min="12546" max="12546" width="4.7109375" style="125" customWidth="1"/>
    <col min="12547" max="12547" width="30" style="125" bestFit="1" customWidth="1"/>
    <col min="12548" max="12552" width="11.5703125" style="125" customWidth="1"/>
    <col min="12553" max="12801" width="9.140625" style="125"/>
    <col min="12802" max="12802" width="4.7109375" style="125" customWidth="1"/>
    <col min="12803" max="12803" width="30" style="125" bestFit="1" customWidth="1"/>
    <col min="12804" max="12808" width="11.5703125" style="125" customWidth="1"/>
    <col min="12809" max="13057" width="9.140625" style="125"/>
    <col min="13058" max="13058" width="4.7109375" style="125" customWidth="1"/>
    <col min="13059" max="13059" width="30" style="125" bestFit="1" customWidth="1"/>
    <col min="13060" max="13064" width="11.5703125" style="125" customWidth="1"/>
    <col min="13065" max="13313" width="9.140625" style="125"/>
    <col min="13314" max="13314" width="4.7109375" style="125" customWidth="1"/>
    <col min="13315" max="13315" width="30" style="125" bestFit="1" customWidth="1"/>
    <col min="13316" max="13320" width="11.5703125" style="125" customWidth="1"/>
    <col min="13321" max="13569" width="9.140625" style="125"/>
    <col min="13570" max="13570" width="4.7109375" style="125" customWidth="1"/>
    <col min="13571" max="13571" width="30" style="125" bestFit="1" customWidth="1"/>
    <col min="13572" max="13576" width="11.5703125" style="125" customWidth="1"/>
    <col min="13577" max="13825" width="9.140625" style="125"/>
    <col min="13826" max="13826" width="4.7109375" style="125" customWidth="1"/>
    <col min="13827" max="13827" width="30" style="125" bestFit="1" customWidth="1"/>
    <col min="13828" max="13832" width="11.5703125" style="125" customWidth="1"/>
    <col min="13833" max="14081" width="9.140625" style="125"/>
    <col min="14082" max="14082" width="4.7109375" style="125" customWidth="1"/>
    <col min="14083" max="14083" width="30" style="125" bestFit="1" customWidth="1"/>
    <col min="14084" max="14088" width="11.5703125" style="125" customWidth="1"/>
    <col min="14089" max="14337" width="9.140625" style="125"/>
    <col min="14338" max="14338" width="4.7109375" style="125" customWidth="1"/>
    <col min="14339" max="14339" width="30" style="125" bestFit="1" customWidth="1"/>
    <col min="14340" max="14344" width="11.5703125" style="125" customWidth="1"/>
    <col min="14345" max="14593" width="9.140625" style="125"/>
    <col min="14594" max="14594" width="4.7109375" style="125" customWidth="1"/>
    <col min="14595" max="14595" width="30" style="125" bestFit="1" customWidth="1"/>
    <col min="14596" max="14600" width="11.5703125" style="125" customWidth="1"/>
    <col min="14601" max="14849" width="9.140625" style="125"/>
    <col min="14850" max="14850" width="4.7109375" style="125" customWidth="1"/>
    <col min="14851" max="14851" width="30" style="125" bestFit="1" customWidth="1"/>
    <col min="14852" max="14856" width="11.5703125" style="125" customWidth="1"/>
    <col min="14857" max="15105" width="9.140625" style="125"/>
    <col min="15106" max="15106" width="4.7109375" style="125" customWidth="1"/>
    <col min="15107" max="15107" width="30" style="125" bestFit="1" customWidth="1"/>
    <col min="15108" max="15112" width="11.5703125" style="125" customWidth="1"/>
    <col min="15113" max="15361" width="9.140625" style="125"/>
    <col min="15362" max="15362" width="4.7109375" style="125" customWidth="1"/>
    <col min="15363" max="15363" width="30" style="125" bestFit="1" customWidth="1"/>
    <col min="15364" max="15368" width="11.5703125" style="125" customWidth="1"/>
    <col min="15369" max="15617" width="9.140625" style="125"/>
    <col min="15618" max="15618" width="4.7109375" style="125" customWidth="1"/>
    <col min="15619" max="15619" width="30" style="125" bestFit="1" customWidth="1"/>
    <col min="15620" max="15624" width="11.5703125" style="125" customWidth="1"/>
    <col min="15625" max="15873" width="9.140625" style="125"/>
    <col min="15874" max="15874" width="4.7109375" style="125" customWidth="1"/>
    <col min="15875" max="15875" width="30" style="125" bestFit="1" customWidth="1"/>
    <col min="15876" max="15880" width="11.5703125" style="125" customWidth="1"/>
    <col min="15881" max="16129" width="9.140625" style="125"/>
    <col min="16130" max="16130" width="4.7109375" style="125" customWidth="1"/>
    <col min="16131" max="16131" width="30" style="125" bestFit="1" customWidth="1"/>
    <col min="16132" max="16136" width="11.5703125" style="125" customWidth="1"/>
    <col min="16137" max="16384" width="9.140625" style="125"/>
  </cols>
  <sheetData>
    <row r="1" spans="2:12">
      <c r="B1" s="1717" t="s">
        <v>832</v>
      </c>
      <c r="C1" s="1717"/>
      <c r="D1" s="1717"/>
      <c r="E1" s="1717"/>
      <c r="F1" s="1717"/>
      <c r="G1" s="1717"/>
      <c r="H1" s="1717"/>
    </row>
    <row r="2" spans="2:12" ht="15" customHeight="1">
      <c r="B2" s="1733" t="s">
        <v>248</v>
      </c>
      <c r="C2" s="1733"/>
      <c r="D2" s="1733"/>
      <c r="E2" s="1733"/>
      <c r="F2" s="1733"/>
      <c r="G2" s="1733"/>
      <c r="H2" s="1733"/>
    </row>
    <row r="3" spans="2:12" ht="15" customHeight="1" thickBot="1">
      <c r="B3" s="1734" t="s">
        <v>66</v>
      </c>
      <c r="C3" s="1734"/>
      <c r="D3" s="1734"/>
      <c r="E3" s="1734"/>
      <c r="F3" s="1734"/>
      <c r="G3" s="1734"/>
      <c r="H3" s="1734"/>
    </row>
    <row r="4" spans="2:12" ht="15" customHeight="1" thickTop="1">
      <c r="B4" s="505"/>
      <c r="C4" s="506"/>
      <c r="D4" s="1735" t="str">
        <f>'M-China'!D4:F4</f>
        <v>Nine Months</v>
      </c>
      <c r="E4" s="1735"/>
      <c r="F4" s="1735"/>
      <c r="G4" s="1736" t="s">
        <v>4</v>
      </c>
      <c r="H4" s="1737"/>
    </row>
    <row r="5" spans="2:12" ht="15" customHeight="1">
      <c r="B5" s="507"/>
      <c r="C5" s="508"/>
      <c r="D5" s="854" t="s">
        <v>5</v>
      </c>
      <c r="E5" s="855" t="s">
        <v>462</v>
      </c>
      <c r="F5" s="855" t="s">
        <v>463</v>
      </c>
      <c r="G5" s="856" t="s">
        <v>50</v>
      </c>
      <c r="H5" s="783" t="s">
        <v>463</v>
      </c>
    </row>
    <row r="6" spans="2:12" ht="15" customHeight="1">
      <c r="B6" s="857"/>
      <c r="C6" s="858" t="s">
        <v>492</v>
      </c>
      <c r="D6" s="859">
        <v>95717.694801999984</v>
      </c>
      <c r="E6" s="859">
        <v>86953.119169000012</v>
      </c>
      <c r="F6" s="859">
        <v>112888.28340399991</v>
      </c>
      <c r="G6" s="859">
        <v>-9.1566931810572925</v>
      </c>
      <c r="H6" s="860">
        <v>29.82660597211347</v>
      </c>
    </row>
    <row r="7" spans="2:12" ht="15" customHeight="1">
      <c r="B7" s="861">
        <v>1</v>
      </c>
      <c r="C7" s="862" t="s">
        <v>655</v>
      </c>
      <c r="D7" s="863">
        <v>7467.5859960000007</v>
      </c>
      <c r="E7" s="863">
        <v>6851.4779600000011</v>
      </c>
      <c r="F7" s="863">
        <v>15186.768204</v>
      </c>
      <c r="G7" s="863">
        <v>-8.2504310808073313</v>
      </c>
      <c r="H7" s="864">
        <v>121.65682050884095</v>
      </c>
    </row>
    <row r="8" spans="2:12" ht="15" customHeight="1">
      <c r="B8" s="861">
        <v>2</v>
      </c>
      <c r="C8" s="862" t="s">
        <v>620</v>
      </c>
      <c r="D8" s="863">
        <v>26.716754999999999</v>
      </c>
      <c r="E8" s="863">
        <v>35.628613999999999</v>
      </c>
      <c r="F8" s="863">
        <v>35.380251000000001</v>
      </c>
      <c r="G8" s="863">
        <v>33.356816724186757</v>
      </c>
      <c r="H8" s="864">
        <v>-0.69708858166640653</v>
      </c>
    </row>
    <row r="9" spans="2:12" ht="15" customHeight="1">
      <c r="B9" s="861">
        <v>3</v>
      </c>
      <c r="C9" s="862" t="s">
        <v>656</v>
      </c>
      <c r="D9" s="863">
        <v>2757.1320679999999</v>
      </c>
      <c r="E9" s="863">
        <v>1281.4892520000001</v>
      </c>
      <c r="F9" s="863">
        <v>681.34292700000003</v>
      </c>
      <c r="G9" s="863">
        <v>-53.520933332381809</v>
      </c>
      <c r="H9" s="864">
        <v>-46.831943698580467</v>
      </c>
    </row>
    <row r="10" spans="2:12" ht="15" customHeight="1">
      <c r="B10" s="861">
        <v>4</v>
      </c>
      <c r="C10" s="862" t="s">
        <v>657</v>
      </c>
      <c r="D10" s="863">
        <v>1.6321350000000001</v>
      </c>
      <c r="E10" s="863">
        <v>2.2285669999999995</v>
      </c>
      <c r="F10" s="863">
        <v>0.29934100000000002</v>
      </c>
      <c r="G10" s="863">
        <v>36.543055568319971</v>
      </c>
      <c r="H10" s="864">
        <v>-86.568005359497832</v>
      </c>
    </row>
    <row r="11" spans="2:12" ht="15" customHeight="1">
      <c r="B11" s="861">
        <v>5</v>
      </c>
      <c r="C11" s="862" t="s">
        <v>621</v>
      </c>
      <c r="D11" s="863">
        <v>390.33096799999998</v>
      </c>
      <c r="E11" s="863">
        <v>181.573598</v>
      </c>
      <c r="F11" s="863">
        <v>333.68624899999998</v>
      </c>
      <c r="G11" s="863">
        <v>-53.48214390204366</v>
      </c>
      <c r="H11" s="864">
        <v>83.774652634244745</v>
      </c>
      <c r="L11" s="509"/>
    </row>
    <row r="12" spans="2:12" ht="15" customHeight="1">
      <c r="B12" s="861">
        <v>6</v>
      </c>
      <c r="C12" s="862" t="s">
        <v>583</v>
      </c>
      <c r="D12" s="863">
        <v>948.62915700000008</v>
      </c>
      <c r="E12" s="863">
        <v>0.18221699999999999</v>
      </c>
      <c r="F12" s="863">
        <v>2111.3310689999998</v>
      </c>
      <c r="G12" s="863">
        <v>-99.980791545499585</v>
      </c>
      <c r="H12" s="864" t="s">
        <v>25</v>
      </c>
      <c r="L12" s="509"/>
    </row>
    <row r="13" spans="2:12" ht="15" customHeight="1">
      <c r="B13" s="861">
        <v>7</v>
      </c>
      <c r="C13" s="862" t="s">
        <v>658</v>
      </c>
      <c r="D13" s="863">
        <v>26.068651999999997</v>
      </c>
      <c r="E13" s="863">
        <v>26.799801000000002</v>
      </c>
      <c r="F13" s="863">
        <v>31.653031000000002</v>
      </c>
      <c r="G13" s="863">
        <v>2.80470582061551</v>
      </c>
      <c r="H13" s="864">
        <v>18.109201631758381</v>
      </c>
      <c r="L13" s="509"/>
    </row>
    <row r="14" spans="2:12" ht="15" customHeight="1">
      <c r="B14" s="861">
        <v>8</v>
      </c>
      <c r="C14" s="862" t="s">
        <v>659</v>
      </c>
      <c r="D14" s="863">
        <v>52.568877999999998</v>
      </c>
      <c r="E14" s="863">
        <v>31.531853000000002</v>
      </c>
      <c r="F14" s="863">
        <v>100.579206</v>
      </c>
      <c r="G14" s="863">
        <v>-40.018021689563163</v>
      </c>
      <c r="H14" s="864">
        <v>218.97651558885548</v>
      </c>
    </row>
    <row r="15" spans="2:12" ht="15" customHeight="1">
      <c r="B15" s="861">
        <v>9</v>
      </c>
      <c r="C15" s="862" t="s">
        <v>660</v>
      </c>
      <c r="D15" s="863">
        <v>27.197521999999999</v>
      </c>
      <c r="E15" s="863">
        <v>14.388888</v>
      </c>
      <c r="F15" s="863">
        <v>19.522545000000001</v>
      </c>
      <c r="G15" s="863">
        <v>-47.094856656426273</v>
      </c>
      <c r="H15" s="864">
        <v>35.677927300566949</v>
      </c>
    </row>
    <row r="16" spans="2:12" ht="15" customHeight="1">
      <c r="B16" s="861">
        <v>10</v>
      </c>
      <c r="C16" s="862" t="s">
        <v>661</v>
      </c>
      <c r="D16" s="863">
        <v>1030.7221770000001</v>
      </c>
      <c r="E16" s="863">
        <v>965.17285500000003</v>
      </c>
      <c r="F16" s="863">
        <v>1530.3278249999998</v>
      </c>
      <c r="G16" s="863">
        <v>-6.3595528904584739</v>
      </c>
      <c r="H16" s="864">
        <v>58.554793275863517</v>
      </c>
    </row>
    <row r="17" spans="2:8" ht="15" customHeight="1">
      <c r="B17" s="861">
        <v>11</v>
      </c>
      <c r="C17" s="862" t="s">
        <v>662</v>
      </c>
      <c r="D17" s="863">
        <v>2223.218973</v>
      </c>
      <c r="E17" s="863">
        <v>1169.2919320000001</v>
      </c>
      <c r="F17" s="863">
        <v>1199.7936569999997</v>
      </c>
      <c r="G17" s="863">
        <v>-47.405453704717004</v>
      </c>
      <c r="H17" s="864">
        <v>2.6085637098195207</v>
      </c>
    </row>
    <row r="18" spans="2:8" ht="15" customHeight="1">
      <c r="B18" s="861">
        <v>12</v>
      </c>
      <c r="C18" s="862" t="s">
        <v>623</v>
      </c>
      <c r="D18" s="863">
        <v>805.20328900000004</v>
      </c>
      <c r="E18" s="863">
        <v>759.88417300000003</v>
      </c>
      <c r="F18" s="863">
        <v>856.35098600000015</v>
      </c>
      <c r="G18" s="863">
        <v>-5.6282825243154235</v>
      </c>
      <c r="H18" s="864">
        <v>12.694936468955788</v>
      </c>
    </row>
    <row r="19" spans="2:8" ht="15" customHeight="1">
      <c r="B19" s="861">
        <v>13</v>
      </c>
      <c r="C19" s="862" t="s">
        <v>663</v>
      </c>
      <c r="D19" s="863">
        <v>10.9314</v>
      </c>
      <c r="E19" s="863">
        <v>9.6951530000000012</v>
      </c>
      <c r="F19" s="863">
        <v>0</v>
      </c>
      <c r="G19" s="863">
        <v>-11.309136981539396</v>
      </c>
      <c r="H19" s="864">
        <v>-100</v>
      </c>
    </row>
    <row r="20" spans="2:8" ht="15" customHeight="1">
      <c r="B20" s="861">
        <v>14</v>
      </c>
      <c r="C20" s="862" t="s">
        <v>664</v>
      </c>
      <c r="D20" s="863">
        <v>3797.2496860000001</v>
      </c>
      <c r="E20" s="863">
        <v>2283.3643929999998</v>
      </c>
      <c r="F20" s="863">
        <v>3538.9057750000002</v>
      </c>
      <c r="G20" s="863">
        <v>-39.867941752197964</v>
      </c>
      <c r="H20" s="864">
        <v>54.986465841766346</v>
      </c>
    </row>
    <row r="21" spans="2:8" ht="15" customHeight="1">
      <c r="B21" s="861">
        <v>15</v>
      </c>
      <c r="C21" s="862" t="s">
        <v>665</v>
      </c>
      <c r="D21" s="863">
        <v>9828.5044589999998</v>
      </c>
      <c r="E21" s="863">
        <v>9337.5257970000002</v>
      </c>
      <c r="F21" s="863">
        <v>9442.4426599999988</v>
      </c>
      <c r="G21" s="863">
        <v>-4.9954564710036635</v>
      </c>
      <c r="H21" s="864">
        <v>1.1236045316598506</v>
      </c>
    </row>
    <row r="22" spans="2:8" ht="15" customHeight="1">
      <c r="B22" s="861">
        <v>16</v>
      </c>
      <c r="C22" s="862" t="s">
        <v>666</v>
      </c>
      <c r="D22" s="863">
        <v>0</v>
      </c>
      <c r="E22" s="863">
        <v>0.13452800000000001</v>
      </c>
      <c r="F22" s="863">
        <v>2.8</v>
      </c>
      <c r="G22" s="863" t="s">
        <v>25</v>
      </c>
      <c r="H22" s="864" t="s">
        <v>25</v>
      </c>
    </row>
    <row r="23" spans="2:8" ht="15" customHeight="1">
      <c r="B23" s="861">
        <v>17</v>
      </c>
      <c r="C23" s="862" t="s">
        <v>667</v>
      </c>
      <c r="D23" s="863">
        <v>2.3761919999999996</v>
      </c>
      <c r="E23" s="863">
        <v>5.9563030000000001</v>
      </c>
      <c r="F23" s="863">
        <v>3.691487</v>
      </c>
      <c r="G23" s="863">
        <v>150.66589736856284</v>
      </c>
      <c r="H23" s="864">
        <v>-38.023854730022968</v>
      </c>
    </row>
    <row r="24" spans="2:8" ht="15" customHeight="1">
      <c r="B24" s="861">
        <v>18</v>
      </c>
      <c r="C24" s="862" t="s">
        <v>668</v>
      </c>
      <c r="D24" s="863">
        <v>16.887226000000002</v>
      </c>
      <c r="E24" s="863">
        <v>17.075859999999999</v>
      </c>
      <c r="F24" s="863">
        <v>13.353902999999999</v>
      </c>
      <c r="G24" s="863">
        <v>1.1170218246620038</v>
      </c>
      <c r="H24" s="864">
        <v>-21.796600581171305</v>
      </c>
    </row>
    <row r="25" spans="2:8" ht="15" customHeight="1">
      <c r="B25" s="861">
        <v>19</v>
      </c>
      <c r="C25" s="862" t="s">
        <v>669</v>
      </c>
      <c r="D25" s="863">
        <v>2870.3176050000002</v>
      </c>
      <c r="E25" s="863">
        <v>799.76483499999995</v>
      </c>
      <c r="F25" s="863">
        <v>5716.4886680000009</v>
      </c>
      <c r="G25" s="863">
        <v>-72.136712898710741</v>
      </c>
      <c r="H25" s="864">
        <v>614.77119496007867</v>
      </c>
    </row>
    <row r="26" spans="2:8" ht="15" customHeight="1">
      <c r="B26" s="861">
        <v>20</v>
      </c>
      <c r="C26" s="862" t="s">
        <v>624</v>
      </c>
      <c r="D26" s="863">
        <v>1395.5902469999999</v>
      </c>
      <c r="E26" s="863">
        <v>1297.869271</v>
      </c>
      <c r="F26" s="863">
        <v>1141.8851830000001</v>
      </c>
      <c r="G26" s="863">
        <v>-7.0021251732063661</v>
      </c>
      <c r="H26" s="864">
        <v>-12.018474547888417</v>
      </c>
    </row>
    <row r="27" spans="2:8" ht="15" customHeight="1">
      <c r="B27" s="861">
        <v>21</v>
      </c>
      <c r="C27" s="862" t="s">
        <v>625</v>
      </c>
      <c r="D27" s="863">
        <v>11.220942000000001</v>
      </c>
      <c r="E27" s="863">
        <v>9.6298300000000001</v>
      </c>
      <c r="F27" s="863">
        <v>0.94980500000000001</v>
      </c>
      <c r="G27" s="863">
        <v>-14.179843367874113</v>
      </c>
      <c r="H27" s="864">
        <v>-90.136845614097027</v>
      </c>
    </row>
    <row r="28" spans="2:8" ht="15" customHeight="1">
      <c r="B28" s="861">
        <v>22</v>
      </c>
      <c r="C28" s="862" t="s">
        <v>670</v>
      </c>
      <c r="D28" s="863">
        <v>7.9722</v>
      </c>
      <c r="E28" s="863">
        <v>6.3570719999999996</v>
      </c>
      <c r="F28" s="863">
        <v>15.544536000000001</v>
      </c>
      <c r="G28" s="863">
        <v>-20.259501768646047</v>
      </c>
      <c r="H28" s="864">
        <v>144.52351648683549</v>
      </c>
    </row>
    <row r="29" spans="2:8" ht="15" customHeight="1">
      <c r="B29" s="861">
        <v>23</v>
      </c>
      <c r="C29" s="862" t="s">
        <v>671</v>
      </c>
      <c r="D29" s="863">
        <v>2.1147749999999998</v>
      </c>
      <c r="E29" s="863">
        <v>0.65767500000000001</v>
      </c>
      <c r="F29" s="863">
        <v>1.7787900000000001</v>
      </c>
      <c r="G29" s="863">
        <v>-68.900946909245661</v>
      </c>
      <c r="H29" s="864">
        <v>170.46641578287148</v>
      </c>
    </row>
    <row r="30" spans="2:8" ht="15" customHeight="1">
      <c r="B30" s="861">
        <v>24</v>
      </c>
      <c r="C30" s="862" t="s">
        <v>627</v>
      </c>
      <c r="D30" s="863">
        <v>159.84746799999999</v>
      </c>
      <c r="E30" s="863">
        <v>113.29941700000001</v>
      </c>
      <c r="F30" s="863">
        <v>237.08838400000002</v>
      </c>
      <c r="G30" s="863">
        <v>-29.120292978303524</v>
      </c>
      <c r="H30" s="864">
        <v>109.25825593612723</v>
      </c>
    </row>
    <row r="31" spans="2:8" ht="15" customHeight="1">
      <c r="B31" s="861">
        <v>25</v>
      </c>
      <c r="C31" s="862" t="s">
        <v>672</v>
      </c>
      <c r="D31" s="863">
        <v>5944.4034360000005</v>
      </c>
      <c r="E31" s="863">
        <v>14138.468076000001</v>
      </c>
      <c r="F31" s="863">
        <v>19202.818427999999</v>
      </c>
      <c r="G31" s="863">
        <v>137.84502899611067</v>
      </c>
      <c r="H31" s="864">
        <v>35.819654044391939</v>
      </c>
    </row>
    <row r="32" spans="2:8" ht="15" customHeight="1">
      <c r="B32" s="861">
        <v>26</v>
      </c>
      <c r="C32" s="862" t="s">
        <v>595</v>
      </c>
      <c r="D32" s="863">
        <v>57.301441000000004</v>
      </c>
      <c r="E32" s="863">
        <v>57.445433000000001</v>
      </c>
      <c r="F32" s="863">
        <v>104.720083</v>
      </c>
      <c r="G32" s="863">
        <v>0.25128861942580727</v>
      </c>
      <c r="H32" s="864">
        <v>82.294879733955526</v>
      </c>
    </row>
    <row r="33" spans="2:8" ht="15" customHeight="1">
      <c r="B33" s="861">
        <v>27</v>
      </c>
      <c r="C33" s="862" t="s">
        <v>596</v>
      </c>
      <c r="D33" s="863">
        <v>0</v>
      </c>
      <c r="E33" s="863">
        <v>3.3019999999999998E-3</v>
      </c>
      <c r="F33" s="863">
        <v>0</v>
      </c>
      <c r="G33" s="863" t="s">
        <v>25</v>
      </c>
      <c r="H33" s="864">
        <v>-100</v>
      </c>
    </row>
    <row r="34" spans="2:8" ht="15" customHeight="1">
      <c r="B34" s="861">
        <v>28</v>
      </c>
      <c r="C34" s="862" t="s">
        <v>673</v>
      </c>
      <c r="D34" s="863">
        <v>41.078621000000005</v>
      </c>
      <c r="E34" s="863">
        <v>40.263769000000003</v>
      </c>
      <c r="F34" s="863">
        <v>21</v>
      </c>
      <c r="G34" s="863">
        <v>-1.9836401032059996</v>
      </c>
      <c r="H34" s="864">
        <v>-47.843928868159367</v>
      </c>
    </row>
    <row r="35" spans="2:8" ht="15" customHeight="1">
      <c r="B35" s="861">
        <v>29</v>
      </c>
      <c r="C35" s="862" t="s">
        <v>628</v>
      </c>
      <c r="D35" s="863">
        <v>3310.7037999999998</v>
      </c>
      <c r="E35" s="863">
        <v>3298.6248940000005</v>
      </c>
      <c r="F35" s="863">
        <v>3591.9131870000001</v>
      </c>
      <c r="G35" s="863">
        <v>-0.36484405521265728</v>
      </c>
      <c r="H35" s="864">
        <v>8.8912289946478467</v>
      </c>
    </row>
    <row r="36" spans="2:8" ht="15" customHeight="1">
      <c r="B36" s="861">
        <v>30</v>
      </c>
      <c r="C36" s="862" t="s">
        <v>598</v>
      </c>
      <c r="D36" s="863">
        <v>2104.2178940000003</v>
      </c>
      <c r="E36" s="863">
        <v>7446.266885</v>
      </c>
      <c r="F36" s="863">
        <v>2056.1862929999998</v>
      </c>
      <c r="G36" s="863">
        <v>253.8733752921882</v>
      </c>
      <c r="H36" s="864">
        <v>-72.386347081622233</v>
      </c>
    </row>
    <row r="37" spans="2:8" ht="15" customHeight="1">
      <c r="B37" s="861">
        <v>31</v>
      </c>
      <c r="C37" s="862" t="s">
        <v>630</v>
      </c>
      <c r="D37" s="863">
        <v>366.388687</v>
      </c>
      <c r="E37" s="863">
        <v>436.15968799999996</v>
      </c>
      <c r="F37" s="863">
        <v>589.86094899999989</v>
      </c>
      <c r="G37" s="863">
        <v>19.042891736447089</v>
      </c>
      <c r="H37" s="864">
        <v>35.23967602434638</v>
      </c>
    </row>
    <row r="38" spans="2:8" ht="15" customHeight="1">
      <c r="B38" s="861">
        <v>32</v>
      </c>
      <c r="C38" s="862" t="s">
        <v>674</v>
      </c>
      <c r="D38" s="863">
        <v>4249.2374529999997</v>
      </c>
      <c r="E38" s="863">
        <v>4868.9297569999999</v>
      </c>
      <c r="F38" s="863">
        <v>4471.5598599999994</v>
      </c>
      <c r="G38" s="863">
        <v>14.583612021081379</v>
      </c>
      <c r="H38" s="864">
        <v>-8.1613396954167712</v>
      </c>
    </row>
    <row r="39" spans="2:8" ht="15" customHeight="1">
      <c r="B39" s="861">
        <v>33</v>
      </c>
      <c r="C39" s="862" t="s">
        <v>632</v>
      </c>
      <c r="D39" s="863">
        <v>677.082897</v>
      </c>
      <c r="E39" s="863">
        <v>401.38250699999998</v>
      </c>
      <c r="F39" s="863">
        <v>385.66665900000004</v>
      </c>
      <c r="G39" s="863">
        <v>-40.71885307125104</v>
      </c>
      <c r="H39" s="864">
        <v>-3.9154292292065236</v>
      </c>
    </row>
    <row r="40" spans="2:8" ht="15" customHeight="1">
      <c r="B40" s="861">
        <v>34</v>
      </c>
      <c r="C40" s="862" t="s">
        <v>675</v>
      </c>
      <c r="D40" s="863">
        <v>1847.9186179999997</v>
      </c>
      <c r="E40" s="863">
        <v>1135.531193</v>
      </c>
      <c r="F40" s="863">
        <v>1682.0516939999998</v>
      </c>
      <c r="G40" s="863">
        <v>-38.55080077990749</v>
      </c>
      <c r="H40" s="864">
        <v>48.129061039365013</v>
      </c>
    </row>
    <row r="41" spans="2:8" ht="15" customHeight="1">
      <c r="B41" s="861">
        <v>35</v>
      </c>
      <c r="C41" s="862" t="s">
        <v>676</v>
      </c>
      <c r="D41" s="863">
        <v>388.86919799999998</v>
      </c>
      <c r="E41" s="863">
        <v>511.66042599999997</v>
      </c>
      <c r="F41" s="863">
        <v>379.40226700000005</v>
      </c>
      <c r="G41" s="863">
        <v>31.576486034772046</v>
      </c>
      <c r="H41" s="864">
        <v>-25.848815401642952</v>
      </c>
    </row>
    <row r="42" spans="2:8" ht="15" customHeight="1">
      <c r="B42" s="861">
        <v>36</v>
      </c>
      <c r="C42" s="862" t="s">
        <v>633</v>
      </c>
      <c r="D42" s="863">
        <v>105.13546499999998</v>
      </c>
      <c r="E42" s="863">
        <v>45.940633000000005</v>
      </c>
      <c r="F42" s="863">
        <v>22.868895999999996</v>
      </c>
      <c r="G42" s="863">
        <v>-56.303391058383568</v>
      </c>
      <c r="H42" s="864">
        <v>-50.220764263304787</v>
      </c>
    </row>
    <row r="43" spans="2:8" ht="15" customHeight="1">
      <c r="B43" s="861">
        <v>37</v>
      </c>
      <c r="C43" s="862" t="s">
        <v>602</v>
      </c>
      <c r="D43" s="863">
        <v>1600.720339</v>
      </c>
      <c r="E43" s="863">
        <v>1822.3383429999999</v>
      </c>
      <c r="F43" s="863">
        <v>1888.7772350000002</v>
      </c>
      <c r="G43" s="863">
        <v>13.84489211516167</v>
      </c>
      <c r="H43" s="864">
        <v>3.645804427877323</v>
      </c>
    </row>
    <row r="44" spans="2:8" ht="15" customHeight="1">
      <c r="B44" s="861">
        <v>38</v>
      </c>
      <c r="C44" s="862" t="s">
        <v>677</v>
      </c>
      <c r="D44" s="863">
        <v>187.03363300000001</v>
      </c>
      <c r="E44" s="863">
        <v>127.68866000000001</v>
      </c>
      <c r="F44" s="863">
        <v>55.264097999999997</v>
      </c>
      <c r="G44" s="863">
        <v>-31.729572937290911</v>
      </c>
      <c r="H44" s="864">
        <v>-56.719650750505181</v>
      </c>
    </row>
    <row r="45" spans="2:8" ht="15" customHeight="1">
      <c r="B45" s="861">
        <v>39</v>
      </c>
      <c r="C45" s="862" t="s">
        <v>678</v>
      </c>
      <c r="D45" s="863">
        <v>5058.5119399999994</v>
      </c>
      <c r="E45" s="863">
        <v>6195.2199130000008</v>
      </c>
      <c r="F45" s="863">
        <v>6083.8401470000008</v>
      </c>
      <c r="G45" s="863">
        <v>22.471192842533867</v>
      </c>
      <c r="H45" s="864">
        <v>-1.7978339359072919</v>
      </c>
    </row>
    <row r="46" spans="2:8" ht="15" customHeight="1">
      <c r="B46" s="861">
        <v>40</v>
      </c>
      <c r="C46" s="862" t="s">
        <v>679</v>
      </c>
      <c r="D46" s="863">
        <v>442.39570500000002</v>
      </c>
      <c r="E46" s="863">
        <v>124.21196399999999</v>
      </c>
      <c r="F46" s="863">
        <v>276.855166</v>
      </c>
      <c r="G46" s="863">
        <v>-71.922882027075744</v>
      </c>
      <c r="H46" s="864">
        <v>122.88929108310373</v>
      </c>
    </row>
    <row r="47" spans="2:8" ht="15" customHeight="1">
      <c r="B47" s="861">
        <v>41</v>
      </c>
      <c r="C47" s="862" t="s">
        <v>636</v>
      </c>
      <c r="D47" s="863">
        <v>17.120677999999998</v>
      </c>
      <c r="E47" s="863">
        <v>2.0388609999999998</v>
      </c>
      <c r="F47" s="863">
        <v>2.6332000000000001E-2</v>
      </c>
      <c r="G47" s="863">
        <v>-88.091236807327377</v>
      </c>
      <c r="H47" s="864">
        <v>-98.708494595757145</v>
      </c>
    </row>
    <row r="48" spans="2:8" ht="15" customHeight="1">
      <c r="B48" s="861">
        <v>42</v>
      </c>
      <c r="C48" s="862" t="s">
        <v>637</v>
      </c>
      <c r="D48" s="863">
        <v>649.54133100000001</v>
      </c>
      <c r="E48" s="863">
        <v>552.19413799999995</v>
      </c>
      <c r="F48" s="863">
        <v>604.09669599999995</v>
      </c>
      <c r="G48" s="863">
        <v>-14.987066773738533</v>
      </c>
      <c r="H48" s="864">
        <v>9.3993315807347386</v>
      </c>
    </row>
    <row r="49" spans="2:13" ht="15" customHeight="1">
      <c r="B49" s="861">
        <v>43</v>
      </c>
      <c r="C49" s="862" t="s">
        <v>558</v>
      </c>
      <c r="D49" s="863">
        <v>686.79602900000009</v>
      </c>
      <c r="E49" s="863">
        <v>1208.1454390000001</v>
      </c>
      <c r="F49" s="863">
        <v>763.03786100000002</v>
      </c>
      <c r="G49" s="863">
        <v>75.910370471871204</v>
      </c>
      <c r="H49" s="864">
        <v>-36.842218132977621</v>
      </c>
    </row>
    <row r="50" spans="2:13" ht="15" customHeight="1">
      <c r="B50" s="861">
        <v>44</v>
      </c>
      <c r="C50" s="862" t="s">
        <v>680</v>
      </c>
      <c r="D50" s="863">
        <v>130.95638899999997</v>
      </c>
      <c r="E50" s="863">
        <v>177.96186499999999</v>
      </c>
      <c r="F50" s="863">
        <v>157.044175</v>
      </c>
      <c r="G50" s="863">
        <v>35.893992159481456</v>
      </c>
      <c r="H50" s="864">
        <v>-11.754029437711282</v>
      </c>
    </row>
    <row r="51" spans="2:13" ht="15" customHeight="1">
      <c r="B51" s="861">
        <v>45</v>
      </c>
      <c r="C51" s="862" t="s">
        <v>681</v>
      </c>
      <c r="D51" s="863">
        <v>18710.905287999998</v>
      </c>
      <c r="E51" s="863">
        <v>5569.8048099999996</v>
      </c>
      <c r="F51" s="863">
        <v>7018.0286589999996</v>
      </c>
      <c r="G51" s="863">
        <v>-70.232307179855582</v>
      </c>
      <c r="H51" s="864">
        <v>26.001339335982948</v>
      </c>
    </row>
    <row r="52" spans="2:13" ht="15" customHeight="1">
      <c r="B52" s="861">
        <v>46</v>
      </c>
      <c r="C52" s="862" t="s">
        <v>682</v>
      </c>
      <c r="D52" s="863">
        <v>355.78715</v>
      </c>
      <c r="E52" s="863">
        <v>239.32283899999999</v>
      </c>
      <c r="F52" s="863">
        <v>1276.3691829999998</v>
      </c>
      <c r="G52" s="863">
        <v>-32.734265697903936</v>
      </c>
      <c r="H52" s="864">
        <v>433.32527239491753</v>
      </c>
    </row>
    <row r="53" spans="2:13" ht="15" customHeight="1">
      <c r="B53" s="861">
        <v>47</v>
      </c>
      <c r="C53" s="862" t="s">
        <v>641</v>
      </c>
      <c r="D53" s="863">
        <v>1.8922080000000001</v>
      </c>
      <c r="E53" s="863">
        <v>29.542735</v>
      </c>
      <c r="F53" s="863">
        <v>26.761374000000004</v>
      </c>
      <c r="G53" s="863" t="s">
        <v>25</v>
      </c>
      <c r="H53" s="864">
        <v>-9.4147038180452682</v>
      </c>
    </row>
    <row r="54" spans="2:13" ht="15" customHeight="1">
      <c r="B54" s="861">
        <v>48</v>
      </c>
      <c r="C54" s="862" t="s">
        <v>642</v>
      </c>
      <c r="D54" s="863">
        <v>548.49249900000007</v>
      </c>
      <c r="E54" s="863">
        <v>538.41676700000005</v>
      </c>
      <c r="F54" s="863">
        <v>584.14814699999999</v>
      </c>
      <c r="G54" s="863">
        <v>-1.8369862884852353</v>
      </c>
      <c r="H54" s="864">
        <v>8.4936767951730587</v>
      </c>
    </row>
    <row r="55" spans="2:13" ht="15" customHeight="1">
      <c r="B55" s="861">
        <v>49</v>
      </c>
      <c r="C55" s="862" t="s">
        <v>683</v>
      </c>
      <c r="D55" s="863">
        <v>129.19639599999999</v>
      </c>
      <c r="E55" s="863">
        <v>113.58403000000001</v>
      </c>
      <c r="F55" s="863">
        <v>140.22808700000002</v>
      </c>
      <c r="G55" s="863">
        <v>-12.084211698908362</v>
      </c>
      <c r="H55" s="864">
        <v>23.457573216939039</v>
      </c>
    </row>
    <row r="56" spans="2:13" ht="15" customHeight="1">
      <c r="B56" s="861">
        <v>50</v>
      </c>
      <c r="C56" s="862" t="s">
        <v>684</v>
      </c>
      <c r="D56" s="863">
        <v>388.126958</v>
      </c>
      <c r="E56" s="863">
        <v>377.74911600000001</v>
      </c>
      <c r="F56" s="863">
        <v>506.56885199999994</v>
      </c>
      <c r="G56" s="863">
        <v>-2.6738266399933934</v>
      </c>
      <c r="H56" s="864">
        <v>34.101929175659535</v>
      </c>
    </row>
    <row r="57" spans="2:13" ht="15" customHeight="1">
      <c r="B57" s="861">
        <v>51</v>
      </c>
      <c r="C57" s="862" t="s">
        <v>685</v>
      </c>
      <c r="D57" s="863">
        <v>3184.4951179999998</v>
      </c>
      <c r="E57" s="863">
        <v>3145.8322829999997</v>
      </c>
      <c r="F57" s="863">
        <v>4593.3998990000009</v>
      </c>
      <c r="G57" s="863">
        <v>-1.2140962245934332</v>
      </c>
      <c r="H57" s="864">
        <v>46.015409779555682</v>
      </c>
      <c r="M57" s="125" t="s">
        <v>194</v>
      </c>
    </row>
    <row r="58" spans="2:13" ht="15" customHeight="1">
      <c r="B58" s="861">
        <v>52</v>
      </c>
      <c r="C58" s="862" t="s">
        <v>686</v>
      </c>
      <c r="D58" s="863">
        <v>227.06004600000003</v>
      </c>
      <c r="E58" s="863">
        <v>62.832163000000001</v>
      </c>
      <c r="F58" s="863">
        <v>62.238008000000008</v>
      </c>
      <c r="G58" s="863">
        <v>-72.327952844684972</v>
      </c>
      <c r="H58" s="864">
        <v>-0.94562238769337625</v>
      </c>
    </row>
    <row r="59" spans="2:13" ht="15" customHeight="1">
      <c r="B59" s="861">
        <v>53</v>
      </c>
      <c r="C59" s="862" t="s">
        <v>687</v>
      </c>
      <c r="D59" s="863">
        <v>93.677364000000011</v>
      </c>
      <c r="E59" s="863">
        <v>75.097234999999998</v>
      </c>
      <c r="F59" s="863">
        <v>74.660879999999992</v>
      </c>
      <c r="G59" s="863">
        <v>-19.834171465371313</v>
      </c>
      <c r="H59" s="864">
        <v>-0.58105335036636063</v>
      </c>
    </row>
    <row r="60" spans="2:13" ht="15" customHeight="1">
      <c r="B60" s="861">
        <v>54</v>
      </c>
      <c r="C60" s="862" t="s">
        <v>612</v>
      </c>
      <c r="D60" s="863">
        <v>695.08373700000004</v>
      </c>
      <c r="E60" s="863">
        <v>445.36873400000002</v>
      </c>
      <c r="F60" s="863">
        <v>461.659312</v>
      </c>
      <c r="G60" s="863">
        <v>-35.92588773228627</v>
      </c>
      <c r="H60" s="864">
        <v>3.6577731565682825</v>
      </c>
    </row>
    <row r="61" spans="2:13" ht="15" customHeight="1">
      <c r="B61" s="861">
        <v>55</v>
      </c>
      <c r="C61" s="862" t="s">
        <v>688</v>
      </c>
      <c r="D61" s="863">
        <v>1954.3333459999999</v>
      </c>
      <c r="E61" s="863">
        <v>1740.5273160000002</v>
      </c>
      <c r="F61" s="863">
        <v>1558.9871149999999</v>
      </c>
      <c r="G61" s="863">
        <v>-10.940100389608759</v>
      </c>
      <c r="H61" s="864">
        <v>-10.430183963858013</v>
      </c>
    </row>
    <row r="62" spans="2:13" ht="15" customHeight="1">
      <c r="B62" s="861">
        <v>56</v>
      </c>
      <c r="C62" s="862" t="s">
        <v>645</v>
      </c>
      <c r="D62" s="863">
        <v>78.763128000000009</v>
      </c>
      <c r="E62" s="863">
        <v>56.726016999999999</v>
      </c>
      <c r="F62" s="863">
        <v>103.56299899999999</v>
      </c>
      <c r="G62" s="863">
        <v>-27.978968788542787</v>
      </c>
      <c r="H62" s="864">
        <v>82.567020349762942</v>
      </c>
    </row>
    <row r="63" spans="2:13" ht="15" customHeight="1">
      <c r="B63" s="861">
        <v>57</v>
      </c>
      <c r="C63" s="862" t="s">
        <v>646</v>
      </c>
      <c r="D63" s="863">
        <v>3502.2919469999997</v>
      </c>
      <c r="E63" s="863">
        <v>3327.9156050000001</v>
      </c>
      <c r="F63" s="863">
        <v>5915.8429720000004</v>
      </c>
      <c r="G63" s="863">
        <v>-4.9789207935497046</v>
      </c>
      <c r="H63" s="864">
        <v>77.764212623414778</v>
      </c>
    </row>
    <row r="64" spans="2:13" ht="15" customHeight="1">
      <c r="B64" s="861">
        <v>58</v>
      </c>
      <c r="C64" s="862" t="s">
        <v>689</v>
      </c>
      <c r="D64" s="863">
        <v>342.86720400000002</v>
      </c>
      <c r="E64" s="863">
        <v>327.72323399999999</v>
      </c>
      <c r="F64" s="863">
        <v>420.67247999999995</v>
      </c>
      <c r="G64" s="863">
        <v>-4.416861637195268</v>
      </c>
      <c r="H64" s="864">
        <v>28.362116675560429</v>
      </c>
    </row>
    <row r="65" spans="2:8" ht="15" customHeight="1">
      <c r="B65" s="861">
        <v>59</v>
      </c>
      <c r="C65" s="862" t="s">
        <v>690</v>
      </c>
      <c r="D65" s="863">
        <v>0.57602999999999993</v>
      </c>
      <c r="E65" s="863">
        <v>0.9945949999999999</v>
      </c>
      <c r="F65" s="863">
        <v>1.424534</v>
      </c>
      <c r="G65" s="863">
        <v>72.663750151901809</v>
      </c>
      <c r="H65" s="864">
        <v>43.227544880076834</v>
      </c>
    </row>
    <row r="66" spans="2:8" ht="15" customHeight="1">
      <c r="B66" s="861">
        <v>60</v>
      </c>
      <c r="C66" s="862" t="s">
        <v>648</v>
      </c>
      <c r="D66" s="863">
        <v>1450.1616520000002</v>
      </c>
      <c r="E66" s="863">
        <v>758.66997500000002</v>
      </c>
      <c r="F66" s="863">
        <v>1542.989812</v>
      </c>
      <c r="G66" s="863">
        <v>-47.683765188958404</v>
      </c>
      <c r="H66" s="864">
        <v>103.3808985257391</v>
      </c>
    </row>
    <row r="67" spans="2:8" ht="15" customHeight="1">
      <c r="B67" s="861">
        <v>61</v>
      </c>
      <c r="C67" s="862" t="s">
        <v>691</v>
      </c>
      <c r="D67" s="863">
        <v>336.25911699999995</v>
      </c>
      <c r="E67" s="863">
        <v>358.87471900000003</v>
      </c>
      <c r="F67" s="863">
        <v>372.242009</v>
      </c>
      <c r="G67" s="863">
        <v>6.7256472335291591</v>
      </c>
      <c r="H67" s="864">
        <v>3.7247789527353063</v>
      </c>
    </row>
    <row r="68" spans="2:8" ht="15" customHeight="1">
      <c r="B68" s="861">
        <v>62</v>
      </c>
      <c r="C68" s="862" t="s">
        <v>651</v>
      </c>
      <c r="D68" s="863">
        <v>1534.3868439999999</v>
      </c>
      <c r="E68" s="863">
        <v>1385.0456059999999</v>
      </c>
      <c r="F68" s="863">
        <v>1848.7130119999999</v>
      </c>
      <c r="G68" s="863">
        <v>-9.7329587114212757</v>
      </c>
      <c r="H68" s="864">
        <v>33.476688709122556</v>
      </c>
    </row>
    <row r="69" spans="2:8" ht="15" customHeight="1">
      <c r="B69" s="861">
        <v>63</v>
      </c>
      <c r="C69" s="862" t="s">
        <v>692</v>
      </c>
      <c r="D69" s="863">
        <v>285.30020000000002</v>
      </c>
      <c r="E69" s="863">
        <v>219.28364900000003</v>
      </c>
      <c r="F69" s="863">
        <v>351.07469800000001</v>
      </c>
      <c r="G69" s="863">
        <v>-23.139328679054543</v>
      </c>
      <c r="H69" s="864">
        <v>60.100718681491827</v>
      </c>
    </row>
    <row r="70" spans="2:8" ht="15" customHeight="1">
      <c r="B70" s="861">
        <v>64</v>
      </c>
      <c r="C70" s="862" t="s">
        <v>693</v>
      </c>
      <c r="D70" s="863">
        <v>172.606246</v>
      </c>
      <c r="E70" s="863">
        <v>388.35215100000005</v>
      </c>
      <c r="F70" s="863">
        <v>1489.756864</v>
      </c>
      <c r="G70" s="863">
        <v>124.9931042472241</v>
      </c>
      <c r="H70" s="864">
        <v>283.60978822027943</v>
      </c>
    </row>
    <row r="71" spans="2:8" ht="15" customHeight="1">
      <c r="B71" s="865"/>
      <c r="C71" s="866" t="s">
        <v>544</v>
      </c>
      <c r="D71" s="867">
        <v>36477.299207000004</v>
      </c>
      <c r="E71" s="867">
        <v>37917.50192699999</v>
      </c>
      <c r="F71" s="867">
        <v>48067.219494000012</v>
      </c>
      <c r="G71" s="867">
        <v>3.9482164285989967</v>
      </c>
      <c r="H71" s="868">
        <v>26.767896225180095</v>
      </c>
    </row>
    <row r="72" spans="2:8" ht="15" customHeight="1" thickBot="1">
      <c r="B72" s="869"/>
      <c r="C72" s="870" t="s">
        <v>545</v>
      </c>
      <c r="D72" s="871">
        <v>132194.99400899999</v>
      </c>
      <c r="E72" s="871">
        <v>124870.62109600002</v>
      </c>
      <c r="F72" s="871">
        <v>160955.50289800001</v>
      </c>
      <c r="G72" s="871">
        <v>-5.5405826581461355</v>
      </c>
      <c r="H72" s="872">
        <v>28.897815583265242</v>
      </c>
    </row>
    <row r="73" spans="2:8" ht="13.5" thickTop="1">
      <c r="B73" s="38" t="s">
        <v>547</v>
      </c>
    </row>
    <row r="75" spans="2:8">
      <c r="D75" s="509"/>
      <c r="E75" s="509"/>
      <c r="F75" s="509"/>
    </row>
    <row r="77" spans="2:8">
      <c r="D77" s="144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view="pageBreakPreview" zoomScaleNormal="85" zoomScaleSheetLayoutView="100" workbookViewId="0">
      <selection activeCell="A2" sqref="A2:J2"/>
    </sheetView>
  </sheetViews>
  <sheetFormatPr defaultRowHeight="16.5" customHeight="1"/>
  <cols>
    <col min="1" max="1" width="54.7109375" style="1556" customWidth="1"/>
    <col min="2" max="2" width="10.28515625" style="1532" hidden="1" customWidth="1"/>
    <col min="3" max="10" width="10" style="1532" customWidth="1"/>
    <col min="11" max="11" width="10.42578125" style="1532" customWidth="1"/>
    <col min="12" max="256" width="9.140625" style="1532"/>
    <col min="257" max="257" width="54.7109375" style="1532" customWidth="1"/>
    <col min="258" max="258" width="0" style="1532" hidden="1" customWidth="1"/>
    <col min="259" max="266" width="10" style="1532" customWidth="1"/>
    <col min="267" max="267" width="10.42578125" style="1532" customWidth="1"/>
    <col min="268" max="512" width="9.140625" style="1532"/>
    <col min="513" max="513" width="54.7109375" style="1532" customWidth="1"/>
    <col min="514" max="514" width="0" style="1532" hidden="1" customWidth="1"/>
    <col min="515" max="522" width="10" style="1532" customWidth="1"/>
    <col min="523" max="523" width="10.42578125" style="1532" customWidth="1"/>
    <col min="524" max="768" width="9.140625" style="1532"/>
    <col min="769" max="769" width="54.7109375" style="1532" customWidth="1"/>
    <col min="770" max="770" width="0" style="1532" hidden="1" customWidth="1"/>
    <col min="771" max="778" width="10" style="1532" customWidth="1"/>
    <col min="779" max="779" width="10.42578125" style="1532" customWidth="1"/>
    <col min="780" max="1024" width="9.140625" style="1532"/>
    <col min="1025" max="1025" width="54.7109375" style="1532" customWidth="1"/>
    <col min="1026" max="1026" width="0" style="1532" hidden="1" customWidth="1"/>
    <col min="1027" max="1034" width="10" style="1532" customWidth="1"/>
    <col min="1035" max="1035" width="10.42578125" style="1532" customWidth="1"/>
    <col min="1036" max="1280" width="9.140625" style="1532"/>
    <col min="1281" max="1281" width="54.7109375" style="1532" customWidth="1"/>
    <col min="1282" max="1282" width="0" style="1532" hidden="1" customWidth="1"/>
    <col min="1283" max="1290" width="10" style="1532" customWidth="1"/>
    <col min="1291" max="1291" width="10.42578125" style="1532" customWidth="1"/>
    <col min="1292" max="1536" width="9.140625" style="1532"/>
    <col min="1537" max="1537" width="54.7109375" style="1532" customWidth="1"/>
    <col min="1538" max="1538" width="0" style="1532" hidden="1" customWidth="1"/>
    <col min="1539" max="1546" width="10" style="1532" customWidth="1"/>
    <col min="1547" max="1547" width="10.42578125" style="1532" customWidth="1"/>
    <col min="1548" max="1792" width="9.140625" style="1532"/>
    <col min="1793" max="1793" width="54.7109375" style="1532" customWidth="1"/>
    <col min="1794" max="1794" width="0" style="1532" hidden="1" customWidth="1"/>
    <col min="1795" max="1802" width="10" style="1532" customWidth="1"/>
    <col min="1803" max="1803" width="10.42578125" style="1532" customWidth="1"/>
    <col min="1804" max="2048" width="9.140625" style="1532"/>
    <col min="2049" max="2049" width="54.7109375" style="1532" customWidth="1"/>
    <col min="2050" max="2050" width="0" style="1532" hidden="1" customWidth="1"/>
    <col min="2051" max="2058" width="10" style="1532" customWidth="1"/>
    <col min="2059" max="2059" width="10.42578125" style="1532" customWidth="1"/>
    <col min="2060" max="2304" width="9.140625" style="1532"/>
    <col min="2305" max="2305" width="54.7109375" style="1532" customWidth="1"/>
    <col min="2306" max="2306" width="0" style="1532" hidden="1" customWidth="1"/>
    <col min="2307" max="2314" width="10" style="1532" customWidth="1"/>
    <col min="2315" max="2315" width="10.42578125" style="1532" customWidth="1"/>
    <col min="2316" max="2560" width="9.140625" style="1532"/>
    <col min="2561" max="2561" width="54.7109375" style="1532" customWidth="1"/>
    <col min="2562" max="2562" width="0" style="1532" hidden="1" customWidth="1"/>
    <col min="2563" max="2570" width="10" style="1532" customWidth="1"/>
    <col min="2571" max="2571" width="10.42578125" style="1532" customWidth="1"/>
    <col min="2572" max="2816" width="9.140625" style="1532"/>
    <col min="2817" max="2817" width="54.7109375" style="1532" customWidth="1"/>
    <col min="2818" max="2818" width="0" style="1532" hidden="1" customWidth="1"/>
    <col min="2819" max="2826" width="10" style="1532" customWidth="1"/>
    <col min="2827" max="2827" width="10.42578125" style="1532" customWidth="1"/>
    <col min="2828" max="3072" width="9.140625" style="1532"/>
    <col min="3073" max="3073" width="54.7109375" style="1532" customWidth="1"/>
    <col min="3074" max="3074" width="0" style="1532" hidden="1" customWidth="1"/>
    <col min="3075" max="3082" width="10" style="1532" customWidth="1"/>
    <col min="3083" max="3083" width="10.42578125" style="1532" customWidth="1"/>
    <col min="3084" max="3328" width="9.140625" style="1532"/>
    <col min="3329" max="3329" width="54.7109375" style="1532" customWidth="1"/>
    <col min="3330" max="3330" width="0" style="1532" hidden="1" customWidth="1"/>
    <col min="3331" max="3338" width="10" style="1532" customWidth="1"/>
    <col min="3339" max="3339" width="10.42578125" style="1532" customWidth="1"/>
    <col min="3340" max="3584" width="9.140625" style="1532"/>
    <col min="3585" max="3585" width="54.7109375" style="1532" customWidth="1"/>
    <col min="3586" max="3586" width="0" style="1532" hidden="1" customWidth="1"/>
    <col min="3587" max="3594" width="10" style="1532" customWidth="1"/>
    <col min="3595" max="3595" width="10.42578125" style="1532" customWidth="1"/>
    <col min="3596" max="3840" width="9.140625" style="1532"/>
    <col min="3841" max="3841" width="54.7109375" style="1532" customWidth="1"/>
    <col min="3842" max="3842" width="0" style="1532" hidden="1" customWidth="1"/>
    <col min="3843" max="3850" width="10" style="1532" customWidth="1"/>
    <col min="3851" max="3851" width="10.42578125" style="1532" customWidth="1"/>
    <col min="3852" max="4096" width="9.140625" style="1532"/>
    <col min="4097" max="4097" width="54.7109375" style="1532" customWidth="1"/>
    <col min="4098" max="4098" width="0" style="1532" hidden="1" customWidth="1"/>
    <col min="4099" max="4106" width="10" style="1532" customWidth="1"/>
    <col min="4107" max="4107" width="10.42578125" style="1532" customWidth="1"/>
    <col min="4108" max="4352" width="9.140625" style="1532"/>
    <col min="4353" max="4353" width="54.7109375" style="1532" customWidth="1"/>
    <col min="4354" max="4354" width="0" style="1532" hidden="1" customWidth="1"/>
    <col min="4355" max="4362" width="10" style="1532" customWidth="1"/>
    <col min="4363" max="4363" width="10.42578125" style="1532" customWidth="1"/>
    <col min="4364" max="4608" width="9.140625" style="1532"/>
    <col min="4609" max="4609" width="54.7109375" style="1532" customWidth="1"/>
    <col min="4610" max="4610" width="0" style="1532" hidden="1" customWidth="1"/>
    <col min="4611" max="4618" width="10" style="1532" customWidth="1"/>
    <col min="4619" max="4619" width="10.42578125" style="1532" customWidth="1"/>
    <col min="4620" max="4864" width="9.140625" style="1532"/>
    <col min="4865" max="4865" width="54.7109375" style="1532" customWidth="1"/>
    <col min="4866" max="4866" width="0" style="1532" hidden="1" customWidth="1"/>
    <col min="4867" max="4874" width="10" style="1532" customWidth="1"/>
    <col min="4875" max="4875" width="10.42578125" style="1532" customWidth="1"/>
    <col min="4876" max="5120" width="9.140625" style="1532"/>
    <col min="5121" max="5121" width="54.7109375" style="1532" customWidth="1"/>
    <col min="5122" max="5122" width="0" style="1532" hidden="1" customWidth="1"/>
    <col min="5123" max="5130" width="10" style="1532" customWidth="1"/>
    <col min="5131" max="5131" width="10.42578125" style="1532" customWidth="1"/>
    <col min="5132" max="5376" width="9.140625" style="1532"/>
    <col min="5377" max="5377" width="54.7109375" style="1532" customWidth="1"/>
    <col min="5378" max="5378" width="0" style="1532" hidden="1" customWidth="1"/>
    <col min="5379" max="5386" width="10" style="1532" customWidth="1"/>
    <col min="5387" max="5387" width="10.42578125" style="1532" customWidth="1"/>
    <col min="5388" max="5632" width="9.140625" style="1532"/>
    <col min="5633" max="5633" width="54.7109375" style="1532" customWidth="1"/>
    <col min="5634" max="5634" width="0" style="1532" hidden="1" customWidth="1"/>
    <col min="5635" max="5642" width="10" style="1532" customWidth="1"/>
    <col min="5643" max="5643" width="10.42578125" style="1532" customWidth="1"/>
    <col min="5644" max="5888" width="9.140625" style="1532"/>
    <col min="5889" max="5889" width="54.7109375" style="1532" customWidth="1"/>
    <col min="5890" max="5890" width="0" style="1532" hidden="1" customWidth="1"/>
    <col min="5891" max="5898" width="10" style="1532" customWidth="1"/>
    <col min="5899" max="5899" width="10.42578125" style="1532" customWidth="1"/>
    <col min="5900" max="6144" width="9.140625" style="1532"/>
    <col min="6145" max="6145" width="54.7109375" style="1532" customWidth="1"/>
    <col min="6146" max="6146" width="0" style="1532" hidden="1" customWidth="1"/>
    <col min="6147" max="6154" width="10" style="1532" customWidth="1"/>
    <col min="6155" max="6155" width="10.42578125" style="1532" customWidth="1"/>
    <col min="6156" max="6400" width="9.140625" style="1532"/>
    <col min="6401" max="6401" width="54.7109375" style="1532" customWidth="1"/>
    <col min="6402" max="6402" width="0" style="1532" hidden="1" customWidth="1"/>
    <col min="6403" max="6410" width="10" style="1532" customWidth="1"/>
    <col min="6411" max="6411" width="10.42578125" style="1532" customWidth="1"/>
    <col min="6412" max="6656" width="9.140625" style="1532"/>
    <col min="6657" max="6657" width="54.7109375" style="1532" customWidth="1"/>
    <col min="6658" max="6658" width="0" style="1532" hidden="1" customWidth="1"/>
    <col min="6659" max="6666" width="10" style="1532" customWidth="1"/>
    <col min="6667" max="6667" width="10.42578125" style="1532" customWidth="1"/>
    <col min="6668" max="6912" width="9.140625" style="1532"/>
    <col min="6913" max="6913" width="54.7109375" style="1532" customWidth="1"/>
    <col min="6914" max="6914" width="0" style="1532" hidden="1" customWidth="1"/>
    <col min="6915" max="6922" width="10" style="1532" customWidth="1"/>
    <col min="6923" max="6923" width="10.42578125" style="1532" customWidth="1"/>
    <col min="6924" max="7168" width="9.140625" style="1532"/>
    <col min="7169" max="7169" width="54.7109375" style="1532" customWidth="1"/>
    <col min="7170" max="7170" width="0" style="1532" hidden="1" customWidth="1"/>
    <col min="7171" max="7178" width="10" style="1532" customWidth="1"/>
    <col min="7179" max="7179" width="10.42578125" style="1532" customWidth="1"/>
    <col min="7180" max="7424" width="9.140625" style="1532"/>
    <col min="7425" max="7425" width="54.7109375" style="1532" customWidth="1"/>
    <col min="7426" max="7426" width="0" style="1532" hidden="1" customWidth="1"/>
    <col min="7427" max="7434" width="10" style="1532" customWidth="1"/>
    <col min="7435" max="7435" width="10.42578125" style="1532" customWidth="1"/>
    <col min="7436" max="7680" width="9.140625" style="1532"/>
    <col min="7681" max="7681" width="54.7109375" style="1532" customWidth="1"/>
    <col min="7682" max="7682" width="0" style="1532" hidden="1" customWidth="1"/>
    <col min="7683" max="7690" width="10" style="1532" customWidth="1"/>
    <col min="7691" max="7691" width="10.42578125" style="1532" customWidth="1"/>
    <col min="7692" max="7936" width="9.140625" style="1532"/>
    <col min="7937" max="7937" width="54.7109375" style="1532" customWidth="1"/>
    <col min="7938" max="7938" width="0" style="1532" hidden="1" customWidth="1"/>
    <col min="7939" max="7946" width="10" style="1532" customWidth="1"/>
    <col min="7947" max="7947" width="10.42578125" style="1532" customWidth="1"/>
    <col min="7948" max="8192" width="9.140625" style="1532"/>
    <col min="8193" max="8193" width="54.7109375" style="1532" customWidth="1"/>
    <col min="8194" max="8194" width="0" style="1532" hidden="1" customWidth="1"/>
    <col min="8195" max="8202" width="10" style="1532" customWidth="1"/>
    <col min="8203" max="8203" width="10.42578125" style="1532" customWidth="1"/>
    <col min="8204" max="8448" width="9.140625" style="1532"/>
    <col min="8449" max="8449" width="54.7109375" style="1532" customWidth="1"/>
    <col min="8450" max="8450" width="0" style="1532" hidden="1" customWidth="1"/>
    <col min="8451" max="8458" width="10" style="1532" customWidth="1"/>
    <col min="8459" max="8459" width="10.42578125" style="1532" customWidth="1"/>
    <col min="8460" max="8704" width="9.140625" style="1532"/>
    <col min="8705" max="8705" width="54.7109375" style="1532" customWidth="1"/>
    <col min="8706" max="8706" width="0" style="1532" hidden="1" customWidth="1"/>
    <col min="8707" max="8714" width="10" style="1532" customWidth="1"/>
    <col min="8715" max="8715" width="10.42578125" style="1532" customWidth="1"/>
    <col min="8716" max="8960" width="9.140625" style="1532"/>
    <col min="8961" max="8961" width="54.7109375" style="1532" customWidth="1"/>
    <col min="8962" max="8962" width="0" style="1532" hidden="1" customWidth="1"/>
    <col min="8963" max="8970" width="10" style="1532" customWidth="1"/>
    <col min="8971" max="8971" width="10.42578125" style="1532" customWidth="1"/>
    <col min="8972" max="9216" width="9.140625" style="1532"/>
    <col min="9217" max="9217" width="54.7109375" style="1532" customWidth="1"/>
    <col min="9218" max="9218" width="0" style="1532" hidden="1" customWidth="1"/>
    <col min="9219" max="9226" width="10" style="1532" customWidth="1"/>
    <col min="9227" max="9227" width="10.42578125" style="1532" customWidth="1"/>
    <col min="9228" max="9472" width="9.140625" style="1532"/>
    <col min="9473" max="9473" width="54.7109375" style="1532" customWidth="1"/>
    <col min="9474" max="9474" width="0" style="1532" hidden="1" customWidth="1"/>
    <col min="9475" max="9482" width="10" style="1532" customWidth="1"/>
    <col min="9483" max="9483" width="10.42578125" style="1532" customWidth="1"/>
    <col min="9484" max="9728" width="9.140625" style="1532"/>
    <col min="9729" max="9729" width="54.7109375" style="1532" customWidth="1"/>
    <col min="9730" max="9730" width="0" style="1532" hidden="1" customWidth="1"/>
    <col min="9731" max="9738" width="10" style="1532" customWidth="1"/>
    <col min="9739" max="9739" width="10.42578125" style="1532" customWidth="1"/>
    <col min="9740" max="9984" width="9.140625" style="1532"/>
    <col min="9985" max="9985" width="54.7109375" style="1532" customWidth="1"/>
    <col min="9986" max="9986" width="0" style="1532" hidden="1" customWidth="1"/>
    <col min="9987" max="9994" width="10" style="1532" customWidth="1"/>
    <col min="9995" max="9995" width="10.42578125" style="1532" customWidth="1"/>
    <col min="9996" max="10240" width="9.140625" style="1532"/>
    <col min="10241" max="10241" width="54.7109375" style="1532" customWidth="1"/>
    <col min="10242" max="10242" width="0" style="1532" hidden="1" customWidth="1"/>
    <col min="10243" max="10250" width="10" style="1532" customWidth="1"/>
    <col min="10251" max="10251" width="10.42578125" style="1532" customWidth="1"/>
    <col min="10252" max="10496" width="9.140625" style="1532"/>
    <col min="10497" max="10497" width="54.7109375" style="1532" customWidth="1"/>
    <col min="10498" max="10498" width="0" style="1532" hidden="1" customWidth="1"/>
    <col min="10499" max="10506" width="10" style="1532" customWidth="1"/>
    <col min="10507" max="10507" width="10.42578125" style="1532" customWidth="1"/>
    <col min="10508" max="10752" width="9.140625" style="1532"/>
    <col min="10753" max="10753" width="54.7109375" style="1532" customWidth="1"/>
    <col min="10754" max="10754" width="0" style="1532" hidden="1" customWidth="1"/>
    <col min="10755" max="10762" width="10" style="1532" customWidth="1"/>
    <col min="10763" max="10763" width="10.42578125" style="1532" customWidth="1"/>
    <col min="10764" max="11008" width="9.140625" style="1532"/>
    <col min="11009" max="11009" width="54.7109375" style="1532" customWidth="1"/>
    <col min="11010" max="11010" width="0" style="1532" hidden="1" customWidth="1"/>
    <col min="11011" max="11018" width="10" style="1532" customWidth="1"/>
    <col min="11019" max="11019" width="10.42578125" style="1532" customWidth="1"/>
    <col min="11020" max="11264" width="9.140625" style="1532"/>
    <col min="11265" max="11265" width="54.7109375" style="1532" customWidth="1"/>
    <col min="11266" max="11266" width="0" style="1532" hidden="1" customWidth="1"/>
    <col min="11267" max="11274" width="10" style="1532" customWidth="1"/>
    <col min="11275" max="11275" width="10.42578125" style="1532" customWidth="1"/>
    <col min="11276" max="11520" width="9.140625" style="1532"/>
    <col min="11521" max="11521" width="54.7109375" style="1532" customWidth="1"/>
    <col min="11522" max="11522" width="0" style="1532" hidden="1" customWidth="1"/>
    <col min="11523" max="11530" width="10" style="1532" customWidth="1"/>
    <col min="11531" max="11531" width="10.42578125" style="1532" customWidth="1"/>
    <col min="11532" max="11776" width="9.140625" style="1532"/>
    <col min="11777" max="11777" width="54.7109375" style="1532" customWidth="1"/>
    <col min="11778" max="11778" width="0" style="1532" hidden="1" customWidth="1"/>
    <col min="11779" max="11786" width="10" style="1532" customWidth="1"/>
    <col min="11787" max="11787" width="10.42578125" style="1532" customWidth="1"/>
    <col min="11788" max="12032" width="9.140625" style="1532"/>
    <col min="12033" max="12033" width="54.7109375" style="1532" customWidth="1"/>
    <col min="12034" max="12034" width="0" style="1532" hidden="1" customWidth="1"/>
    <col min="12035" max="12042" width="10" style="1532" customWidth="1"/>
    <col min="12043" max="12043" width="10.42578125" style="1532" customWidth="1"/>
    <col min="12044" max="12288" width="9.140625" style="1532"/>
    <col min="12289" max="12289" width="54.7109375" style="1532" customWidth="1"/>
    <col min="12290" max="12290" width="0" style="1532" hidden="1" customWidth="1"/>
    <col min="12291" max="12298" width="10" style="1532" customWidth="1"/>
    <col min="12299" max="12299" width="10.42578125" style="1532" customWidth="1"/>
    <col min="12300" max="12544" width="9.140625" style="1532"/>
    <col min="12545" max="12545" width="54.7109375" style="1532" customWidth="1"/>
    <col min="12546" max="12546" width="0" style="1532" hidden="1" customWidth="1"/>
    <col min="12547" max="12554" width="10" style="1532" customWidth="1"/>
    <col min="12555" max="12555" width="10.42578125" style="1532" customWidth="1"/>
    <col min="12556" max="12800" width="9.140625" style="1532"/>
    <col min="12801" max="12801" width="54.7109375" style="1532" customWidth="1"/>
    <col min="12802" max="12802" width="0" style="1532" hidden="1" customWidth="1"/>
    <col min="12803" max="12810" width="10" style="1532" customWidth="1"/>
    <col min="12811" max="12811" width="10.42578125" style="1532" customWidth="1"/>
    <col min="12812" max="13056" width="9.140625" style="1532"/>
    <col min="13057" max="13057" width="54.7109375" style="1532" customWidth="1"/>
    <col min="13058" max="13058" width="0" style="1532" hidden="1" customWidth="1"/>
    <col min="13059" max="13066" width="10" style="1532" customWidth="1"/>
    <col min="13067" max="13067" width="10.42578125" style="1532" customWidth="1"/>
    <col min="13068" max="13312" width="9.140625" style="1532"/>
    <col min="13313" max="13313" width="54.7109375" style="1532" customWidth="1"/>
    <col min="13314" max="13314" width="0" style="1532" hidden="1" customWidth="1"/>
    <col min="13315" max="13322" width="10" style="1532" customWidth="1"/>
    <col min="13323" max="13323" width="10.42578125" style="1532" customWidth="1"/>
    <col min="13324" max="13568" width="9.140625" style="1532"/>
    <col min="13569" max="13569" width="54.7109375" style="1532" customWidth="1"/>
    <col min="13570" max="13570" width="0" style="1532" hidden="1" customWidth="1"/>
    <col min="13571" max="13578" width="10" style="1532" customWidth="1"/>
    <col min="13579" max="13579" width="10.42578125" style="1532" customWidth="1"/>
    <col min="13580" max="13824" width="9.140625" style="1532"/>
    <col min="13825" max="13825" width="54.7109375" style="1532" customWidth="1"/>
    <col min="13826" max="13826" width="0" style="1532" hidden="1" customWidth="1"/>
    <col min="13827" max="13834" width="10" style="1532" customWidth="1"/>
    <col min="13835" max="13835" width="10.42578125" style="1532" customWidth="1"/>
    <col min="13836" max="14080" width="9.140625" style="1532"/>
    <col min="14081" max="14081" width="54.7109375" style="1532" customWidth="1"/>
    <col min="14082" max="14082" width="0" style="1532" hidden="1" customWidth="1"/>
    <col min="14083" max="14090" width="10" style="1532" customWidth="1"/>
    <col min="14091" max="14091" width="10.42578125" style="1532" customWidth="1"/>
    <col min="14092" max="14336" width="9.140625" style="1532"/>
    <col min="14337" max="14337" width="54.7109375" style="1532" customWidth="1"/>
    <col min="14338" max="14338" width="0" style="1532" hidden="1" customWidth="1"/>
    <col min="14339" max="14346" width="10" style="1532" customWidth="1"/>
    <col min="14347" max="14347" width="10.42578125" style="1532" customWidth="1"/>
    <col min="14348" max="14592" width="9.140625" style="1532"/>
    <col min="14593" max="14593" width="54.7109375" style="1532" customWidth="1"/>
    <col min="14594" max="14594" width="0" style="1532" hidden="1" customWidth="1"/>
    <col min="14595" max="14602" width="10" style="1532" customWidth="1"/>
    <col min="14603" max="14603" width="10.42578125" style="1532" customWidth="1"/>
    <col min="14604" max="14848" width="9.140625" style="1532"/>
    <col min="14849" max="14849" width="54.7109375" style="1532" customWidth="1"/>
    <col min="14850" max="14850" width="0" style="1532" hidden="1" customWidth="1"/>
    <col min="14851" max="14858" width="10" style="1532" customWidth="1"/>
    <col min="14859" max="14859" width="10.42578125" style="1532" customWidth="1"/>
    <col min="14860" max="15104" width="9.140625" style="1532"/>
    <col min="15105" max="15105" width="54.7109375" style="1532" customWidth="1"/>
    <col min="15106" max="15106" width="0" style="1532" hidden="1" customWidth="1"/>
    <col min="15107" max="15114" width="10" style="1532" customWidth="1"/>
    <col min="15115" max="15115" width="10.42578125" style="1532" customWidth="1"/>
    <col min="15116" max="15360" width="9.140625" style="1532"/>
    <col min="15361" max="15361" width="54.7109375" style="1532" customWidth="1"/>
    <col min="15362" max="15362" width="0" style="1532" hidden="1" customWidth="1"/>
    <col min="15363" max="15370" width="10" style="1532" customWidth="1"/>
    <col min="15371" max="15371" width="10.42578125" style="1532" customWidth="1"/>
    <col min="15372" max="15616" width="9.140625" style="1532"/>
    <col min="15617" max="15617" width="54.7109375" style="1532" customWidth="1"/>
    <col min="15618" max="15618" width="0" style="1532" hidden="1" customWidth="1"/>
    <col min="15619" max="15626" width="10" style="1532" customWidth="1"/>
    <col min="15627" max="15627" width="10.42578125" style="1532" customWidth="1"/>
    <col min="15628" max="15872" width="9.140625" style="1532"/>
    <col min="15873" max="15873" width="54.7109375" style="1532" customWidth="1"/>
    <col min="15874" max="15874" width="0" style="1532" hidden="1" customWidth="1"/>
    <col min="15875" max="15882" width="10" style="1532" customWidth="1"/>
    <col min="15883" max="15883" width="10.42578125" style="1532" customWidth="1"/>
    <col min="15884" max="16128" width="9.140625" style="1532"/>
    <col min="16129" max="16129" width="54.7109375" style="1532" customWidth="1"/>
    <col min="16130" max="16130" width="0" style="1532" hidden="1" customWidth="1"/>
    <col min="16131" max="16138" width="10" style="1532" customWidth="1"/>
    <col min="16139" max="16139" width="10.42578125" style="1532" customWidth="1"/>
    <col min="16140" max="16384" width="9.140625" style="1532"/>
  </cols>
  <sheetData>
    <row r="1" spans="1:11" ht="16.5" customHeight="1">
      <c r="A1" s="1612" t="s">
        <v>88</v>
      </c>
      <c r="B1" s="1612"/>
      <c r="C1" s="1612"/>
      <c r="D1" s="1612"/>
      <c r="E1" s="1612"/>
      <c r="F1" s="1612"/>
      <c r="G1" s="1612"/>
      <c r="H1" s="1612"/>
      <c r="I1" s="1612"/>
      <c r="J1" s="1612"/>
    </row>
    <row r="2" spans="1:11" ht="16.5" customHeight="1">
      <c r="A2" s="1613" t="s">
        <v>1267</v>
      </c>
      <c r="B2" s="1613"/>
      <c r="C2" s="1613"/>
      <c r="D2" s="1613"/>
      <c r="E2" s="1613"/>
      <c r="F2" s="1613"/>
      <c r="G2" s="1613"/>
      <c r="H2" s="1613"/>
      <c r="I2" s="1613"/>
      <c r="J2" s="1613"/>
    </row>
    <row r="3" spans="1:11" ht="16.5" customHeight="1">
      <c r="A3" s="1614" t="s">
        <v>1268</v>
      </c>
      <c r="B3" s="1614"/>
      <c r="C3" s="1614"/>
      <c r="D3" s="1614"/>
      <c r="E3" s="1614"/>
      <c r="F3" s="1614"/>
      <c r="G3" s="1614"/>
      <c r="H3" s="1614"/>
      <c r="I3" s="1614"/>
      <c r="J3" s="1614"/>
    </row>
    <row r="4" spans="1:11" ht="16.5" customHeight="1">
      <c r="A4" s="1533"/>
      <c r="B4" s="1534"/>
      <c r="D4" s="1535"/>
      <c r="F4" s="1536"/>
      <c r="I4" s="1536"/>
      <c r="J4" s="1615" t="s">
        <v>1269</v>
      </c>
      <c r="K4" s="1615"/>
    </row>
    <row r="5" spans="1:11" ht="17.25" customHeight="1">
      <c r="A5" s="1537" t="s">
        <v>1270</v>
      </c>
      <c r="B5" s="1538" t="s">
        <v>717</v>
      </c>
      <c r="C5" s="1538" t="s">
        <v>718</v>
      </c>
      <c r="D5" s="1539" t="s">
        <v>719</v>
      </c>
      <c r="E5" s="1539" t="s">
        <v>720</v>
      </c>
      <c r="F5" s="1539" t="s">
        <v>721</v>
      </c>
      <c r="G5" s="1539" t="s">
        <v>722</v>
      </c>
      <c r="H5" s="1539" t="s">
        <v>723</v>
      </c>
      <c r="I5" s="1539" t="s">
        <v>1271</v>
      </c>
      <c r="J5" s="1539" t="s">
        <v>1272</v>
      </c>
      <c r="K5" s="1539" t="s">
        <v>47</v>
      </c>
    </row>
    <row r="6" spans="1:11" ht="16.5" customHeight="1">
      <c r="A6" s="1540" t="s">
        <v>1273</v>
      </c>
      <c r="B6" s="1541">
        <v>243323</v>
      </c>
      <c r="C6" s="1541">
        <v>305477.31493197917</v>
      </c>
      <c r="D6" s="1541">
        <v>391518.9</v>
      </c>
      <c r="E6" s="1541">
        <v>473269.67336999997</v>
      </c>
      <c r="F6" s="1541">
        <v>500464.91800000001</v>
      </c>
      <c r="G6" s="1541">
        <v>527868.81300000008</v>
      </c>
      <c r="H6" s="1541">
        <v>585951.10899999994</v>
      </c>
      <c r="I6" s="1541">
        <v>616572.35585854691</v>
      </c>
      <c r="J6" s="1541">
        <v>645083.52036833076</v>
      </c>
      <c r="K6" s="1541">
        <v>691168.78512875352</v>
      </c>
    </row>
    <row r="7" spans="1:11" ht="16.5" customHeight="1">
      <c r="A7" s="1540" t="s">
        <v>1274</v>
      </c>
      <c r="B7" s="1541">
        <v>3868</v>
      </c>
      <c r="C7" s="1541">
        <v>4075.7524631548977</v>
      </c>
      <c r="D7" s="1541">
        <v>4236.3720006227204</v>
      </c>
      <c r="E7" s="1541">
        <v>4879.2125168877428</v>
      </c>
      <c r="F7" s="1541">
        <v>5819</v>
      </c>
      <c r="G7" s="1541">
        <v>6646</v>
      </c>
      <c r="H7" s="1541">
        <v>8659</v>
      </c>
      <c r="I7" s="1541">
        <v>9328.3406999999988</v>
      </c>
      <c r="J7" s="1541">
        <v>10487.480315381999</v>
      </c>
      <c r="K7" s="1541">
        <v>11588.214786843546</v>
      </c>
    </row>
    <row r="8" spans="1:11" ht="16.5" customHeight="1">
      <c r="A8" s="1540" t="s">
        <v>1275</v>
      </c>
      <c r="B8" s="1541">
        <v>4375</v>
      </c>
      <c r="C8" s="1541">
        <v>5084</v>
      </c>
      <c r="D8" s="1541">
        <v>5926</v>
      </c>
      <c r="E8" s="1541">
        <v>6956.4645849200306</v>
      </c>
      <c r="F8" s="1541">
        <v>8166.0871320932947</v>
      </c>
      <c r="G8" s="1541">
        <v>9568.7955296337241</v>
      </c>
      <c r="H8" s="1541">
        <v>11003.076475525664</v>
      </c>
      <c r="I8" s="1541">
        <v>11874.928896678362</v>
      </c>
      <c r="J8" s="1541">
        <v>12255.509525981988</v>
      </c>
      <c r="K8" s="1541">
        <v>15030.844303644109</v>
      </c>
    </row>
    <row r="9" spans="1:11" ht="16.5" customHeight="1">
      <c r="A9" s="1540" t="s">
        <v>1276</v>
      </c>
      <c r="B9" s="1541">
        <v>57185</v>
      </c>
      <c r="C9" s="1541">
        <v>65446.939992561238</v>
      </c>
      <c r="D9" s="1541">
        <v>70923.969245222135</v>
      </c>
      <c r="E9" s="1541">
        <v>80531.364076410595</v>
      </c>
      <c r="F9" s="1541">
        <v>91163.656304952456</v>
      </c>
      <c r="G9" s="1541">
        <v>100312.39043043272</v>
      </c>
      <c r="H9" s="1541">
        <v>112995.43155698117</v>
      </c>
      <c r="I9" s="1541">
        <v>118979.81290981802</v>
      </c>
      <c r="J9" s="1541">
        <v>118615.08178825903</v>
      </c>
      <c r="K9" s="1541">
        <v>135584.4452577862</v>
      </c>
    </row>
    <row r="10" spans="1:11" ht="16.5" customHeight="1">
      <c r="A10" s="1540" t="s">
        <v>1277</v>
      </c>
      <c r="B10" s="1541">
        <v>15219</v>
      </c>
      <c r="C10" s="1541">
        <v>14628.849675297952</v>
      </c>
      <c r="D10" s="1541">
        <v>15243.821670938516</v>
      </c>
      <c r="E10" s="1541">
        <v>16001.661000000002</v>
      </c>
      <c r="F10" s="1541">
        <v>17518.432000000001</v>
      </c>
      <c r="G10" s="1541">
        <v>20553.463473447362</v>
      </c>
      <c r="H10" s="1541">
        <v>21362.296031426402</v>
      </c>
      <c r="I10" s="1541">
        <v>22051.392912998552</v>
      </c>
      <c r="J10" s="1541">
        <v>21221.205108499304</v>
      </c>
      <c r="K10" s="1541">
        <v>27867.881016457613</v>
      </c>
    </row>
    <row r="11" spans="1:11" ht="16.5" customHeight="1">
      <c r="A11" s="1540" t="s">
        <v>1278</v>
      </c>
      <c r="B11" s="1541">
        <v>54134</v>
      </c>
      <c r="C11" s="1541">
        <v>63740.606182371965</v>
      </c>
      <c r="D11" s="1541">
        <v>77289.141439072744</v>
      </c>
      <c r="E11" s="1541">
        <v>89356.047143206582</v>
      </c>
      <c r="F11" s="1541">
        <v>98539</v>
      </c>
      <c r="G11" s="1541">
        <v>109487.56276218683</v>
      </c>
      <c r="H11" s="1541">
        <v>126363.5420114554</v>
      </c>
      <c r="I11" s="1541">
        <v>139289.07680162758</v>
      </c>
      <c r="J11" s="1541">
        <v>141317.84807720516</v>
      </c>
      <c r="K11" s="1541">
        <v>171842.15420718477</v>
      </c>
    </row>
    <row r="12" spans="1:11" ht="16.5" customHeight="1">
      <c r="A12" s="1540" t="s">
        <v>1279</v>
      </c>
      <c r="B12" s="1541">
        <v>105305.71870980982</v>
      </c>
      <c r="C12" s="1541">
        <v>124120.52536225798</v>
      </c>
      <c r="D12" s="1541">
        <v>161067.09227594579</v>
      </c>
      <c r="E12" s="1541">
        <v>179306.40323649268</v>
      </c>
      <c r="F12" s="1541">
        <v>198164.11890517399</v>
      </c>
      <c r="G12" s="1541">
        <v>229871.51187371623</v>
      </c>
      <c r="H12" s="1541">
        <v>271573.38303585653</v>
      </c>
      <c r="I12" s="1541">
        <v>289566.37714951596</v>
      </c>
      <c r="J12" s="1541">
        <v>292204.39383162785</v>
      </c>
      <c r="K12" s="1541">
        <v>323501.65172299196</v>
      </c>
    </row>
    <row r="13" spans="1:11" ht="16.5" customHeight="1">
      <c r="A13" s="1540" t="s">
        <v>1280</v>
      </c>
      <c r="B13" s="1541">
        <v>11502.747185985274</v>
      </c>
      <c r="C13" s="1541">
        <v>13943.324327762548</v>
      </c>
      <c r="D13" s="1541">
        <v>17347.29190987999</v>
      </c>
      <c r="E13" s="1541">
        <v>21057.087450797146</v>
      </c>
      <c r="F13" s="1541">
        <v>25306.545459014305</v>
      </c>
      <c r="G13" s="1541">
        <v>29886.298952321587</v>
      </c>
      <c r="H13" s="1541">
        <v>35309.422296935867</v>
      </c>
      <c r="I13" s="1541">
        <v>40479.431832052986</v>
      </c>
      <c r="J13" s="1541">
        <v>41458.550204357511</v>
      </c>
      <c r="K13" s="1541">
        <v>47389.593790359577</v>
      </c>
    </row>
    <row r="14" spans="1:11" ht="16.5" customHeight="1">
      <c r="A14" s="1540" t="s">
        <v>1281</v>
      </c>
      <c r="B14" s="1541">
        <v>76818.262918789769</v>
      </c>
      <c r="C14" s="1541">
        <v>92617.602018588499</v>
      </c>
      <c r="D14" s="1541">
        <v>95304.312076484362</v>
      </c>
      <c r="E14" s="1541">
        <v>105834</v>
      </c>
      <c r="F14" s="1541">
        <v>122354.25615696001</v>
      </c>
      <c r="G14" s="1541">
        <v>140735.36330343789</v>
      </c>
      <c r="H14" s="1541">
        <v>155764.91974505543</v>
      </c>
      <c r="I14" s="1541">
        <v>164976.10985038721</v>
      </c>
      <c r="J14" s="1541">
        <v>167404.54022383719</v>
      </c>
      <c r="K14" s="1541">
        <v>193973.89266628545</v>
      </c>
    </row>
    <row r="15" spans="1:11" ht="16.5" customHeight="1">
      <c r="A15" s="1540" t="s">
        <v>1282</v>
      </c>
      <c r="B15" s="1541">
        <v>33538.53</v>
      </c>
      <c r="C15" s="1541">
        <v>39099.85</v>
      </c>
      <c r="D15" s="1541">
        <v>46083.422288919195</v>
      </c>
      <c r="E15" s="1541">
        <v>50111.11631975419</v>
      </c>
      <c r="F15" s="1541">
        <v>58528.697901665364</v>
      </c>
      <c r="G15" s="1541">
        <v>62183.29324431916</v>
      </c>
      <c r="H15" s="1541">
        <v>79362.65977295328</v>
      </c>
      <c r="I15" s="1541">
        <v>91406.119253993005</v>
      </c>
      <c r="J15" s="1541">
        <v>107758.4462753493</v>
      </c>
      <c r="K15" s="1541">
        <v>129232.04984549945</v>
      </c>
    </row>
    <row r="16" spans="1:11" ht="16.5" customHeight="1">
      <c r="A16" s="1540" t="s">
        <v>1283</v>
      </c>
      <c r="B16" s="1541">
        <v>73635.560617408919</v>
      </c>
      <c r="C16" s="1541">
        <v>81624.790999999997</v>
      </c>
      <c r="D16" s="1541">
        <v>93746.984346448327</v>
      </c>
      <c r="E16" s="1541">
        <v>106235.85542222724</v>
      </c>
      <c r="F16" s="1541">
        <v>123213.42046940132</v>
      </c>
      <c r="G16" s="1541">
        <v>139157.21160053753</v>
      </c>
      <c r="H16" s="1541">
        <v>152983.95543930776</v>
      </c>
      <c r="I16" s="1541">
        <v>166946.86216411059</v>
      </c>
      <c r="J16" s="1541">
        <v>191324.99618033424</v>
      </c>
      <c r="K16" s="1541">
        <v>236986.37423656444</v>
      </c>
    </row>
    <row r="17" spans="1:11" ht="16.5" customHeight="1">
      <c r="A17" s="1540" t="s">
        <v>1284</v>
      </c>
      <c r="B17" s="1541">
        <v>14352</v>
      </c>
      <c r="C17" s="1541">
        <v>18555.874496947203</v>
      </c>
      <c r="D17" s="1541">
        <v>21694.904992396998</v>
      </c>
      <c r="E17" s="1541">
        <v>24830.412246155</v>
      </c>
      <c r="F17" s="1541">
        <v>30547.203301337606</v>
      </c>
      <c r="G17" s="1541">
        <v>32236.444891526022</v>
      </c>
      <c r="H17" s="1541">
        <v>44324</v>
      </c>
      <c r="I17" s="1541">
        <v>51421.530201779999</v>
      </c>
      <c r="J17" s="1541">
        <v>52719.749886948652</v>
      </c>
      <c r="K17" s="1541">
        <v>71795.931765475019</v>
      </c>
    </row>
    <row r="18" spans="1:11" ht="16.5" customHeight="1">
      <c r="A18" s="1540" t="s">
        <v>130</v>
      </c>
      <c r="B18" s="1541">
        <v>48722</v>
      </c>
      <c r="C18" s="1541">
        <v>62641.785895121284</v>
      </c>
      <c r="D18" s="1541">
        <v>61384.016144020039</v>
      </c>
      <c r="E18" s="1541">
        <v>67739.152276470573</v>
      </c>
      <c r="F18" s="1541">
        <v>81796.560145875992</v>
      </c>
      <c r="G18" s="1541">
        <v>91565.82885624186</v>
      </c>
      <c r="H18" s="1541">
        <v>115253.53241262485</v>
      </c>
      <c r="I18" s="1541">
        <v>129363.17837442795</v>
      </c>
      <c r="J18" s="1541">
        <v>141612.83913818613</v>
      </c>
      <c r="K18" s="1541">
        <v>173083.68142404503</v>
      </c>
    </row>
    <row r="19" spans="1:11" ht="16.5" customHeight="1">
      <c r="A19" s="1540" t="s">
        <v>1285</v>
      </c>
      <c r="B19" s="1541">
        <v>10963</v>
      </c>
      <c r="C19" s="1541">
        <v>13743.834163682855</v>
      </c>
      <c r="D19" s="1541">
        <v>15382.014869457205</v>
      </c>
      <c r="E19" s="1541">
        <v>17087.280165157714</v>
      </c>
      <c r="F19" s="1541">
        <v>20430.714802382448</v>
      </c>
      <c r="G19" s="1541">
        <v>22326.909723731791</v>
      </c>
      <c r="H19" s="1541">
        <v>27725.185144262519</v>
      </c>
      <c r="I19" s="1541">
        <v>32929.426904481836</v>
      </c>
      <c r="J19" s="1541">
        <v>33707.596162381626</v>
      </c>
      <c r="K19" s="1541">
        <v>41681.063688453622</v>
      </c>
    </row>
    <row r="20" spans="1:11" ht="16.5" customHeight="1">
      <c r="A20" s="1540" t="s">
        <v>1286</v>
      </c>
      <c r="B20" s="1541">
        <v>26500</v>
      </c>
      <c r="C20" s="1541">
        <v>34088.699691660484</v>
      </c>
      <c r="D20" s="1541">
        <v>41423.235996682502</v>
      </c>
      <c r="E20" s="1541">
        <v>46946.738945863261</v>
      </c>
      <c r="F20" s="1541">
        <v>55461.289688213743</v>
      </c>
      <c r="G20" s="1541">
        <v>58026.454186482086</v>
      </c>
      <c r="H20" s="1541">
        <v>73541.260759530473</v>
      </c>
      <c r="I20" s="1541">
        <v>86520.67372851714</v>
      </c>
      <c r="J20" s="1541">
        <v>94744.812170419784</v>
      </c>
      <c r="K20" s="1541">
        <v>121894.91232280391</v>
      </c>
    </row>
    <row r="21" spans="1:11" s="1544" customFormat="1" ht="16.5" customHeight="1">
      <c r="A21" s="1542" t="s">
        <v>1287</v>
      </c>
      <c r="B21" s="1543">
        <v>779441.81943199388</v>
      </c>
      <c r="C21" s="1543">
        <v>938889.75020138605</v>
      </c>
      <c r="D21" s="1543">
        <v>1118571.4792560905</v>
      </c>
      <c r="E21" s="1543">
        <v>1290142.4687543425</v>
      </c>
      <c r="F21" s="1543">
        <v>1437473.9002670711</v>
      </c>
      <c r="G21" s="1543">
        <v>1580426.3418280152</v>
      </c>
      <c r="H21" s="1543">
        <v>1822172.7736819154</v>
      </c>
      <c r="I21" s="1543">
        <v>1971705.617538936</v>
      </c>
      <c r="J21" s="1543">
        <v>2071916.5692571006</v>
      </c>
      <c r="K21" s="1543">
        <v>2392621.4761631484</v>
      </c>
    </row>
    <row r="22" spans="1:11" ht="12.75">
      <c r="A22" s="1545" t="s">
        <v>1288</v>
      </c>
      <c r="B22" s="1541">
        <v>24185.043555969045</v>
      </c>
      <c r="C22" s="1541">
        <v>29361.985485376117</v>
      </c>
      <c r="D22" s="1541">
        <v>35156.285865259444</v>
      </c>
      <c r="E22" s="1541">
        <v>41660.198750000003</v>
      </c>
      <c r="F22" s="1541">
        <v>49992.23</v>
      </c>
      <c r="G22" s="1541">
        <v>55204.919822100004</v>
      </c>
      <c r="H22" s="1541">
        <v>63434.746714256667</v>
      </c>
      <c r="I22" s="1541">
        <v>72616.397255357719</v>
      </c>
      <c r="J22" s="1541">
        <v>84092.840815044852</v>
      </c>
      <c r="K22" s="1541">
        <v>98632.832727042987</v>
      </c>
    </row>
    <row r="23" spans="1:11" s="1544" customFormat="1" ht="16.5" customHeight="1">
      <c r="A23" s="1546" t="s">
        <v>1289</v>
      </c>
      <c r="B23" s="1543">
        <v>755256.77587602485</v>
      </c>
      <c r="C23" s="1543">
        <v>909527.76471600996</v>
      </c>
      <c r="D23" s="1543">
        <v>1083415.1933908311</v>
      </c>
      <c r="E23" s="1543">
        <v>1248482.2700043425</v>
      </c>
      <c r="F23" s="1543">
        <v>1387481.6702670711</v>
      </c>
      <c r="G23" s="1543">
        <v>1525221.4220059151</v>
      </c>
      <c r="H23" s="1543">
        <v>1758738.0269676587</v>
      </c>
      <c r="I23" s="1543">
        <v>1899089.2202835781</v>
      </c>
      <c r="J23" s="1543">
        <v>1987823.7284420556</v>
      </c>
      <c r="K23" s="1543">
        <v>2293988.6434361055</v>
      </c>
    </row>
    <row r="24" spans="1:11" ht="16.5" customHeight="1">
      <c r="A24" s="1545" t="s">
        <v>1290</v>
      </c>
      <c r="B24" s="1541">
        <v>60401.425156552134</v>
      </c>
      <c r="C24" s="1541">
        <v>78743.762225560989</v>
      </c>
      <c r="D24" s="1541">
        <v>109358.38047455001</v>
      </c>
      <c r="E24" s="1541">
        <v>118471.79720932999</v>
      </c>
      <c r="F24" s="1541">
        <v>139861.89530808839</v>
      </c>
      <c r="G24" s="1541">
        <v>169789.6821947853</v>
      </c>
      <c r="H24" s="1541">
        <v>205801.54974863189</v>
      </c>
      <c r="I24" s="1541">
        <v>231060.35408062584</v>
      </c>
      <c r="J24" s="1541">
        <v>259602.84058859543</v>
      </c>
      <c r="K24" s="1541">
        <v>305245.06215577631</v>
      </c>
    </row>
    <row r="25" spans="1:11" s="1544" customFormat="1" ht="16.5" customHeight="1">
      <c r="A25" s="1546" t="s">
        <v>1291</v>
      </c>
      <c r="B25" s="1543">
        <v>815658.20103257697</v>
      </c>
      <c r="C25" s="1543">
        <v>988271.52694157092</v>
      </c>
      <c r="D25" s="1543">
        <v>1192773.5738653811</v>
      </c>
      <c r="E25" s="1543">
        <v>1366954.0672136724</v>
      </c>
      <c r="F25" s="1543">
        <v>1527343.5655751596</v>
      </c>
      <c r="G25" s="1543">
        <v>1695011.1042007003</v>
      </c>
      <c r="H25" s="1543">
        <v>1964539.5767162906</v>
      </c>
      <c r="I25" s="1543">
        <v>2130149.574364204</v>
      </c>
      <c r="J25" s="1543">
        <v>2247426.5690306509</v>
      </c>
      <c r="K25" s="1543">
        <v>2599233.7055918816</v>
      </c>
    </row>
    <row r="26" spans="1:11" s="1544" customFormat="1" ht="16.5" customHeight="1">
      <c r="A26" s="1547" t="s">
        <v>1292</v>
      </c>
      <c r="B26" s="1548"/>
      <c r="C26" s="1548"/>
      <c r="D26" s="1548"/>
      <c r="E26" s="1548"/>
      <c r="F26" s="1548"/>
      <c r="G26" s="1548"/>
      <c r="H26" s="1548"/>
      <c r="I26" s="1548"/>
      <c r="J26" s="1548"/>
      <c r="K26" s="1549"/>
    </row>
    <row r="27" spans="1:11" s="1544" customFormat="1" ht="16.5" customHeight="1">
      <c r="A27" s="1550"/>
      <c r="B27" s="1548"/>
      <c r="C27" s="1548"/>
      <c r="D27" s="1548"/>
      <c r="E27" s="1548"/>
      <c r="F27" s="1548"/>
      <c r="G27" s="1548"/>
      <c r="H27" s="1548"/>
      <c r="I27" s="1616" t="s">
        <v>1293</v>
      </c>
      <c r="J27" s="1616"/>
      <c r="K27" s="1616"/>
    </row>
    <row r="28" spans="1:11" ht="16.5" customHeight="1">
      <c r="A28" s="1537" t="s">
        <v>1270</v>
      </c>
      <c r="B28" s="1538" t="s">
        <v>717</v>
      </c>
      <c r="C28" s="1538" t="s">
        <v>718</v>
      </c>
      <c r="D28" s="1539" t="s">
        <v>719</v>
      </c>
      <c r="E28" s="1539" t="s">
        <v>720</v>
      </c>
      <c r="F28" s="1539" t="s">
        <v>721</v>
      </c>
      <c r="G28" s="1539" t="s">
        <v>722</v>
      </c>
      <c r="H28" s="1539" t="s">
        <v>723</v>
      </c>
      <c r="I28" s="1539" t="s">
        <v>1271</v>
      </c>
      <c r="J28" s="1539" t="s">
        <v>1294</v>
      </c>
      <c r="K28" s="1539" t="s">
        <v>47</v>
      </c>
    </row>
    <row r="29" spans="1:11" ht="16.5" customHeight="1">
      <c r="A29" s="1540" t="s">
        <v>1273</v>
      </c>
      <c r="B29" s="1551"/>
      <c r="C29" s="1552">
        <v>25.543953893375956</v>
      </c>
      <c r="D29" s="1552">
        <v>28.166276467101937</v>
      </c>
      <c r="E29" s="1552">
        <v>20.880415573807525</v>
      </c>
      <c r="F29" s="1552">
        <v>5.7462470469217948</v>
      </c>
      <c r="G29" s="1552">
        <v>5.475687508629747</v>
      </c>
      <c r="H29" s="1552">
        <v>11.003168698280305</v>
      </c>
      <c r="I29" s="1552">
        <v>5.2259047535221868</v>
      </c>
      <c r="J29" s="1552">
        <v>4.6241392820934237</v>
      </c>
      <c r="K29" s="1552">
        <v>7.1440772094300229</v>
      </c>
    </row>
    <row r="30" spans="1:11" ht="16.5" customHeight="1">
      <c r="A30" s="1540" t="s">
        <v>1274</v>
      </c>
      <c r="B30" s="1551"/>
      <c r="C30" s="1552">
        <v>5.3710564414399613</v>
      </c>
      <c r="D30" s="1552">
        <v>3.9408560485415904</v>
      </c>
      <c r="E30" s="1552">
        <v>15.174316990352324</v>
      </c>
      <c r="F30" s="1552">
        <v>19.261048373267229</v>
      </c>
      <c r="G30" s="1552">
        <v>14.212063928510048</v>
      </c>
      <c r="H30" s="1552">
        <v>30.288895576286478</v>
      </c>
      <c r="I30" s="1552">
        <v>7.7299999999999898</v>
      </c>
      <c r="J30" s="1552">
        <v>12.426000000000002</v>
      </c>
      <c r="K30" s="1552">
        <v>10.495699999999971</v>
      </c>
    </row>
    <row r="31" spans="1:11" ht="16.5" customHeight="1">
      <c r="A31" s="1540" t="s">
        <v>1275</v>
      </c>
      <c r="B31" s="1551"/>
      <c r="C31" s="1552">
        <v>16.205714285714294</v>
      </c>
      <c r="D31" s="1552">
        <v>16.561762391817453</v>
      </c>
      <c r="E31" s="1552">
        <v>17.388872509619134</v>
      </c>
      <c r="F31" s="1552">
        <v>17.388466977830078</v>
      </c>
      <c r="G31" s="1552">
        <v>17.177240150030812</v>
      </c>
      <c r="H31" s="1552">
        <v>14.989148231353639</v>
      </c>
      <c r="I31" s="1552">
        <v>7.9237150000000014</v>
      </c>
      <c r="J31" s="1552">
        <v>3.2049086997908915</v>
      </c>
      <c r="K31" s="1552">
        <v>22.645609077112155</v>
      </c>
    </row>
    <row r="32" spans="1:11" ht="16.5" customHeight="1">
      <c r="A32" s="1540" t="s">
        <v>1276</v>
      </c>
      <c r="B32" s="1551"/>
      <c r="C32" s="1552">
        <v>14.44773977889524</v>
      </c>
      <c r="D32" s="1552">
        <v>8.3686559727367325</v>
      </c>
      <c r="E32" s="1552">
        <v>13.546047878356276</v>
      </c>
      <c r="F32" s="1552">
        <v>13.202672462437889</v>
      </c>
      <c r="G32" s="1552">
        <v>10.035505920118794</v>
      </c>
      <c r="H32" s="1552">
        <v>12.643543905320669</v>
      </c>
      <c r="I32" s="1552">
        <v>5.2961268171439713</v>
      </c>
      <c r="J32" s="1552">
        <v>-0.30654874355487038</v>
      </c>
      <c r="K32" s="1552">
        <v>14.306244377775968</v>
      </c>
    </row>
    <row r="33" spans="1:11" ht="16.5" customHeight="1">
      <c r="A33" s="1540" t="s">
        <v>1277</v>
      </c>
      <c r="B33" s="1551"/>
      <c r="C33" s="1552">
        <v>-3.8777207747029934</v>
      </c>
      <c r="D33" s="1552">
        <v>4.2038301663527022</v>
      </c>
      <c r="E33" s="1552">
        <v>4.9714523393189722</v>
      </c>
      <c r="F33" s="1552">
        <v>9.4788347284697352</v>
      </c>
      <c r="G33" s="1552">
        <v>17.324789532803848</v>
      </c>
      <c r="H33" s="1552">
        <v>3.9352616118638792</v>
      </c>
      <c r="I33" s="1552">
        <v>3.2257622521399725</v>
      </c>
      <c r="J33" s="1552">
        <v>-3.7647862326641501</v>
      </c>
      <c r="K33" s="1552">
        <v>31.320916385169141</v>
      </c>
    </row>
    <row r="34" spans="1:11" ht="16.5" customHeight="1">
      <c r="A34" s="1540" t="s">
        <v>1278</v>
      </c>
      <c r="B34" s="1551"/>
      <c r="C34" s="1552">
        <v>17.745975140155835</v>
      </c>
      <c r="D34" s="1552">
        <v>21.25573644206689</v>
      </c>
      <c r="E34" s="1552">
        <v>15.612679193294213</v>
      </c>
      <c r="F34" s="1552">
        <v>10.276811867109956</v>
      </c>
      <c r="G34" s="1552">
        <v>11.110892907566367</v>
      </c>
      <c r="H34" s="1552">
        <v>15.413603904878357</v>
      </c>
      <c r="I34" s="1552">
        <v>10.228848119025045</v>
      </c>
      <c r="J34" s="1552">
        <v>1.4565185742934545</v>
      </c>
      <c r="K34" s="1552">
        <v>21.599753000274589</v>
      </c>
    </row>
    <row r="35" spans="1:11" ht="16.5" customHeight="1">
      <c r="A35" s="1540" t="s">
        <v>1279</v>
      </c>
      <c r="B35" s="1551"/>
      <c r="C35" s="1552">
        <v>17.866842259816849</v>
      </c>
      <c r="D35" s="1552">
        <v>29.766685893292532</v>
      </c>
      <c r="E35" s="1552">
        <v>11.324045590454105</v>
      </c>
      <c r="F35" s="1552">
        <v>10.517034153994658</v>
      </c>
      <c r="G35" s="1552">
        <v>16.00057222453826</v>
      </c>
      <c r="H35" s="1552">
        <v>18.141382906573455</v>
      </c>
      <c r="I35" s="1552">
        <v>6.6254630378426214</v>
      </c>
      <c r="J35" s="1552">
        <v>0.9110231333072818</v>
      </c>
      <c r="K35" s="1552">
        <v>10.710741710953869</v>
      </c>
    </row>
    <row r="36" spans="1:11" ht="16.5" customHeight="1">
      <c r="A36" s="1540" t="s">
        <v>1280</v>
      </c>
      <c r="B36" s="1551"/>
      <c r="C36" s="1552">
        <v>21.217341408240515</v>
      </c>
      <c r="D36" s="1552">
        <v>24.412883915636982</v>
      </c>
      <c r="E36" s="1552">
        <v>21.385444830177079</v>
      </c>
      <c r="F36" s="1552">
        <v>20.180654224600715</v>
      </c>
      <c r="G36" s="1552">
        <v>18.097110491530771</v>
      </c>
      <c r="H36" s="1552">
        <v>18.145851225225101</v>
      </c>
      <c r="I36" s="1552">
        <v>14.642011108648958</v>
      </c>
      <c r="J36" s="1552">
        <v>2.4188046323546217</v>
      </c>
      <c r="K36" s="1552">
        <v>14.305959944973395</v>
      </c>
    </row>
    <row r="37" spans="1:11" ht="16.5" customHeight="1">
      <c r="A37" s="1540" t="s">
        <v>1281</v>
      </c>
      <c r="B37" s="1551"/>
      <c r="C37" s="1552">
        <v>20.567165280086286</v>
      </c>
      <c r="D37" s="1552">
        <v>2.9008633341172327</v>
      </c>
      <c r="E37" s="1552">
        <v>11.048490560495594</v>
      </c>
      <c r="F37" s="1552">
        <v>15.609592528828159</v>
      </c>
      <c r="G37" s="1552">
        <v>15.022858806724287</v>
      </c>
      <c r="H37" s="1552">
        <v>10.679303402381166</v>
      </c>
      <c r="I37" s="1552">
        <v>5.913520271706858</v>
      </c>
      <c r="J37" s="1552">
        <v>1.4719891114248327</v>
      </c>
      <c r="K37" s="1552">
        <v>15.871345189874944</v>
      </c>
    </row>
    <row r="38" spans="1:11" ht="16.5" customHeight="1">
      <c r="A38" s="1540" t="s">
        <v>1282</v>
      </c>
      <c r="B38" s="1551"/>
      <c r="C38" s="1552">
        <v>16.581883582852313</v>
      </c>
      <c r="D38" s="1552">
        <v>17.860867212838926</v>
      </c>
      <c r="E38" s="1552">
        <v>8.740006342374997</v>
      </c>
      <c r="F38" s="1552">
        <v>16.797832896396471</v>
      </c>
      <c r="G38" s="1552">
        <v>6.2441084009658283</v>
      </c>
      <c r="H38" s="1552">
        <v>27.626980869501566</v>
      </c>
      <c r="I38" s="1552">
        <v>15.175221590978126</v>
      </c>
      <c r="J38" s="1552">
        <v>17.889750877528869</v>
      </c>
      <c r="K38" s="1552">
        <v>19.927536367107422</v>
      </c>
    </row>
    <row r="39" spans="1:11" ht="16.5" customHeight="1">
      <c r="A39" s="1540" t="s">
        <v>1283</v>
      </c>
      <c r="B39" s="1551"/>
      <c r="C39" s="1552">
        <v>10.849690442503771</v>
      </c>
      <c r="D39" s="1552">
        <v>14.851117164206059</v>
      </c>
      <c r="E39" s="1552">
        <v>13.321891005715386</v>
      </c>
      <c r="F39" s="1552">
        <v>15.981012229532013</v>
      </c>
      <c r="G39" s="1552">
        <v>12.939979322378832</v>
      </c>
      <c r="H39" s="1552">
        <v>9.9360598561438991</v>
      </c>
      <c r="I39" s="1552">
        <v>9.1270399465794014</v>
      </c>
      <c r="J39" s="1552">
        <v>14.602331364730702</v>
      </c>
      <c r="K39" s="1552">
        <v>23.865871667490765</v>
      </c>
    </row>
    <row r="40" spans="1:11" ht="16.5" customHeight="1">
      <c r="A40" s="1540" t="s">
        <v>1284</v>
      </c>
      <c r="B40" s="1551"/>
      <c r="C40" s="1552">
        <v>29.291210263010043</v>
      </c>
      <c r="D40" s="1552">
        <v>16.916640042840484</v>
      </c>
      <c r="E40" s="1552">
        <v>14.452735584031572</v>
      </c>
      <c r="F40" s="1552">
        <v>23.023343303806215</v>
      </c>
      <c r="G40" s="1552">
        <v>5.5299386118088592</v>
      </c>
      <c r="H40" s="1552">
        <v>37.496551338548585</v>
      </c>
      <c r="I40" s="1552">
        <v>16.012837744292028</v>
      </c>
      <c r="J40" s="1552">
        <v>2.5246617128552771</v>
      </c>
      <c r="K40" s="1552">
        <v>36.18412818617881</v>
      </c>
    </row>
    <row r="41" spans="1:11" ht="16.5" customHeight="1">
      <c r="A41" s="1540" t="s">
        <v>130</v>
      </c>
      <c r="B41" s="1551"/>
      <c r="C41" s="1552">
        <v>28.569816294736029</v>
      </c>
      <c r="D41" s="1552">
        <v>-2.0078765845007638</v>
      </c>
      <c r="E41" s="1552">
        <v>10.353079729322403</v>
      </c>
      <c r="F41" s="1552">
        <v>20.752264232701819</v>
      </c>
      <c r="G41" s="1552">
        <v>11.943373526885921</v>
      </c>
      <c r="H41" s="1552">
        <v>25.86958896377449</v>
      </c>
      <c r="I41" s="1552">
        <v>12.242267691447807</v>
      </c>
      <c r="J41" s="1552">
        <v>9.4692020694658936</v>
      </c>
      <c r="K41" s="1552">
        <v>22.223156090493717</v>
      </c>
    </row>
    <row r="42" spans="1:11" ht="16.5" customHeight="1">
      <c r="A42" s="1540" t="s">
        <v>1285</v>
      </c>
      <c r="B42" s="1551"/>
      <c r="C42" s="1552">
        <v>25.365631338893138</v>
      </c>
      <c r="D42" s="1552">
        <v>11.919386440962242</v>
      </c>
      <c r="E42" s="1552">
        <v>11.086098343894562</v>
      </c>
      <c r="F42" s="1552">
        <v>19.566804107550453</v>
      </c>
      <c r="G42" s="1552">
        <v>9.281099264956822</v>
      </c>
      <c r="H42" s="1552">
        <v>24.178336757427644</v>
      </c>
      <c r="I42" s="1552">
        <v>18.770809764263333</v>
      </c>
      <c r="J42" s="1552">
        <v>2.3631424262469523</v>
      </c>
      <c r="K42" s="1552">
        <v>23.65480910492974</v>
      </c>
    </row>
    <row r="43" spans="1:11" ht="16.5" customHeight="1">
      <c r="A43" s="1540" t="s">
        <v>1286</v>
      </c>
      <c r="B43" s="1551"/>
      <c r="C43" s="1552">
        <v>28.636602610039546</v>
      </c>
      <c r="D43" s="1552">
        <v>21.516034261689214</v>
      </c>
      <c r="E43" s="1552">
        <v>13.33431060196051</v>
      </c>
      <c r="F43" s="1552">
        <v>18.136618077283401</v>
      </c>
      <c r="G43" s="1552">
        <v>4.6251439746333176</v>
      </c>
      <c r="H43" s="1552">
        <v>26.737471366400896</v>
      </c>
      <c r="I43" s="1552">
        <v>17.649157540863385</v>
      </c>
      <c r="J43" s="1552">
        <v>9.5054026829566567</v>
      </c>
      <c r="K43" s="1552">
        <v>28.656028262052587</v>
      </c>
    </row>
    <row r="44" spans="1:11" s="1555" customFormat="1" ht="16.5" customHeight="1">
      <c r="A44" s="1542" t="s">
        <v>1287</v>
      </c>
      <c r="B44" s="1553"/>
      <c r="C44" s="1554">
        <v>20.456681537255392</v>
      </c>
      <c r="D44" s="1554">
        <v>19.137681396155813</v>
      </c>
      <c r="E44" s="1554">
        <v>15.33840194212317</v>
      </c>
      <c r="F44" s="1554">
        <v>11.419779991815943</v>
      </c>
      <c r="G44" s="1554">
        <v>9.9446982330868536</v>
      </c>
      <c r="H44" s="1554">
        <v>15.296279583285227</v>
      </c>
      <c r="I44" s="1554">
        <v>8.2062933886818996</v>
      </c>
      <c r="J44" s="1554">
        <v>5.0824499776618239</v>
      </c>
      <c r="K44" s="1554">
        <v>15.478659308228742</v>
      </c>
    </row>
    <row r="45" spans="1:11" s="1555" customFormat="1" ht="20.25" customHeight="1">
      <c r="A45" s="1545" t="s">
        <v>1288</v>
      </c>
      <c r="B45" s="1553"/>
      <c r="C45" s="1552">
        <v>21.405551399676369</v>
      </c>
      <c r="D45" s="1552">
        <v>19.734020993809182</v>
      </c>
      <c r="E45" s="1552">
        <v>18.49999999905441</v>
      </c>
      <c r="F45" s="1552">
        <v>19.999979596832816</v>
      </c>
      <c r="G45" s="1552">
        <v>10.427000000000007</v>
      </c>
      <c r="H45" s="1552">
        <v>14.907778000000008</v>
      </c>
      <c r="I45" s="1552">
        <v>14.474165999999997</v>
      </c>
      <c r="J45" s="1552">
        <v>15.804203999999999</v>
      </c>
      <c r="K45" s="1552">
        <v>17.290403999999995</v>
      </c>
    </row>
    <row r="46" spans="1:11" s="1555" customFormat="1" ht="16.5" customHeight="1">
      <c r="A46" s="1546" t="s">
        <v>1289</v>
      </c>
      <c r="B46" s="1553"/>
      <c r="C46" s="1554">
        <v>20.426296561331171</v>
      </c>
      <c r="D46" s="1554">
        <v>19.118429961191524</v>
      </c>
      <c r="E46" s="1554">
        <v>15.235809652704873</v>
      </c>
      <c r="F46" s="1554">
        <v>11.133470102242242</v>
      </c>
      <c r="G46" s="1554">
        <v>9.9273204605528917</v>
      </c>
      <c r="H46" s="1554">
        <v>15.310341278489986</v>
      </c>
      <c r="I46" s="1554">
        <v>7.9802216796271352</v>
      </c>
      <c r="J46" s="1554">
        <v>4.6724770595679246</v>
      </c>
      <c r="K46" s="1554">
        <v>15.402015310180687</v>
      </c>
    </row>
    <row r="47" spans="1:11" ht="16.5" customHeight="1">
      <c r="A47" s="1545" t="s">
        <v>1290</v>
      </c>
      <c r="B47" s="1551"/>
      <c r="C47" s="1552">
        <v>30.367391202224212</v>
      </c>
      <c r="D47" s="1552">
        <v>38.878785295136964</v>
      </c>
      <c r="E47" s="1552">
        <v>8.333533008840476</v>
      </c>
      <c r="F47" s="1552">
        <v>18.055012756296634</v>
      </c>
      <c r="G47" s="1552">
        <v>21.398099046757409</v>
      </c>
      <c r="H47" s="1552">
        <v>21.209691359533394</v>
      </c>
      <c r="I47" s="1552">
        <v>12.273379069713172</v>
      </c>
      <c r="J47" s="1552">
        <v>12.352827304164009</v>
      </c>
      <c r="K47" s="1552">
        <v>17.581557067594716</v>
      </c>
    </row>
    <row r="48" spans="1:11" ht="16.5" customHeight="1">
      <c r="A48" s="1546" t="s">
        <v>1291</v>
      </c>
      <c r="B48" s="1551"/>
      <c r="C48" s="1554">
        <v>21.16245820742995</v>
      </c>
      <c r="D48" s="1554">
        <v>20.692900822174636</v>
      </c>
      <c r="E48" s="1554">
        <v>14.602980579443141</v>
      </c>
      <c r="F48" s="1554">
        <v>11.733349511034902</v>
      </c>
      <c r="G48" s="1554">
        <v>10.977722524558601</v>
      </c>
      <c r="H48" s="1554">
        <v>15.901280637491126</v>
      </c>
      <c r="I48" s="1554">
        <v>8.4299649450040022</v>
      </c>
      <c r="J48" s="1554">
        <v>5.505575574496973</v>
      </c>
      <c r="K48" s="1554">
        <v>15.653776697717461</v>
      </c>
    </row>
    <row r="49" spans="1:2" ht="16.5" customHeight="1">
      <c r="A49" s="1556" t="s">
        <v>1295</v>
      </c>
    </row>
    <row r="50" spans="1:2" ht="16.5" customHeight="1">
      <c r="B50" s="1557"/>
    </row>
  </sheetData>
  <mergeCells count="5">
    <mergeCell ref="A1:J1"/>
    <mergeCell ref="A2:J2"/>
    <mergeCell ref="A3:J3"/>
    <mergeCell ref="J4:K4"/>
    <mergeCell ref="I27:K27"/>
  </mergeCells>
  <printOptions horizontalCentered="1" verticalCentered="1"/>
  <pageMargins left="0.5" right="0.5" top="1" bottom="1" header="0.5" footer="0.5"/>
  <pageSetup paperSize="9" scale="5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68"/>
  <sheetViews>
    <sheetView view="pageBreakPreview" zoomScaleSheetLayoutView="100" workbookViewId="0">
      <selection activeCell="P15" sqref="P15"/>
    </sheetView>
  </sheetViews>
  <sheetFormatPr defaultRowHeight="15"/>
  <cols>
    <col min="3" max="3" width="4.42578125" customWidth="1"/>
    <col min="4" max="4" width="4.85546875" customWidth="1"/>
    <col min="5" max="5" width="6.42578125" customWidth="1"/>
    <col min="6" max="6" width="15.7109375" customWidth="1"/>
    <col min="7" max="7" width="13" customWidth="1"/>
    <col min="8" max="8" width="11" customWidth="1"/>
    <col min="9" max="9" width="12.85546875" customWidth="1"/>
    <col min="10" max="10" width="10.5703125" customWidth="1"/>
    <col min="11" max="11" width="11.5703125" customWidth="1"/>
  </cols>
  <sheetData>
    <row r="1" spans="2:13">
      <c r="B1" s="1738" t="s">
        <v>834</v>
      </c>
      <c r="C1" s="1738"/>
      <c r="D1" s="1738"/>
      <c r="E1" s="1738"/>
      <c r="F1" s="1738"/>
      <c r="G1" s="1738"/>
      <c r="H1" s="1738"/>
      <c r="I1" s="1738"/>
      <c r="J1" s="1738"/>
      <c r="K1" s="1738"/>
      <c r="L1" s="1738"/>
      <c r="M1" s="1738"/>
    </row>
    <row r="2" spans="2:13" ht="15.75">
      <c r="B2" s="1739" t="s">
        <v>746</v>
      </c>
      <c r="C2" s="1739"/>
      <c r="D2" s="1739"/>
      <c r="E2" s="1739"/>
      <c r="F2" s="1739"/>
      <c r="G2" s="1739"/>
      <c r="H2" s="1739"/>
      <c r="I2" s="1739"/>
      <c r="J2" s="1739"/>
      <c r="K2" s="1739"/>
      <c r="L2" s="1739"/>
      <c r="M2" s="1739"/>
    </row>
    <row r="3" spans="2:13" ht="15.75" thickBot="1">
      <c r="B3" s="1740" t="s">
        <v>696</v>
      </c>
      <c r="C3" s="1740"/>
      <c r="D3" s="1740"/>
      <c r="E3" s="1740"/>
      <c r="F3" s="1740"/>
      <c r="G3" s="1740"/>
      <c r="H3" s="1740"/>
      <c r="I3" s="1740"/>
      <c r="J3" s="1740"/>
      <c r="K3" s="1740"/>
      <c r="L3" s="1740"/>
      <c r="M3" s="1740"/>
    </row>
    <row r="4" spans="2:13" ht="15.75" thickTop="1">
      <c r="B4" s="1741" t="s">
        <v>277</v>
      </c>
      <c r="C4" s="1742"/>
      <c r="D4" s="1742"/>
      <c r="E4" s="1742"/>
      <c r="F4" s="1743"/>
      <c r="G4" s="1750" t="s">
        <v>5</v>
      </c>
      <c r="H4" s="1743"/>
      <c r="I4" s="1750" t="s">
        <v>462</v>
      </c>
      <c r="J4" s="1743"/>
      <c r="K4" s="1751" t="s">
        <v>747</v>
      </c>
      <c r="L4" s="1753" t="s">
        <v>700</v>
      </c>
      <c r="M4" s="1754"/>
    </row>
    <row r="5" spans="2:13">
      <c r="B5" s="1744"/>
      <c r="C5" s="1745"/>
      <c r="D5" s="1745"/>
      <c r="E5" s="1745"/>
      <c r="F5" s="1746"/>
      <c r="G5" s="1748"/>
      <c r="H5" s="1749"/>
      <c r="I5" s="1748"/>
      <c r="J5" s="1749"/>
      <c r="K5" s="1752"/>
      <c r="L5" s="1755" t="s">
        <v>748</v>
      </c>
      <c r="M5" s="1756"/>
    </row>
    <row r="6" spans="2:13">
      <c r="B6" s="1747"/>
      <c r="C6" s="1748"/>
      <c r="D6" s="1748"/>
      <c r="E6" s="1748"/>
      <c r="F6" s="1749"/>
      <c r="G6" s="587" t="s">
        <v>43</v>
      </c>
      <c r="H6" s="587" t="s">
        <v>7</v>
      </c>
      <c r="I6" s="587" t="str">
        <f>G6</f>
        <v>Nine Months</v>
      </c>
      <c r="J6" s="587" t="s">
        <v>7</v>
      </c>
      <c r="K6" s="587" t="str">
        <f>I6</f>
        <v>Nine Months</v>
      </c>
      <c r="L6" s="588" t="s">
        <v>6</v>
      </c>
      <c r="M6" s="589" t="s">
        <v>50</v>
      </c>
    </row>
    <row r="7" spans="2:13">
      <c r="B7" s="590" t="s">
        <v>749</v>
      </c>
      <c r="C7" s="591"/>
      <c r="D7" s="591"/>
      <c r="E7" s="591"/>
      <c r="F7" s="591"/>
      <c r="G7" s="592">
        <v>21683.800000000163</v>
      </c>
      <c r="H7" s="592">
        <v>108319.79999999999</v>
      </c>
      <c r="I7" s="592">
        <v>133186.64000000007</v>
      </c>
      <c r="J7" s="592">
        <v>140418.4962113222</v>
      </c>
      <c r="K7" s="593">
        <v>-10335.489942339365</v>
      </c>
      <c r="L7" s="593">
        <v>514.22186148183926</v>
      </c>
      <c r="M7" s="594">
        <v>-107.76015517948299</v>
      </c>
    </row>
    <row r="8" spans="2:13">
      <c r="B8" s="595"/>
      <c r="C8" s="596" t="s">
        <v>750</v>
      </c>
      <c r="D8" s="596"/>
      <c r="E8" s="596"/>
      <c r="F8" s="596"/>
      <c r="G8" s="597">
        <v>73118.2</v>
      </c>
      <c r="H8" s="597">
        <v>98276.299999999988</v>
      </c>
      <c r="I8" s="597">
        <v>51996.850000000006</v>
      </c>
      <c r="J8" s="597">
        <v>74866.08655195238</v>
      </c>
      <c r="K8" s="598">
        <v>62178.211525171166</v>
      </c>
      <c r="L8" s="598">
        <v>-28.886583641282186</v>
      </c>
      <c r="M8" s="599">
        <v>19.580727534785581</v>
      </c>
    </row>
    <row r="9" spans="2:13">
      <c r="B9" s="595"/>
      <c r="C9" s="596"/>
      <c r="D9" s="596" t="s">
        <v>751</v>
      </c>
      <c r="E9" s="596"/>
      <c r="F9" s="596"/>
      <c r="G9" s="597">
        <v>0</v>
      </c>
      <c r="H9" s="597">
        <v>0</v>
      </c>
      <c r="I9" s="597">
        <v>0</v>
      </c>
      <c r="J9" s="597">
        <v>0</v>
      </c>
      <c r="K9" s="598">
        <v>0</v>
      </c>
      <c r="L9" s="598" t="s">
        <v>25</v>
      </c>
      <c r="M9" s="599" t="s">
        <v>25</v>
      </c>
    </row>
    <row r="10" spans="2:13">
      <c r="B10" s="595"/>
      <c r="C10" s="596"/>
      <c r="D10" s="596" t="s">
        <v>752</v>
      </c>
      <c r="E10" s="596"/>
      <c r="F10" s="596"/>
      <c r="G10" s="597">
        <v>73118.2</v>
      </c>
      <c r="H10" s="597">
        <v>98276.299999999988</v>
      </c>
      <c r="I10" s="597">
        <v>51996.850000000006</v>
      </c>
      <c r="J10" s="597">
        <v>74866.08655195238</v>
      </c>
      <c r="K10" s="598">
        <v>62178.211525171166</v>
      </c>
      <c r="L10" s="598">
        <v>-28.886583641282186</v>
      </c>
      <c r="M10" s="599">
        <v>19.580727534785581</v>
      </c>
    </row>
    <row r="11" spans="2:13">
      <c r="B11" s="595"/>
      <c r="C11" s="596" t="s">
        <v>753</v>
      </c>
      <c r="D11" s="596"/>
      <c r="E11" s="596"/>
      <c r="F11" s="596"/>
      <c r="G11" s="597">
        <v>-570043.80000000005</v>
      </c>
      <c r="H11" s="597">
        <v>-761773</v>
      </c>
      <c r="I11" s="597">
        <v>-509403.5</v>
      </c>
      <c r="J11" s="597">
        <v>-756487.88655387657</v>
      </c>
      <c r="K11" s="598">
        <v>-717368.08720593061</v>
      </c>
      <c r="L11" s="598">
        <v>-10.637831689424573</v>
      </c>
      <c r="M11" s="599">
        <v>40.825119420249507</v>
      </c>
    </row>
    <row r="12" spans="2:13">
      <c r="B12" s="595"/>
      <c r="C12" s="596"/>
      <c r="D12" s="596" t="s">
        <v>751</v>
      </c>
      <c r="E12" s="596"/>
      <c r="F12" s="596"/>
      <c r="G12" s="597">
        <v>-84449</v>
      </c>
      <c r="H12" s="597">
        <v>-112044.59999999999</v>
      </c>
      <c r="I12" s="597">
        <v>-40912.400000000001</v>
      </c>
      <c r="J12" s="597">
        <v>-68724.400000000009</v>
      </c>
      <c r="K12" s="598">
        <v>-87852.099999999991</v>
      </c>
      <c r="L12" s="598">
        <v>-51.553718812537745</v>
      </c>
      <c r="M12" s="599">
        <v>114.73220832803744</v>
      </c>
    </row>
    <row r="13" spans="2:13">
      <c r="B13" s="595"/>
      <c r="C13" s="596"/>
      <c r="D13" s="596" t="s">
        <v>752</v>
      </c>
      <c r="E13" s="596"/>
      <c r="F13" s="596"/>
      <c r="G13" s="597">
        <v>-485594.8</v>
      </c>
      <c r="H13" s="597">
        <v>-649728.4</v>
      </c>
      <c r="I13" s="597">
        <v>-468491.10000000003</v>
      </c>
      <c r="J13" s="597">
        <v>-687763.48655387654</v>
      </c>
      <c r="K13" s="598">
        <v>-629515.98720593064</v>
      </c>
      <c r="L13" s="598">
        <v>-3.5222164652504517</v>
      </c>
      <c r="M13" s="599">
        <v>34.370959705729859</v>
      </c>
    </row>
    <row r="14" spans="2:13">
      <c r="B14" s="590"/>
      <c r="C14" s="591" t="s">
        <v>754</v>
      </c>
      <c r="D14" s="591"/>
      <c r="E14" s="591"/>
      <c r="F14" s="591"/>
      <c r="G14" s="600">
        <v>-496925.6</v>
      </c>
      <c r="H14" s="600">
        <v>-663496.70000000007</v>
      </c>
      <c r="I14" s="600">
        <v>-457406.65</v>
      </c>
      <c r="J14" s="600">
        <v>-681621.80000192416</v>
      </c>
      <c r="K14" s="601">
        <v>-655189.87568075943</v>
      </c>
      <c r="L14" s="601">
        <v>-7.9526894971802449</v>
      </c>
      <c r="M14" s="602">
        <v>43.240129036331126</v>
      </c>
    </row>
    <row r="15" spans="2:13">
      <c r="B15" s="590"/>
      <c r="C15" s="591" t="s">
        <v>755</v>
      </c>
      <c r="D15" s="591"/>
      <c r="E15" s="591"/>
      <c r="F15" s="591"/>
      <c r="G15" s="600">
        <v>15310.200000000004</v>
      </c>
      <c r="H15" s="600">
        <v>27617.499999999996</v>
      </c>
      <c r="I15" s="600">
        <v>5949.3999999999905</v>
      </c>
      <c r="J15" s="600">
        <v>9849.172750314523</v>
      </c>
      <c r="K15" s="601">
        <v>6422.1624525296647</v>
      </c>
      <c r="L15" s="601">
        <v>-61.140938720591571</v>
      </c>
      <c r="M15" s="602">
        <v>7.9463887539865254</v>
      </c>
    </row>
    <row r="16" spans="2:13">
      <c r="B16" s="595"/>
      <c r="C16" s="596"/>
      <c r="D16" s="596" t="s">
        <v>756</v>
      </c>
      <c r="E16" s="596"/>
      <c r="F16" s="596"/>
      <c r="G16" s="597">
        <v>108582.5</v>
      </c>
      <c r="H16" s="597">
        <v>149288.4</v>
      </c>
      <c r="I16" s="597">
        <v>99433.9</v>
      </c>
      <c r="J16" s="597">
        <v>138472.35963078999</v>
      </c>
      <c r="K16" s="598">
        <v>119912.84472937504</v>
      </c>
      <c r="L16" s="598">
        <v>-8.4254829277277707</v>
      </c>
      <c r="M16" s="599">
        <v>20.59553605900507</v>
      </c>
    </row>
    <row r="17" spans="2:13">
      <c r="B17" s="595"/>
      <c r="C17" s="596"/>
      <c r="D17" s="596"/>
      <c r="E17" s="596" t="s">
        <v>757</v>
      </c>
      <c r="F17" s="596"/>
      <c r="G17" s="597">
        <v>41060.5</v>
      </c>
      <c r="H17" s="597">
        <v>53428.6</v>
      </c>
      <c r="I17" s="597">
        <v>30363</v>
      </c>
      <c r="J17" s="597">
        <v>41765.257857105287</v>
      </c>
      <c r="K17" s="598">
        <v>44104.384708558646</v>
      </c>
      <c r="L17" s="598">
        <v>-26.053019325142174</v>
      </c>
      <c r="M17" s="599">
        <v>45.257005923520893</v>
      </c>
    </row>
    <row r="18" spans="2:13">
      <c r="B18" s="595"/>
      <c r="C18" s="596"/>
      <c r="D18" s="596"/>
      <c r="E18" s="596" t="s">
        <v>758</v>
      </c>
      <c r="F18" s="596"/>
      <c r="G18" s="597">
        <v>20953.500000000004</v>
      </c>
      <c r="H18" s="597">
        <v>32481.100000000006</v>
      </c>
      <c r="I18" s="597">
        <v>27752.199999999997</v>
      </c>
      <c r="J18" s="597">
        <v>38330.848999999995</v>
      </c>
      <c r="K18" s="598">
        <v>19256.921750000001</v>
      </c>
      <c r="L18" s="598">
        <v>32.446607965256362</v>
      </c>
      <c r="M18" s="599">
        <v>-30.611188482354549</v>
      </c>
    </row>
    <row r="19" spans="2:13">
      <c r="B19" s="595"/>
      <c r="C19" s="596"/>
      <c r="D19" s="596"/>
      <c r="E19" s="596" t="s">
        <v>752</v>
      </c>
      <c r="F19" s="596"/>
      <c r="G19" s="597">
        <v>46568.5</v>
      </c>
      <c r="H19" s="597">
        <v>63378.7</v>
      </c>
      <c r="I19" s="597">
        <v>41318.699999999997</v>
      </c>
      <c r="J19" s="597">
        <v>58376.252773684711</v>
      </c>
      <c r="K19" s="598">
        <v>56551.538270816389</v>
      </c>
      <c r="L19" s="598">
        <v>-11.273285590044779</v>
      </c>
      <c r="M19" s="599">
        <v>36.866692976343387</v>
      </c>
    </row>
    <row r="20" spans="2:13">
      <c r="B20" s="595"/>
      <c r="C20" s="596"/>
      <c r="D20" s="596" t="s">
        <v>759</v>
      </c>
      <c r="E20" s="596"/>
      <c r="F20" s="596"/>
      <c r="G20" s="597">
        <v>-93272.3</v>
      </c>
      <c r="H20" s="597">
        <v>-121670.90000000001</v>
      </c>
      <c r="I20" s="597">
        <v>-93484.5</v>
      </c>
      <c r="J20" s="597">
        <v>-128623.18688047546</v>
      </c>
      <c r="K20" s="598">
        <v>-113490.68227684537</v>
      </c>
      <c r="L20" s="598">
        <v>0.22750591547543308</v>
      </c>
      <c r="M20" s="599">
        <v>21.400534074467288</v>
      </c>
    </row>
    <row r="21" spans="2:13">
      <c r="B21" s="595"/>
      <c r="C21" s="596"/>
      <c r="D21" s="596"/>
      <c r="E21" s="596" t="s">
        <v>127</v>
      </c>
      <c r="F21" s="596"/>
      <c r="G21" s="597">
        <v>-34884.9</v>
      </c>
      <c r="H21" s="597">
        <v>-43996.3</v>
      </c>
      <c r="I21" s="597">
        <v>-32300.3</v>
      </c>
      <c r="J21" s="597">
        <v>-44030.325426294396</v>
      </c>
      <c r="K21" s="598">
        <v>-33184.179815608215</v>
      </c>
      <c r="L21" s="598">
        <v>-7.4089362446216001</v>
      </c>
      <c r="M21" s="599">
        <v>2.7364446014687616</v>
      </c>
    </row>
    <row r="22" spans="2:13">
      <c r="B22" s="595"/>
      <c r="C22" s="596"/>
      <c r="D22" s="596"/>
      <c r="E22" s="596" t="s">
        <v>757</v>
      </c>
      <c r="F22" s="596"/>
      <c r="G22" s="597">
        <v>-40800.100000000006</v>
      </c>
      <c r="H22" s="597">
        <v>-53190.2</v>
      </c>
      <c r="I22" s="597">
        <v>-40245.4</v>
      </c>
      <c r="J22" s="597">
        <v>-56418.385971561307</v>
      </c>
      <c r="K22" s="598">
        <v>-59266.006848275203</v>
      </c>
      <c r="L22" s="598">
        <v>-1.3595554912855619</v>
      </c>
      <c r="M22" s="599">
        <v>47.261567404660411</v>
      </c>
    </row>
    <row r="23" spans="2:13">
      <c r="B23" s="595"/>
      <c r="C23" s="596"/>
      <c r="D23" s="596"/>
      <c r="E23" s="596"/>
      <c r="F23" s="603" t="s">
        <v>760</v>
      </c>
      <c r="G23" s="597">
        <v>-13100</v>
      </c>
      <c r="H23" s="597">
        <v>-17065.400000000001</v>
      </c>
      <c r="I23" s="597">
        <v>-14101.4</v>
      </c>
      <c r="J23" s="597">
        <v>-20139.143669780668</v>
      </c>
      <c r="K23" s="598">
        <v>-25027.480346017845</v>
      </c>
      <c r="L23" s="598">
        <v>7.6442748091603079</v>
      </c>
      <c r="M23" s="599">
        <v>77.482238260157459</v>
      </c>
    </row>
    <row r="24" spans="2:13">
      <c r="B24" s="595"/>
      <c r="C24" s="596"/>
      <c r="D24" s="596"/>
      <c r="E24" s="596" t="s">
        <v>761</v>
      </c>
      <c r="F24" s="596"/>
      <c r="G24" s="597">
        <v>-1433.4</v>
      </c>
      <c r="H24" s="597">
        <v>-1974.8000000000002</v>
      </c>
      <c r="I24" s="597">
        <v>-1288.7999999999997</v>
      </c>
      <c r="J24" s="597">
        <v>-2100.2829999999994</v>
      </c>
      <c r="K24" s="598">
        <v>-583.31600000000003</v>
      </c>
      <c r="L24" s="598">
        <v>-10.087902888237778</v>
      </c>
      <c r="M24" s="599">
        <v>-54.739602731222831</v>
      </c>
    </row>
    <row r="25" spans="2:13">
      <c r="B25" s="595"/>
      <c r="C25" s="596"/>
      <c r="D25" s="596"/>
      <c r="E25" s="596" t="s">
        <v>752</v>
      </c>
      <c r="F25" s="596"/>
      <c r="G25" s="597">
        <v>-16153.899999999998</v>
      </c>
      <c r="H25" s="597">
        <v>-22509.600000000002</v>
      </c>
      <c r="I25" s="597">
        <v>-19650</v>
      </c>
      <c r="J25" s="597">
        <v>-26074.192482619776</v>
      </c>
      <c r="K25" s="598">
        <v>-20457.179612961958</v>
      </c>
      <c r="L25" s="598">
        <v>21.642451668018253</v>
      </c>
      <c r="M25" s="599">
        <v>4.1077842898827441</v>
      </c>
    </row>
    <row r="26" spans="2:13">
      <c r="B26" s="590"/>
      <c r="C26" s="591" t="s">
        <v>762</v>
      </c>
      <c r="D26" s="591"/>
      <c r="E26" s="591"/>
      <c r="F26" s="591"/>
      <c r="G26" s="600">
        <v>-481615.39999999997</v>
      </c>
      <c r="H26" s="600">
        <v>-635879.20000000007</v>
      </c>
      <c r="I26" s="600">
        <v>-451457.25</v>
      </c>
      <c r="J26" s="600">
        <v>-671772.62725160969</v>
      </c>
      <c r="K26" s="601">
        <v>-648767.71322822967</v>
      </c>
      <c r="L26" s="601">
        <v>-6.2618741012019115</v>
      </c>
      <c r="M26" s="602">
        <v>43.705237478904081</v>
      </c>
    </row>
    <row r="27" spans="2:13">
      <c r="B27" s="590"/>
      <c r="C27" s="591" t="s">
        <v>763</v>
      </c>
      <c r="D27" s="591"/>
      <c r="E27" s="591"/>
      <c r="F27" s="591"/>
      <c r="G27" s="600">
        <v>19921.700000000004</v>
      </c>
      <c r="H27" s="600">
        <v>34242.5</v>
      </c>
      <c r="I27" s="600">
        <v>21736.390000000003</v>
      </c>
      <c r="J27" s="600">
        <v>34004.322032349293</v>
      </c>
      <c r="K27" s="601">
        <v>19307.556532659059</v>
      </c>
      <c r="L27" s="601">
        <v>9.1091121741618366</v>
      </c>
      <c r="M27" s="602">
        <v>-11.174042549572135</v>
      </c>
    </row>
    <row r="28" spans="2:13">
      <c r="B28" s="595"/>
      <c r="C28" s="596"/>
      <c r="D28" s="596" t="s">
        <v>764</v>
      </c>
      <c r="E28" s="596"/>
      <c r="F28" s="596"/>
      <c r="G28" s="597">
        <v>26841.800000000003</v>
      </c>
      <c r="H28" s="597">
        <v>42831.5</v>
      </c>
      <c r="I28" s="597">
        <v>28899.600000000002</v>
      </c>
      <c r="J28" s="597">
        <v>43085.254032349287</v>
      </c>
      <c r="K28" s="598">
        <v>38403.056532659059</v>
      </c>
      <c r="L28" s="598">
        <v>7.6664009120103742</v>
      </c>
      <c r="M28" s="599">
        <v>32.884387786194452</v>
      </c>
    </row>
    <row r="29" spans="2:13">
      <c r="B29" s="595"/>
      <c r="C29" s="596"/>
      <c r="D29" s="596" t="s">
        <v>765</v>
      </c>
      <c r="E29" s="596"/>
      <c r="F29" s="596"/>
      <c r="G29" s="597">
        <v>-6920.1</v>
      </c>
      <c r="H29" s="597">
        <v>-8589</v>
      </c>
      <c r="I29" s="597">
        <v>-7163.2099999999991</v>
      </c>
      <c r="J29" s="597">
        <v>-9080.9319999999989</v>
      </c>
      <c r="K29" s="598">
        <v>-19095.5</v>
      </c>
      <c r="L29" s="598">
        <v>3.5130995216831877</v>
      </c>
      <c r="M29" s="599">
        <v>166.57741431564904</v>
      </c>
    </row>
    <row r="30" spans="2:13">
      <c r="B30" s="590"/>
      <c r="C30" s="591" t="s">
        <v>766</v>
      </c>
      <c r="D30" s="591"/>
      <c r="E30" s="591"/>
      <c r="F30" s="591"/>
      <c r="G30" s="600">
        <v>-461693.6999999999</v>
      </c>
      <c r="H30" s="600">
        <v>-601636.70000000007</v>
      </c>
      <c r="I30" s="600">
        <v>-429720.86</v>
      </c>
      <c r="J30" s="600">
        <v>-637768.30521926039</v>
      </c>
      <c r="K30" s="601">
        <v>-629460.15669557056</v>
      </c>
      <c r="L30" s="601">
        <v>-6.9251194027555272</v>
      </c>
      <c r="M30" s="602">
        <v>46.481173079559255</v>
      </c>
    </row>
    <row r="31" spans="2:13">
      <c r="B31" s="590"/>
      <c r="C31" s="591" t="s">
        <v>767</v>
      </c>
      <c r="D31" s="591"/>
      <c r="E31" s="591"/>
      <c r="F31" s="591"/>
      <c r="G31" s="600">
        <v>483377.50000000006</v>
      </c>
      <c r="H31" s="600">
        <v>709956.5</v>
      </c>
      <c r="I31" s="600">
        <v>562907.50000000012</v>
      </c>
      <c r="J31" s="600">
        <v>778186.80143058253</v>
      </c>
      <c r="K31" s="601">
        <v>619124.6667532312</v>
      </c>
      <c r="L31" s="601">
        <v>16.452979296719448</v>
      </c>
      <c r="M31" s="602">
        <v>9.986928003842749</v>
      </c>
    </row>
    <row r="32" spans="2:13">
      <c r="B32" s="595"/>
      <c r="C32" s="596"/>
      <c r="D32" s="596" t="s">
        <v>768</v>
      </c>
      <c r="E32" s="596"/>
      <c r="F32" s="596"/>
      <c r="G32" s="597">
        <v>485026.4</v>
      </c>
      <c r="H32" s="597">
        <v>712522.2</v>
      </c>
      <c r="I32" s="597">
        <v>565656.90000000014</v>
      </c>
      <c r="J32" s="597">
        <v>781989.59876815509</v>
      </c>
      <c r="K32" s="598">
        <v>621796.81718394498</v>
      </c>
      <c r="L32" s="598">
        <v>16.623940470044545</v>
      </c>
      <c r="M32" s="599">
        <v>9.9247294930804912</v>
      </c>
    </row>
    <row r="33" spans="2:13">
      <c r="B33" s="595"/>
      <c r="C33" s="596"/>
      <c r="D33" s="596"/>
      <c r="E33" s="596" t="s">
        <v>769</v>
      </c>
      <c r="F33" s="596"/>
      <c r="G33" s="597">
        <v>26598.100000000002</v>
      </c>
      <c r="H33" s="597">
        <v>52855.400000000009</v>
      </c>
      <c r="I33" s="597">
        <v>49930.100000000006</v>
      </c>
      <c r="J33" s="597">
        <v>70411.604999999996</v>
      </c>
      <c r="K33" s="598">
        <v>76545.604500000016</v>
      </c>
      <c r="L33" s="598">
        <v>87.720551467962025</v>
      </c>
      <c r="M33" s="599">
        <v>53.305530131123334</v>
      </c>
    </row>
    <row r="34" spans="2:13">
      <c r="B34" s="595"/>
      <c r="C34" s="596"/>
      <c r="D34" s="596"/>
      <c r="E34" s="596" t="s">
        <v>770</v>
      </c>
      <c r="F34" s="596"/>
      <c r="G34" s="597">
        <v>426189.9</v>
      </c>
      <c r="H34" s="597">
        <v>617278.80000000005</v>
      </c>
      <c r="I34" s="597">
        <v>481685.70000000007</v>
      </c>
      <c r="J34" s="597">
        <v>665064.34822111635</v>
      </c>
      <c r="K34" s="598">
        <v>511931.52801913524</v>
      </c>
      <c r="L34" s="598">
        <v>13.021378498176531</v>
      </c>
      <c r="M34" s="599">
        <v>6.279162536719511</v>
      </c>
    </row>
    <row r="35" spans="2:13">
      <c r="B35" s="595"/>
      <c r="C35" s="596"/>
      <c r="D35" s="596"/>
      <c r="E35" s="596" t="s">
        <v>771</v>
      </c>
      <c r="F35" s="596"/>
      <c r="G35" s="597">
        <v>32238.400000000001</v>
      </c>
      <c r="H35" s="597">
        <v>42388</v>
      </c>
      <c r="I35" s="597">
        <v>34041.100000000006</v>
      </c>
      <c r="J35" s="597">
        <v>46513.645547038774</v>
      </c>
      <c r="K35" s="598">
        <v>33319.684664809727</v>
      </c>
      <c r="L35" s="598">
        <v>5.5917787483249981</v>
      </c>
      <c r="M35" s="599">
        <v>-2.119248012520984</v>
      </c>
    </row>
    <row r="36" spans="2:13">
      <c r="B36" s="595"/>
      <c r="C36" s="596"/>
      <c r="D36" s="596"/>
      <c r="E36" s="596" t="s">
        <v>772</v>
      </c>
      <c r="F36" s="596"/>
      <c r="G36" s="597">
        <v>0</v>
      </c>
      <c r="H36" s="597">
        <v>0</v>
      </c>
      <c r="I36" s="597">
        <v>0</v>
      </c>
      <c r="J36" s="597">
        <v>0</v>
      </c>
      <c r="K36" s="598">
        <v>0</v>
      </c>
      <c r="L36" s="598" t="s">
        <v>25</v>
      </c>
      <c r="M36" s="599" t="s">
        <v>25</v>
      </c>
    </row>
    <row r="37" spans="2:13">
      <c r="B37" s="595"/>
      <c r="C37" s="596"/>
      <c r="D37" s="596" t="s">
        <v>773</v>
      </c>
      <c r="E37" s="596"/>
      <c r="F37" s="596"/>
      <c r="G37" s="597">
        <v>-1648.9</v>
      </c>
      <c r="H37" s="597">
        <v>-2565.6999999999998</v>
      </c>
      <c r="I37" s="597">
        <v>-2749.3999999999996</v>
      </c>
      <c r="J37" s="597">
        <v>-3802.7973375725223</v>
      </c>
      <c r="K37" s="598">
        <v>-2672.1504307137584</v>
      </c>
      <c r="L37" s="598">
        <v>66.741464006307211</v>
      </c>
      <c r="M37" s="599">
        <v>-2.8096882696676033</v>
      </c>
    </row>
    <row r="38" spans="2:13">
      <c r="B38" s="590" t="s">
        <v>774</v>
      </c>
      <c r="C38" s="591" t="s">
        <v>775</v>
      </c>
      <c r="D38" s="591"/>
      <c r="E38" s="591"/>
      <c r="F38" s="591"/>
      <c r="G38" s="600">
        <v>8774.3000000000011</v>
      </c>
      <c r="H38" s="600">
        <v>14811.4</v>
      </c>
      <c r="I38" s="600">
        <v>10816.199999999999</v>
      </c>
      <c r="J38" s="600">
        <v>16987.34</v>
      </c>
      <c r="K38" s="601">
        <v>10413.6075</v>
      </c>
      <c r="L38" s="601">
        <v>23.271372075265234</v>
      </c>
      <c r="M38" s="602">
        <v>-3.7221251456148963</v>
      </c>
    </row>
    <row r="39" spans="2:13">
      <c r="B39" s="590" t="s">
        <v>776</v>
      </c>
      <c r="C39" s="590"/>
      <c r="D39" s="591"/>
      <c r="E39" s="591"/>
      <c r="F39" s="591"/>
      <c r="G39" s="600">
        <v>30458.100000000151</v>
      </c>
      <c r="H39" s="600">
        <v>123131.20000000001</v>
      </c>
      <c r="I39" s="600">
        <v>144002.84000000008</v>
      </c>
      <c r="J39" s="600">
        <v>157405.83621132222</v>
      </c>
      <c r="K39" s="601">
        <v>78.117557660618331</v>
      </c>
      <c r="L39" s="601">
        <v>372.78996391764218</v>
      </c>
      <c r="M39" s="602">
        <v>-99.945752765945016</v>
      </c>
    </row>
    <row r="40" spans="2:13">
      <c r="B40" s="590" t="s">
        <v>777</v>
      </c>
      <c r="C40" s="591" t="s">
        <v>778</v>
      </c>
      <c r="D40" s="591"/>
      <c r="E40" s="591"/>
      <c r="F40" s="591"/>
      <c r="G40" s="600">
        <v>12261.150000000009</v>
      </c>
      <c r="H40" s="600">
        <v>18023.750000000007</v>
      </c>
      <c r="I40" s="600">
        <v>4306.3699999999881</v>
      </c>
      <c r="J40" s="600">
        <v>29638.424094576047</v>
      </c>
      <c r="K40" s="601">
        <v>21595.353232088812</v>
      </c>
      <c r="L40" s="601">
        <v>-64.877927437475392</v>
      </c>
      <c r="M40" s="602">
        <v>401.47463483372007</v>
      </c>
    </row>
    <row r="41" spans="2:13">
      <c r="B41" s="595"/>
      <c r="C41" s="596" t="s">
        <v>779</v>
      </c>
      <c r="D41" s="596"/>
      <c r="E41" s="596"/>
      <c r="F41" s="596"/>
      <c r="G41" s="597">
        <v>2891.7</v>
      </c>
      <c r="H41" s="597">
        <v>4382.5999999999995</v>
      </c>
      <c r="I41" s="597">
        <v>4191.9000000000005</v>
      </c>
      <c r="J41" s="597">
        <v>5920.9250000000002</v>
      </c>
      <c r="K41" s="598">
        <v>11069.053</v>
      </c>
      <c r="L41" s="598" t="s">
        <v>25</v>
      </c>
      <c r="M41" s="599">
        <v>164.05813592881509</v>
      </c>
    </row>
    <row r="42" spans="2:13">
      <c r="B42" s="595"/>
      <c r="C42" s="596" t="s">
        <v>780</v>
      </c>
      <c r="D42" s="596"/>
      <c r="E42" s="596"/>
      <c r="F42" s="596"/>
      <c r="G42" s="597">
        <v>0</v>
      </c>
      <c r="H42" s="597">
        <v>0</v>
      </c>
      <c r="I42" s="597">
        <v>0</v>
      </c>
      <c r="J42" s="597">
        <v>0</v>
      </c>
      <c r="K42" s="598">
        <v>0</v>
      </c>
      <c r="L42" s="598" t="s">
        <v>25</v>
      </c>
      <c r="M42" s="599" t="s">
        <v>25</v>
      </c>
    </row>
    <row r="43" spans="2:13">
      <c r="B43" s="595"/>
      <c r="C43" s="596" t="s">
        <v>781</v>
      </c>
      <c r="D43" s="596"/>
      <c r="E43" s="596"/>
      <c r="F43" s="596"/>
      <c r="G43" s="597">
        <v>-24075.299999999996</v>
      </c>
      <c r="H43" s="597">
        <v>-34584.499999999993</v>
      </c>
      <c r="I43" s="597">
        <v>-23320.530000000002</v>
      </c>
      <c r="J43" s="597">
        <v>-30936.319010921845</v>
      </c>
      <c r="K43" s="598">
        <v>-27025.396429809836</v>
      </c>
      <c r="L43" s="598">
        <v>-3.1350388157156601</v>
      </c>
      <c r="M43" s="599">
        <v>15.886716253060428</v>
      </c>
    </row>
    <row r="44" spans="2:13">
      <c r="B44" s="595"/>
      <c r="C44" s="596"/>
      <c r="D44" s="596" t="s">
        <v>782</v>
      </c>
      <c r="E44" s="596"/>
      <c r="F44" s="596"/>
      <c r="G44" s="597">
        <v>-1530.8</v>
      </c>
      <c r="H44" s="597">
        <v>-2234.3000000000002</v>
      </c>
      <c r="I44" s="597">
        <v>-1456.9299999999998</v>
      </c>
      <c r="J44" s="597">
        <v>-338.91999999999985</v>
      </c>
      <c r="K44" s="598">
        <v>-1265.8707325815069</v>
      </c>
      <c r="L44" s="598">
        <v>-4.8255813953488484</v>
      </c>
      <c r="M44" s="599">
        <v>-13.113826156266455</v>
      </c>
    </row>
    <row r="45" spans="2:13">
      <c r="B45" s="595"/>
      <c r="C45" s="596"/>
      <c r="D45" s="596" t="s">
        <v>752</v>
      </c>
      <c r="E45" s="596"/>
      <c r="F45" s="596"/>
      <c r="G45" s="597">
        <v>-22544.499999999996</v>
      </c>
      <c r="H45" s="597">
        <v>-32350.199999999997</v>
      </c>
      <c r="I45" s="597">
        <v>-21863.600000000002</v>
      </c>
      <c r="J45" s="597">
        <v>-30597.399010921847</v>
      </c>
      <c r="K45" s="598">
        <v>-25759.525697228328</v>
      </c>
      <c r="L45" s="598">
        <v>-3.0202488411807451</v>
      </c>
      <c r="M45" s="599">
        <v>17.81923241016267</v>
      </c>
    </row>
    <row r="46" spans="2:13">
      <c r="B46" s="595"/>
      <c r="C46" s="596" t="s">
        <v>783</v>
      </c>
      <c r="D46" s="596"/>
      <c r="E46" s="596"/>
      <c r="F46" s="596"/>
      <c r="G46" s="597">
        <v>33444.75</v>
      </c>
      <c r="H46" s="597">
        <v>48225.65</v>
      </c>
      <c r="I46" s="597">
        <v>23434.999999999993</v>
      </c>
      <c r="J46" s="597">
        <v>54653.818105497892</v>
      </c>
      <c r="K46" s="598">
        <v>37551.696661898648</v>
      </c>
      <c r="L46" s="598">
        <v>-29.929211610192951</v>
      </c>
      <c r="M46" s="599">
        <v>60.237664441641385</v>
      </c>
    </row>
    <row r="47" spans="2:13">
      <c r="B47" s="595"/>
      <c r="C47" s="596"/>
      <c r="D47" s="596" t="s">
        <v>782</v>
      </c>
      <c r="E47" s="596"/>
      <c r="F47" s="596"/>
      <c r="G47" s="597">
        <v>19785.400000000001</v>
      </c>
      <c r="H47" s="597">
        <v>22912.300000000003</v>
      </c>
      <c r="I47" s="597">
        <v>3736.8499999999995</v>
      </c>
      <c r="J47" s="597">
        <v>16397.41</v>
      </c>
      <c r="K47" s="598">
        <v>15047.589877670373</v>
      </c>
      <c r="L47" s="598">
        <v>-81.11309349318185</v>
      </c>
      <c r="M47" s="599">
        <v>302.68113190709749</v>
      </c>
    </row>
    <row r="48" spans="2:13">
      <c r="B48" s="595"/>
      <c r="C48" s="596"/>
      <c r="D48" s="596" t="s">
        <v>784</v>
      </c>
      <c r="E48" s="596"/>
      <c r="F48" s="596"/>
      <c r="G48" s="597">
        <v>4097.1000000000022</v>
      </c>
      <c r="H48" s="597">
        <v>12160.4</v>
      </c>
      <c r="I48" s="597">
        <v>14803.749999999995</v>
      </c>
      <c r="J48" s="597">
        <v>27341.818105497892</v>
      </c>
      <c r="K48" s="598">
        <v>29199.006784228266</v>
      </c>
      <c r="L48" s="598">
        <v>261.32264284493874</v>
      </c>
      <c r="M48" s="599">
        <v>97.240609874040558</v>
      </c>
    </row>
    <row r="49" spans="2:13">
      <c r="B49" s="595"/>
      <c r="C49" s="596"/>
      <c r="D49" s="596"/>
      <c r="E49" s="596" t="s">
        <v>785</v>
      </c>
      <c r="F49" s="596"/>
      <c r="G49" s="597">
        <v>4133.5000000000018</v>
      </c>
      <c r="H49" s="597">
        <v>12222.5</v>
      </c>
      <c r="I49" s="597">
        <v>14216.949999999995</v>
      </c>
      <c r="J49" s="597">
        <v>25978.899999999998</v>
      </c>
      <c r="K49" s="598">
        <v>18837.059999999998</v>
      </c>
      <c r="L49" s="598">
        <v>243.94459900810426</v>
      </c>
      <c r="M49" s="599">
        <v>32.497195249332691</v>
      </c>
    </row>
    <row r="50" spans="2:13">
      <c r="B50" s="595"/>
      <c r="C50" s="596"/>
      <c r="D50" s="596"/>
      <c r="E50" s="596"/>
      <c r="F50" s="596" t="s">
        <v>786</v>
      </c>
      <c r="G50" s="597">
        <v>14538.500000000002</v>
      </c>
      <c r="H50" s="597">
        <v>29264.3</v>
      </c>
      <c r="I50" s="597">
        <v>25200.049999999996</v>
      </c>
      <c r="J50" s="597">
        <v>43773.95</v>
      </c>
      <c r="K50" s="598">
        <v>29659.16</v>
      </c>
      <c r="L50" s="598">
        <v>73.333218695188577</v>
      </c>
      <c r="M50" s="599">
        <v>17.694845843559847</v>
      </c>
    </row>
    <row r="51" spans="2:13">
      <c r="B51" s="595"/>
      <c r="C51" s="596"/>
      <c r="D51" s="596"/>
      <c r="E51" s="596"/>
      <c r="F51" s="596" t="s">
        <v>787</v>
      </c>
      <c r="G51" s="597">
        <v>-10405</v>
      </c>
      <c r="H51" s="597">
        <v>-17041.8</v>
      </c>
      <c r="I51" s="597">
        <v>-10983.1</v>
      </c>
      <c r="J51" s="597">
        <v>-17795.05</v>
      </c>
      <c r="K51" s="598">
        <v>-10822.1</v>
      </c>
      <c r="L51" s="598">
        <v>5.5559827006247104</v>
      </c>
      <c r="M51" s="599">
        <v>-1.4658885014249137</v>
      </c>
    </row>
    <row r="52" spans="2:13">
      <c r="B52" s="595"/>
      <c r="C52" s="596"/>
      <c r="D52" s="596"/>
      <c r="E52" s="596" t="s">
        <v>788</v>
      </c>
      <c r="F52" s="596"/>
      <c r="G52" s="597">
        <v>-36.400000000000006</v>
      </c>
      <c r="H52" s="597">
        <v>-62.100000000000009</v>
      </c>
      <c r="I52" s="597">
        <v>586.79999999999995</v>
      </c>
      <c r="J52" s="597">
        <v>1362.918105497894</v>
      </c>
      <c r="K52" s="598">
        <v>10361.946784228267</v>
      </c>
      <c r="L52" s="598">
        <v>-1712.0879120879117</v>
      </c>
      <c r="M52" s="599">
        <v>1665.8396019475574</v>
      </c>
    </row>
    <row r="53" spans="2:13">
      <c r="B53" s="595"/>
      <c r="C53" s="596"/>
      <c r="D53" s="596" t="s">
        <v>789</v>
      </c>
      <c r="E53" s="596"/>
      <c r="F53" s="596"/>
      <c r="G53" s="597">
        <v>10198.5</v>
      </c>
      <c r="H53" s="597">
        <v>14318.599999999999</v>
      </c>
      <c r="I53" s="597">
        <v>8822.4</v>
      </c>
      <c r="J53" s="597">
        <v>14982.299999999994</v>
      </c>
      <c r="K53" s="598">
        <v>-6850.0999999999885</v>
      </c>
      <c r="L53" s="598">
        <v>-13.493160758935147</v>
      </c>
      <c r="M53" s="604">
        <v>-177.64440515052581</v>
      </c>
    </row>
    <row r="54" spans="2:13">
      <c r="B54" s="595"/>
      <c r="C54" s="596"/>
      <c r="D54" s="596"/>
      <c r="E54" s="596" t="s">
        <v>790</v>
      </c>
      <c r="F54" s="596"/>
      <c r="G54" s="597">
        <v>55.5</v>
      </c>
      <c r="H54" s="597">
        <v>-20.2</v>
      </c>
      <c r="I54" s="597">
        <v>67.5</v>
      </c>
      <c r="J54" s="597">
        <v>-5.6000000000000005</v>
      </c>
      <c r="K54" s="598">
        <v>223.70000000000002</v>
      </c>
      <c r="L54" s="598" t="s">
        <v>25</v>
      </c>
      <c r="M54" s="599">
        <v>231.40740740740739</v>
      </c>
    </row>
    <row r="55" spans="2:13">
      <c r="B55" s="595"/>
      <c r="C55" s="596"/>
      <c r="D55" s="596"/>
      <c r="E55" s="596" t="s">
        <v>791</v>
      </c>
      <c r="F55" s="596"/>
      <c r="G55" s="597">
        <v>10143</v>
      </c>
      <c r="H55" s="597">
        <v>14338.8</v>
      </c>
      <c r="I55" s="597">
        <v>8754.9</v>
      </c>
      <c r="J55" s="597">
        <v>14987.899999999994</v>
      </c>
      <c r="K55" s="598">
        <v>-7073.7999999999884</v>
      </c>
      <c r="L55" s="598">
        <v>-13.685300207039347</v>
      </c>
      <c r="M55" s="599">
        <v>-180.79818158973819</v>
      </c>
    </row>
    <row r="56" spans="2:13">
      <c r="B56" s="595"/>
      <c r="C56" s="596"/>
      <c r="D56" s="596" t="s">
        <v>792</v>
      </c>
      <c r="E56" s="596"/>
      <c r="F56" s="596"/>
      <c r="G56" s="597">
        <v>-636.25</v>
      </c>
      <c r="H56" s="597">
        <v>-1165.6500000000001</v>
      </c>
      <c r="I56" s="597">
        <v>-3928</v>
      </c>
      <c r="J56" s="597">
        <v>-4067.71</v>
      </c>
      <c r="K56" s="598">
        <v>155.19999999999999</v>
      </c>
      <c r="L56" s="598">
        <v>517.36738703339881</v>
      </c>
      <c r="M56" s="599">
        <v>-103.9511201629328</v>
      </c>
    </row>
    <row r="57" spans="2:13">
      <c r="B57" s="590" t="s">
        <v>793</v>
      </c>
      <c r="C57" s="591"/>
      <c r="D57" s="591"/>
      <c r="E57" s="591"/>
      <c r="F57" s="591"/>
      <c r="G57" s="600">
        <v>42719.250000000175</v>
      </c>
      <c r="H57" s="600">
        <v>141154.95000000001</v>
      </c>
      <c r="I57" s="600">
        <v>148309.21000000008</v>
      </c>
      <c r="J57" s="600">
        <v>187044.26030589826</v>
      </c>
      <c r="K57" s="601">
        <v>21673.470789749408</v>
      </c>
      <c r="L57" s="601">
        <v>247.17184875670682</v>
      </c>
      <c r="M57" s="602">
        <v>-85.386294762308154</v>
      </c>
    </row>
    <row r="58" spans="2:13">
      <c r="B58" s="590" t="s">
        <v>794</v>
      </c>
      <c r="C58" s="591" t="s">
        <v>795</v>
      </c>
      <c r="D58" s="591"/>
      <c r="E58" s="591"/>
      <c r="F58" s="591"/>
      <c r="G58" s="600">
        <v>16879.669999999838</v>
      </c>
      <c r="H58" s="600">
        <v>18199.600000000035</v>
      </c>
      <c r="I58" s="600">
        <v>24323.769999999931</v>
      </c>
      <c r="J58" s="600">
        <v>16891.209694101708</v>
      </c>
      <c r="K58" s="601">
        <v>22114.489210250555</v>
      </c>
      <c r="L58" s="601">
        <v>44.100980647134463</v>
      </c>
      <c r="M58" s="602">
        <v>-9.0828057893549499</v>
      </c>
    </row>
    <row r="59" spans="2:13">
      <c r="B59" s="590" t="s">
        <v>796</v>
      </c>
      <c r="C59" s="591"/>
      <c r="D59" s="591"/>
      <c r="E59" s="591"/>
      <c r="F59" s="591"/>
      <c r="G59" s="600">
        <v>59598.920000000013</v>
      </c>
      <c r="H59" s="600">
        <v>159354.55000000005</v>
      </c>
      <c r="I59" s="600">
        <v>172632.98</v>
      </c>
      <c r="J59" s="600">
        <v>203935.46999999997</v>
      </c>
      <c r="K59" s="601">
        <v>43787.959999999963</v>
      </c>
      <c r="L59" s="601">
        <v>189.65789984113803</v>
      </c>
      <c r="M59" s="602">
        <v>-74.635229027501026</v>
      </c>
    </row>
    <row r="60" spans="2:13">
      <c r="B60" s="590" t="s">
        <v>797</v>
      </c>
      <c r="C60" s="591"/>
      <c r="D60" s="591"/>
      <c r="E60" s="591"/>
      <c r="F60" s="591"/>
      <c r="G60" s="600">
        <v>-59598.920000000006</v>
      </c>
      <c r="H60" s="600">
        <v>-159354.54999999999</v>
      </c>
      <c r="I60" s="600">
        <v>-172632.98</v>
      </c>
      <c r="J60" s="600">
        <v>-203935.47000000003</v>
      </c>
      <c r="K60" s="600">
        <v>-43787.959999999948</v>
      </c>
      <c r="L60" s="600">
        <v>189.65789984113803</v>
      </c>
      <c r="M60" s="605">
        <v>-74.63522902750104</v>
      </c>
    </row>
    <row r="61" spans="2:13">
      <c r="B61" s="595"/>
      <c r="C61" s="596" t="s">
        <v>798</v>
      </c>
      <c r="D61" s="596"/>
      <c r="E61" s="596"/>
      <c r="F61" s="596"/>
      <c r="G61" s="597">
        <v>-58964.220000000008</v>
      </c>
      <c r="H61" s="597">
        <v>-158191.95000000001</v>
      </c>
      <c r="I61" s="597">
        <v>-172632.98</v>
      </c>
      <c r="J61" s="597">
        <v>-203935.47000000003</v>
      </c>
      <c r="K61" s="597">
        <v>-42830.179999999949</v>
      </c>
      <c r="L61" s="597">
        <v>192.77582235464149</v>
      </c>
      <c r="M61" s="606">
        <v>-75.190036110133804</v>
      </c>
    </row>
    <row r="62" spans="2:13">
      <c r="B62" s="595"/>
      <c r="C62" s="596"/>
      <c r="D62" s="596" t="s">
        <v>790</v>
      </c>
      <c r="E62" s="596"/>
      <c r="F62" s="596"/>
      <c r="G62" s="597">
        <v>-35772.42</v>
      </c>
      <c r="H62" s="597">
        <v>-130352.95</v>
      </c>
      <c r="I62" s="597">
        <v>-148075.48000000001</v>
      </c>
      <c r="J62" s="597">
        <v>-172887.02000000002</v>
      </c>
      <c r="K62" s="597">
        <v>-32019.47999999996</v>
      </c>
      <c r="L62" s="597">
        <v>313.93755300871459</v>
      </c>
      <c r="M62" s="606">
        <v>-78.376244331607126</v>
      </c>
    </row>
    <row r="63" spans="2:13">
      <c r="B63" s="595"/>
      <c r="C63" s="596"/>
      <c r="D63" s="596" t="s">
        <v>791</v>
      </c>
      <c r="E63" s="596"/>
      <c r="F63" s="596"/>
      <c r="G63" s="597">
        <v>-23191.800000000003</v>
      </c>
      <c r="H63" s="597">
        <v>-27839</v>
      </c>
      <c r="I63" s="597">
        <v>-24557.500000000007</v>
      </c>
      <c r="J63" s="597">
        <v>-31048.449999999997</v>
      </c>
      <c r="K63" s="597">
        <v>-10810.699999999983</v>
      </c>
      <c r="L63" s="597">
        <v>5.8887192887141282</v>
      </c>
      <c r="M63" s="606">
        <v>-55.978010791000798</v>
      </c>
    </row>
    <row r="64" spans="2:13">
      <c r="B64" s="595"/>
      <c r="C64" s="596" t="s">
        <v>799</v>
      </c>
      <c r="D64" s="596"/>
      <c r="E64" s="596"/>
      <c r="F64" s="596"/>
      <c r="G64" s="597">
        <v>-634.70000000000005</v>
      </c>
      <c r="H64" s="597">
        <v>-1162.5999999999999</v>
      </c>
      <c r="I64" s="597">
        <v>0</v>
      </c>
      <c r="J64" s="597">
        <v>0</v>
      </c>
      <c r="K64" s="597">
        <v>-957.78</v>
      </c>
      <c r="L64" s="598" t="s">
        <v>25</v>
      </c>
      <c r="M64" s="599" t="s">
        <v>25</v>
      </c>
    </row>
    <row r="65" spans="2:13" ht="15.75" thickBot="1">
      <c r="B65" s="607" t="s">
        <v>800</v>
      </c>
      <c r="C65" s="608"/>
      <c r="D65" s="608"/>
      <c r="E65" s="608"/>
      <c r="F65" s="608"/>
      <c r="G65" s="609">
        <v>-49400.420000000006</v>
      </c>
      <c r="H65" s="609">
        <v>-145035.95000000001</v>
      </c>
      <c r="I65" s="609">
        <v>-163810.58000000002</v>
      </c>
      <c r="J65" s="609">
        <v>-188953.17000000004</v>
      </c>
      <c r="K65" s="609">
        <v>-50638.059999999939</v>
      </c>
      <c r="L65" s="609">
        <v>231.59754512208599</v>
      </c>
      <c r="M65" s="610">
        <v>-69.087430128139502</v>
      </c>
    </row>
    <row r="66" spans="2:13" ht="15.75" thickTop="1">
      <c r="B66" s="611" t="s">
        <v>801</v>
      </c>
      <c r="C66" s="611"/>
      <c r="D66" s="611"/>
      <c r="E66" s="611"/>
      <c r="F66" s="611"/>
      <c r="G66" s="611"/>
      <c r="H66" s="611"/>
      <c r="I66" s="611"/>
      <c r="J66" s="611"/>
      <c r="K66" s="611"/>
      <c r="L66" s="611"/>
      <c r="M66" s="611"/>
    </row>
    <row r="67" spans="2:13">
      <c r="B67" s="612" t="s">
        <v>802</v>
      </c>
      <c r="C67" s="611"/>
      <c r="D67" s="611"/>
      <c r="E67" s="611"/>
      <c r="F67" s="611"/>
      <c r="G67" s="611"/>
      <c r="H67" s="611"/>
      <c r="I67" s="611"/>
      <c r="J67" s="611"/>
      <c r="K67" s="611"/>
      <c r="L67" s="611"/>
      <c r="M67" s="611"/>
    </row>
    <row r="68" spans="2:13">
      <c r="B68" s="612" t="s">
        <v>803</v>
      </c>
      <c r="C68" s="611"/>
      <c r="D68" s="611"/>
      <c r="E68" s="611"/>
      <c r="F68" s="611"/>
      <c r="G68" s="611"/>
      <c r="H68" s="611"/>
      <c r="I68" s="611"/>
      <c r="J68" s="611"/>
      <c r="K68" s="611"/>
      <c r="L68" s="611"/>
      <c r="M68" s="611"/>
    </row>
  </sheetData>
  <mergeCells count="9">
    <mergeCell ref="B1:M1"/>
    <mergeCell ref="B2:M2"/>
    <mergeCell ref="B3:M3"/>
    <mergeCell ref="B4:F6"/>
    <mergeCell ref="G4:H5"/>
    <mergeCell ref="I4:J5"/>
    <mergeCell ref="K4:K5"/>
    <mergeCell ref="L4:M4"/>
    <mergeCell ref="L5:M5"/>
  </mergeCells>
  <pageMargins left="0.7" right="0.7" top="0.75" bottom="0.75" header="0.3" footer="0.3"/>
  <pageSetup paperSize="9"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="88" zoomScaleSheetLayoutView="88" workbookViewId="0">
      <selection activeCell="A2" sqref="A2:L2"/>
    </sheetView>
  </sheetViews>
  <sheetFormatPr defaultRowHeight="21" customHeight="1"/>
  <cols>
    <col min="1" max="11" width="12.7109375" style="529" customWidth="1"/>
    <col min="12" max="12" width="12.5703125" style="529" bestFit="1" customWidth="1"/>
    <col min="13" max="256" width="9.140625" style="529"/>
    <col min="257" max="267" width="12.7109375" style="529" customWidth="1"/>
    <col min="268" max="268" width="12.28515625" style="529" bestFit="1" customWidth="1"/>
    <col min="269" max="512" width="9.140625" style="529"/>
    <col min="513" max="523" width="12.7109375" style="529" customWidth="1"/>
    <col min="524" max="524" width="12.28515625" style="529" bestFit="1" customWidth="1"/>
    <col min="525" max="768" width="9.140625" style="529"/>
    <col min="769" max="779" width="12.7109375" style="529" customWidth="1"/>
    <col min="780" max="780" width="12.28515625" style="529" bestFit="1" customWidth="1"/>
    <col min="781" max="1024" width="9.140625" style="529"/>
    <col min="1025" max="1035" width="12.7109375" style="529" customWidth="1"/>
    <col min="1036" max="1036" width="12.28515625" style="529" bestFit="1" customWidth="1"/>
    <col min="1037" max="1280" width="9.140625" style="529"/>
    <col min="1281" max="1291" width="12.7109375" style="529" customWidth="1"/>
    <col min="1292" max="1292" width="12.28515625" style="529" bestFit="1" customWidth="1"/>
    <col min="1293" max="1536" width="9.140625" style="529"/>
    <col min="1537" max="1547" width="12.7109375" style="529" customWidth="1"/>
    <col min="1548" max="1548" width="12.28515625" style="529" bestFit="1" customWidth="1"/>
    <col min="1549" max="1792" width="9.140625" style="529"/>
    <col min="1793" max="1803" width="12.7109375" style="529" customWidth="1"/>
    <col min="1804" max="1804" width="12.28515625" style="529" bestFit="1" customWidth="1"/>
    <col min="1805" max="2048" width="9.140625" style="529"/>
    <col min="2049" max="2059" width="12.7109375" style="529" customWidth="1"/>
    <col min="2060" max="2060" width="12.28515625" style="529" bestFit="1" customWidth="1"/>
    <col min="2061" max="2304" width="9.140625" style="529"/>
    <col min="2305" max="2315" width="12.7109375" style="529" customWidth="1"/>
    <col min="2316" max="2316" width="12.28515625" style="529" bestFit="1" customWidth="1"/>
    <col min="2317" max="2560" width="9.140625" style="529"/>
    <col min="2561" max="2571" width="12.7109375" style="529" customWidth="1"/>
    <col min="2572" max="2572" width="12.28515625" style="529" bestFit="1" customWidth="1"/>
    <col min="2573" max="2816" width="9.140625" style="529"/>
    <col min="2817" max="2827" width="12.7109375" style="529" customWidth="1"/>
    <col min="2828" max="2828" width="12.28515625" style="529" bestFit="1" customWidth="1"/>
    <col min="2829" max="3072" width="9.140625" style="529"/>
    <col min="3073" max="3083" width="12.7109375" style="529" customWidth="1"/>
    <col min="3084" max="3084" width="12.28515625" style="529" bestFit="1" customWidth="1"/>
    <col min="3085" max="3328" width="9.140625" style="529"/>
    <col min="3329" max="3339" width="12.7109375" style="529" customWidth="1"/>
    <col min="3340" max="3340" width="12.28515625" style="529" bestFit="1" customWidth="1"/>
    <col min="3341" max="3584" width="9.140625" style="529"/>
    <col min="3585" max="3595" width="12.7109375" style="529" customWidth="1"/>
    <col min="3596" max="3596" width="12.28515625" style="529" bestFit="1" customWidth="1"/>
    <col min="3597" max="3840" width="9.140625" style="529"/>
    <col min="3841" max="3851" width="12.7109375" style="529" customWidth="1"/>
    <col min="3852" max="3852" width="12.28515625" style="529" bestFit="1" customWidth="1"/>
    <col min="3853" max="4096" width="9.140625" style="529"/>
    <col min="4097" max="4107" width="12.7109375" style="529" customWidth="1"/>
    <col min="4108" max="4108" width="12.28515625" style="529" bestFit="1" customWidth="1"/>
    <col min="4109" max="4352" width="9.140625" style="529"/>
    <col min="4353" max="4363" width="12.7109375" style="529" customWidth="1"/>
    <col min="4364" max="4364" width="12.28515625" style="529" bestFit="1" customWidth="1"/>
    <col min="4365" max="4608" width="9.140625" style="529"/>
    <col min="4609" max="4619" width="12.7109375" style="529" customWidth="1"/>
    <col min="4620" max="4620" width="12.28515625" style="529" bestFit="1" customWidth="1"/>
    <col min="4621" max="4864" width="9.140625" style="529"/>
    <col min="4865" max="4875" width="12.7109375" style="529" customWidth="1"/>
    <col min="4876" max="4876" width="12.28515625" style="529" bestFit="1" customWidth="1"/>
    <col min="4877" max="5120" width="9.140625" style="529"/>
    <col min="5121" max="5131" width="12.7109375" style="529" customWidth="1"/>
    <col min="5132" max="5132" width="12.28515625" style="529" bestFit="1" customWidth="1"/>
    <col min="5133" max="5376" width="9.140625" style="529"/>
    <col min="5377" max="5387" width="12.7109375" style="529" customWidth="1"/>
    <col min="5388" max="5388" width="12.28515625" style="529" bestFit="1" customWidth="1"/>
    <col min="5389" max="5632" width="9.140625" style="529"/>
    <col min="5633" max="5643" width="12.7109375" style="529" customWidth="1"/>
    <col min="5644" max="5644" width="12.28515625" style="529" bestFit="1" customWidth="1"/>
    <col min="5645" max="5888" width="9.140625" style="529"/>
    <col min="5889" max="5899" width="12.7109375" style="529" customWidth="1"/>
    <col min="5900" max="5900" width="12.28515625" style="529" bestFit="1" customWidth="1"/>
    <col min="5901" max="6144" width="9.140625" style="529"/>
    <col min="6145" max="6155" width="12.7109375" style="529" customWidth="1"/>
    <col min="6156" max="6156" width="12.28515625" style="529" bestFit="1" customWidth="1"/>
    <col min="6157" max="6400" width="9.140625" style="529"/>
    <col min="6401" max="6411" width="12.7109375" style="529" customWidth="1"/>
    <col min="6412" max="6412" width="12.28515625" style="529" bestFit="1" customWidth="1"/>
    <col min="6413" max="6656" width="9.140625" style="529"/>
    <col min="6657" max="6667" width="12.7109375" style="529" customWidth="1"/>
    <col min="6668" max="6668" width="12.28515625" style="529" bestFit="1" customWidth="1"/>
    <col min="6669" max="6912" width="9.140625" style="529"/>
    <col min="6913" max="6923" width="12.7109375" style="529" customWidth="1"/>
    <col min="6924" max="6924" width="12.28515625" style="529" bestFit="1" customWidth="1"/>
    <col min="6925" max="7168" width="9.140625" style="529"/>
    <col min="7169" max="7179" width="12.7109375" style="529" customWidth="1"/>
    <col min="7180" max="7180" width="12.28515625" style="529" bestFit="1" customWidth="1"/>
    <col min="7181" max="7424" width="9.140625" style="529"/>
    <col min="7425" max="7435" width="12.7109375" style="529" customWidth="1"/>
    <col min="7436" max="7436" width="12.28515625" style="529" bestFit="1" customWidth="1"/>
    <col min="7437" max="7680" width="9.140625" style="529"/>
    <col min="7681" max="7691" width="12.7109375" style="529" customWidth="1"/>
    <col min="7692" max="7692" width="12.28515625" style="529" bestFit="1" customWidth="1"/>
    <col min="7693" max="7936" width="9.140625" style="529"/>
    <col min="7937" max="7947" width="12.7109375" style="529" customWidth="1"/>
    <col min="7948" max="7948" width="12.28515625" style="529" bestFit="1" customWidth="1"/>
    <col min="7949" max="8192" width="9.140625" style="529"/>
    <col min="8193" max="8203" width="12.7109375" style="529" customWidth="1"/>
    <col min="8204" max="8204" width="12.28515625" style="529" bestFit="1" customWidth="1"/>
    <col min="8205" max="8448" width="9.140625" style="529"/>
    <col min="8449" max="8459" width="12.7109375" style="529" customWidth="1"/>
    <col min="8460" max="8460" width="12.28515625" style="529" bestFit="1" customWidth="1"/>
    <col min="8461" max="8704" width="9.140625" style="529"/>
    <col min="8705" max="8715" width="12.7109375" style="529" customWidth="1"/>
    <col min="8716" max="8716" width="12.28515625" style="529" bestFit="1" customWidth="1"/>
    <col min="8717" max="8960" width="9.140625" style="529"/>
    <col min="8961" max="8971" width="12.7109375" style="529" customWidth="1"/>
    <col min="8972" max="8972" width="12.28515625" style="529" bestFit="1" customWidth="1"/>
    <col min="8973" max="9216" width="9.140625" style="529"/>
    <col min="9217" max="9227" width="12.7109375" style="529" customWidth="1"/>
    <col min="9228" max="9228" width="12.28515625" style="529" bestFit="1" customWidth="1"/>
    <col min="9229" max="9472" width="9.140625" style="529"/>
    <col min="9473" max="9483" width="12.7109375" style="529" customWidth="1"/>
    <col min="9484" max="9484" width="12.28515625" style="529" bestFit="1" customWidth="1"/>
    <col min="9485" max="9728" width="9.140625" style="529"/>
    <col min="9729" max="9739" width="12.7109375" style="529" customWidth="1"/>
    <col min="9740" max="9740" width="12.28515625" style="529" bestFit="1" customWidth="1"/>
    <col min="9741" max="9984" width="9.140625" style="529"/>
    <col min="9985" max="9995" width="12.7109375" style="529" customWidth="1"/>
    <col min="9996" max="9996" width="12.28515625" style="529" bestFit="1" customWidth="1"/>
    <col min="9997" max="10240" width="9.140625" style="529"/>
    <col min="10241" max="10251" width="12.7109375" style="529" customWidth="1"/>
    <col min="10252" max="10252" width="12.28515625" style="529" bestFit="1" customWidth="1"/>
    <col min="10253" max="10496" width="9.140625" style="529"/>
    <col min="10497" max="10507" width="12.7109375" style="529" customWidth="1"/>
    <col min="10508" max="10508" width="12.28515625" style="529" bestFit="1" customWidth="1"/>
    <col min="10509" max="10752" width="9.140625" style="529"/>
    <col min="10753" max="10763" width="12.7109375" style="529" customWidth="1"/>
    <col min="10764" max="10764" width="12.28515625" style="529" bestFit="1" customWidth="1"/>
    <col min="10765" max="11008" width="9.140625" style="529"/>
    <col min="11009" max="11019" width="12.7109375" style="529" customWidth="1"/>
    <col min="11020" max="11020" width="12.28515625" style="529" bestFit="1" customWidth="1"/>
    <col min="11021" max="11264" width="9.140625" style="529"/>
    <col min="11265" max="11275" width="12.7109375" style="529" customWidth="1"/>
    <col min="11276" max="11276" width="12.28515625" style="529" bestFit="1" customWidth="1"/>
    <col min="11277" max="11520" width="9.140625" style="529"/>
    <col min="11521" max="11531" width="12.7109375" style="529" customWidth="1"/>
    <col min="11532" max="11532" width="12.28515625" style="529" bestFit="1" customWidth="1"/>
    <col min="11533" max="11776" width="9.140625" style="529"/>
    <col min="11777" max="11787" width="12.7109375" style="529" customWidth="1"/>
    <col min="11788" max="11788" width="12.28515625" style="529" bestFit="1" customWidth="1"/>
    <col min="11789" max="12032" width="9.140625" style="529"/>
    <col min="12033" max="12043" width="12.7109375" style="529" customWidth="1"/>
    <col min="12044" max="12044" width="12.28515625" style="529" bestFit="1" customWidth="1"/>
    <col min="12045" max="12288" width="9.140625" style="529"/>
    <col min="12289" max="12299" width="12.7109375" style="529" customWidth="1"/>
    <col min="12300" max="12300" width="12.28515625" style="529" bestFit="1" customWidth="1"/>
    <col min="12301" max="12544" width="9.140625" style="529"/>
    <col min="12545" max="12555" width="12.7109375" style="529" customWidth="1"/>
    <col min="12556" max="12556" width="12.28515625" style="529" bestFit="1" customWidth="1"/>
    <col min="12557" max="12800" width="9.140625" style="529"/>
    <col min="12801" max="12811" width="12.7109375" style="529" customWidth="1"/>
    <col min="12812" max="12812" width="12.28515625" style="529" bestFit="1" customWidth="1"/>
    <col min="12813" max="13056" width="9.140625" style="529"/>
    <col min="13057" max="13067" width="12.7109375" style="529" customWidth="1"/>
    <col min="13068" max="13068" width="12.28515625" style="529" bestFit="1" customWidth="1"/>
    <col min="13069" max="13312" width="9.140625" style="529"/>
    <col min="13313" max="13323" width="12.7109375" style="529" customWidth="1"/>
    <col min="13324" max="13324" width="12.28515625" style="529" bestFit="1" customWidth="1"/>
    <col min="13325" max="13568" width="9.140625" style="529"/>
    <col min="13569" max="13579" width="12.7109375" style="529" customWidth="1"/>
    <col min="13580" max="13580" width="12.28515625" style="529" bestFit="1" customWidth="1"/>
    <col min="13581" max="13824" width="9.140625" style="529"/>
    <col min="13825" max="13835" width="12.7109375" style="529" customWidth="1"/>
    <col min="13836" max="13836" width="12.28515625" style="529" bestFit="1" customWidth="1"/>
    <col min="13837" max="14080" width="9.140625" style="529"/>
    <col min="14081" max="14091" width="12.7109375" style="529" customWidth="1"/>
    <col min="14092" max="14092" width="12.28515625" style="529" bestFit="1" customWidth="1"/>
    <col min="14093" max="14336" width="9.140625" style="529"/>
    <col min="14337" max="14347" width="12.7109375" style="529" customWidth="1"/>
    <col min="14348" max="14348" width="12.28515625" style="529" bestFit="1" customWidth="1"/>
    <col min="14349" max="14592" width="9.140625" style="529"/>
    <col min="14593" max="14603" width="12.7109375" style="529" customWidth="1"/>
    <col min="14604" max="14604" width="12.28515625" style="529" bestFit="1" customWidth="1"/>
    <col min="14605" max="14848" width="9.140625" style="529"/>
    <col min="14849" max="14859" width="12.7109375" style="529" customWidth="1"/>
    <col min="14860" max="14860" width="12.28515625" style="529" bestFit="1" customWidth="1"/>
    <col min="14861" max="15104" width="9.140625" style="529"/>
    <col min="15105" max="15115" width="12.7109375" style="529" customWidth="1"/>
    <col min="15116" max="15116" width="12.28515625" style="529" bestFit="1" customWidth="1"/>
    <col min="15117" max="15360" width="9.140625" style="529"/>
    <col min="15361" max="15371" width="12.7109375" style="529" customWidth="1"/>
    <col min="15372" max="15372" width="12.28515625" style="529" bestFit="1" customWidth="1"/>
    <col min="15373" max="15616" width="9.140625" style="529"/>
    <col min="15617" max="15627" width="12.7109375" style="529" customWidth="1"/>
    <col min="15628" max="15628" width="12.28515625" style="529" bestFit="1" customWidth="1"/>
    <col min="15629" max="15872" width="9.140625" style="529"/>
    <col min="15873" max="15883" width="12.7109375" style="529" customWidth="1"/>
    <col min="15884" max="15884" width="12.28515625" style="529" bestFit="1" customWidth="1"/>
    <col min="15885" max="16128" width="9.140625" style="529"/>
    <col min="16129" max="16139" width="12.7109375" style="529" customWidth="1"/>
    <col min="16140" max="16140" width="12.28515625" style="529" bestFit="1" customWidth="1"/>
    <col min="16141" max="16384" width="9.140625" style="529"/>
  </cols>
  <sheetData>
    <row r="1" spans="1:12" ht="12.75">
      <c r="A1" s="1757" t="s">
        <v>847</v>
      </c>
      <c r="B1" s="1757"/>
      <c r="C1" s="1757"/>
      <c r="D1" s="1757"/>
      <c r="E1" s="1757"/>
      <c r="F1" s="1757"/>
      <c r="G1" s="1757"/>
      <c r="H1" s="1757"/>
      <c r="I1" s="1757"/>
      <c r="J1" s="1757"/>
      <c r="K1" s="1757"/>
      <c r="L1" s="1757"/>
    </row>
    <row r="2" spans="1:12" ht="15.75">
      <c r="A2" s="1758" t="s">
        <v>715</v>
      </c>
      <c r="B2" s="1758"/>
      <c r="C2" s="1758"/>
      <c r="D2" s="1758"/>
      <c r="E2" s="1758"/>
      <c r="F2" s="1758"/>
      <c r="G2" s="1758"/>
      <c r="H2" s="1758"/>
      <c r="I2" s="1758"/>
      <c r="J2" s="1758"/>
      <c r="K2" s="1758"/>
      <c r="L2" s="1758"/>
    </row>
    <row r="3" spans="1:12" ht="15.75" customHeight="1" thickBot="1">
      <c r="A3" s="1759" t="s">
        <v>66</v>
      </c>
      <c r="B3" s="1759"/>
      <c r="C3" s="1759"/>
      <c r="D3" s="1759"/>
      <c r="E3" s="1759"/>
      <c r="F3" s="1759"/>
      <c r="G3" s="1759"/>
      <c r="H3" s="1759"/>
      <c r="I3" s="1759"/>
      <c r="J3" s="1759"/>
      <c r="K3" s="1759"/>
      <c r="L3" s="1759"/>
    </row>
    <row r="4" spans="1:12" ht="21" customHeight="1" thickTop="1">
      <c r="A4" s="530" t="s">
        <v>140</v>
      </c>
      <c r="B4" s="531" t="s">
        <v>716</v>
      </c>
      <c r="C4" s="531" t="s">
        <v>717</v>
      </c>
      <c r="D4" s="531" t="s">
        <v>718</v>
      </c>
      <c r="E4" s="531" t="s">
        <v>719</v>
      </c>
      <c r="F4" s="532" t="s">
        <v>720</v>
      </c>
      <c r="G4" s="532" t="s">
        <v>721</v>
      </c>
      <c r="H4" s="532" t="s">
        <v>722</v>
      </c>
      <c r="I4" s="533" t="s">
        <v>723</v>
      </c>
      <c r="J4" s="533" t="s">
        <v>5</v>
      </c>
      <c r="K4" s="533" t="s">
        <v>462</v>
      </c>
      <c r="L4" s="534" t="s">
        <v>724</v>
      </c>
    </row>
    <row r="5" spans="1:12" ht="21" customHeight="1">
      <c r="A5" s="535" t="s">
        <v>142</v>
      </c>
      <c r="B5" s="536">
        <v>957.5</v>
      </c>
      <c r="C5" s="536">
        <v>2133.8000000000002</v>
      </c>
      <c r="D5" s="536">
        <v>3417.43</v>
      </c>
      <c r="E5" s="536">
        <v>3939.5</v>
      </c>
      <c r="F5" s="536">
        <v>2628.6460000000002</v>
      </c>
      <c r="G5" s="536">
        <v>3023.9850000000006</v>
      </c>
      <c r="H5" s="536">
        <v>3350.8</v>
      </c>
      <c r="I5" s="537">
        <v>5513.3755829999982</v>
      </c>
      <c r="J5" s="536">
        <v>6551.1244999999999</v>
      </c>
      <c r="K5" s="536">
        <v>9220.5297679999985</v>
      </c>
      <c r="L5" s="538">
        <v>6774.6354419999998</v>
      </c>
    </row>
    <row r="6" spans="1:12" ht="21" customHeight="1">
      <c r="A6" s="535" t="s">
        <v>143</v>
      </c>
      <c r="B6" s="536">
        <v>1207.954</v>
      </c>
      <c r="C6" s="536">
        <v>1655.2090000000001</v>
      </c>
      <c r="D6" s="536">
        <v>2820.1</v>
      </c>
      <c r="E6" s="536">
        <v>4235.2</v>
      </c>
      <c r="F6" s="536">
        <v>4914.0360000000001</v>
      </c>
      <c r="G6" s="536">
        <v>5135.26</v>
      </c>
      <c r="H6" s="536">
        <v>3193.1</v>
      </c>
      <c r="I6" s="537">
        <v>6800.9159080000009</v>
      </c>
      <c r="J6" s="537">
        <v>6873.778996</v>
      </c>
      <c r="K6" s="537">
        <v>2674.8709549999999</v>
      </c>
      <c r="L6" s="538">
        <v>7496.8306839999987</v>
      </c>
    </row>
    <row r="7" spans="1:12" ht="21" customHeight="1">
      <c r="A7" s="535" t="s">
        <v>144</v>
      </c>
      <c r="B7" s="536">
        <v>865.71900000000005</v>
      </c>
      <c r="C7" s="536">
        <v>2411.6</v>
      </c>
      <c r="D7" s="536">
        <v>1543.5170000000001</v>
      </c>
      <c r="E7" s="536">
        <v>4145.5</v>
      </c>
      <c r="F7" s="536">
        <v>4589.3469999999998</v>
      </c>
      <c r="G7" s="536">
        <v>3823.28</v>
      </c>
      <c r="H7" s="536">
        <v>2878.5835040000002</v>
      </c>
      <c r="I7" s="537">
        <v>5499.6267330000001</v>
      </c>
      <c r="J7" s="537">
        <v>4687.5600000000004</v>
      </c>
      <c r="K7" s="537">
        <v>1943.2883870000001</v>
      </c>
      <c r="L7" s="538">
        <v>5574.7615070000002</v>
      </c>
    </row>
    <row r="8" spans="1:12" ht="21" customHeight="1">
      <c r="A8" s="535" t="s">
        <v>145</v>
      </c>
      <c r="B8" s="536">
        <v>1188.259</v>
      </c>
      <c r="C8" s="536">
        <v>2065.6999999999998</v>
      </c>
      <c r="D8" s="536">
        <v>1571.367</v>
      </c>
      <c r="E8" s="536">
        <v>3894.8</v>
      </c>
      <c r="F8" s="536">
        <v>2064.913</v>
      </c>
      <c r="G8" s="536">
        <v>3673.03</v>
      </c>
      <c r="H8" s="536">
        <v>4227.3</v>
      </c>
      <c r="I8" s="537">
        <v>4878.9203680000001</v>
      </c>
      <c r="J8" s="537">
        <v>6661.43</v>
      </c>
      <c r="K8" s="537">
        <v>1729.7318549999995</v>
      </c>
      <c r="L8" s="538">
        <v>7059.7193449999995</v>
      </c>
    </row>
    <row r="9" spans="1:12" ht="21" customHeight="1">
      <c r="A9" s="535" t="s">
        <v>146</v>
      </c>
      <c r="B9" s="536">
        <v>1661.3610000000001</v>
      </c>
      <c r="C9" s="536">
        <v>2859.9</v>
      </c>
      <c r="D9" s="536">
        <v>2301.56</v>
      </c>
      <c r="E9" s="536">
        <v>4767.3999999999996</v>
      </c>
      <c r="F9" s="536">
        <v>3784.9839999999999</v>
      </c>
      <c r="G9" s="536">
        <v>5468.7659999999996</v>
      </c>
      <c r="H9" s="536">
        <v>3117</v>
      </c>
      <c r="I9" s="537">
        <v>6215.8037160000003</v>
      </c>
      <c r="J9" s="537">
        <v>6053</v>
      </c>
      <c r="K9" s="537">
        <v>6048.7550779999992</v>
      </c>
      <c r="L9" s="538">
        <v>6728.4490170000017</v>
      </c>
    </row>
    <row r="10" spans="1:12" ht="21" customHeight="1">
      <c r="A10" s="535" t="s">
        <v>147</v>
      </c>
      <c r="B10" s="536">
        <v>1643.9849999999999</v>
      </c>
      <c r="C10" s="536">
        <v>3805.5</v>
      </c>
      <c r="D10" s="536">
        <v>2016.8240000000001</v>
      </c>
      <c r="E10" s="536">
        <v>4917.8</v>
      </c>
      <c r="F10" s="536">
        <v>4026.84</v>
      </c>
      <c r="G10" s="536">
        <v>5113.1090000000004</v>
      </c>
      <c r="H10" s="536">
        <v>3147.6299930000009</v>
      </c>
      <c r="I10" s="537">
        <v>7250.6900829999995</v>
      </c>
      <c r="J10" s="537">
        <v>6521.12</v>
      </c>
      <c r="K10" s="537">
        <v>5194.9025220000003</v>
      </c>
      <c r="L10" s="538">
        <v>6554.5328209999998</v>
      </c>
    </row>
    <row r="11" spans="1:12" ht="21" customHeight="1">
      <c r="A11" s="535" t="s">
        <v>148</v>
      </c>
      <c r="B11" s="536">
        <v>716.98099999999999</v>
      </c>
      <c r="C11" s="536">
        <v>2962.1</v>
      </c>
      <c r="D11" s="536">
        <v>2007.5</v>
      </c>
      <c r="E11" s="536">
        <v>5107.5</v>
      </c>
      <c r="F11" s="536">
        <v>5404.0780000000004</v>
      </c>
      <c r="G11" s="536">
        <v>5923.4</v>
      </c>
      <c r="H11" s="536">
        <v>3693.2007319999998</v>
      </c>
      <c r="I11" s="539">
        <v>7103.7186680000004</v>
      </c>
      <c r="J11" s="539">
        <v>5399.75</v>
      </c>
      <c r="K11" s="539">
        <v>5664.3699710000001</v>
      </c>
      <c r="L11" s="540">
        <v>9021.8687930000015</v>
      </c>
    </row>
    <row r="12" spans="1:12" ht="19.5" customHeight="1">
      <c r="A12" s="535" t="s">
        <v>149</v>
      </c>
      <c r="B12" s="536">
        <v>1428.479</v>
      </c>
      <c r="C12" s="536">
        <v>1963.1</v>
      </c>
      <c r="D12" s="536">
        <v>2480.0949999999998</v>
      </c>
      <c r="E12" s="536">
        <v>3755.8</v>
      </c>
      <c r="F12" s="536">
        <v>4548.1769999999997</v>
      </c>
      <c r="G12" s="536">
        <v>5524.5529999999999</v>
      </c>
      <c r="H12" s="536">
        <v>2894.6</v>
      </c>
      <c r="I12" s="539">
        <v>6370.2816669999984</v>
      </c>
      <c r="J12" s="539">
        <v>7039.43</v>
      </c>
      <c r="K12" s="539">
        <v>7382.366038000001</v>
      </c>
      <c r="L12" s="540">
        <v>7526.0486350000019</v>
      </c>
    </row>
    <row r="13" spans="1:12" ht="21" customHeight="1">
      <c r="A13" s="535" t="s">
        <v>150</v>
      </c>
      <c r="B13" s="536">
        <v>2052.8530000000001</v>
      </c>
      <c r="C13" s="536">
        <v>3442.1</v>
      </c>
      <c r="D13" s="536">
        <v>3768.18</v>
      </c>
      <c r="E13" s="536">
        <v>4382.1000000000004</v>
      </c>
      <c r="F13" s="536">
        <v>4505.9769999999999</v>
      </c>
      <c r="G13" s="536">
        <v>4638.701</v>
      </c>
      <c r="H13" s="536">
        <v>3614.0764290000002</v>
      </c>
      <c r="I13" s="539">
        <v>7574.0239679999995</v>
      </c>
      <c r="J13" s="539">
        <v>6503.97</v>
      </c>
      <c r="K13" s="539">
        <v>6771.428519000001</v>
      </c>
      <c r="L13" s="540">
        <v>9922.8314289999998</v>
      </c>
    </row>
    <row r="14" spans="1:12" ht="21" customHeight="1">
      <c r="A14" s="535" t="s">
        <v>151</v>
      </c>
      <c r="B14" s="536">
        <v>2714.8429999999998</v>
      </c>
      <c r="C14" s="536">
        <v>3420.2</v>
      </c>
      <c r="D14" s="536">
        <v>3495.0349999999999</v>
      </c>
      <c r="E14" s="536">
        <v>3427.2</v>
      </c>
      <c r="F14" s="536">
        <v>3263.9209999999998</v>
      </c>
      <c r="G14" s="536">
        <v>5139.5680000000002</v>
      </c>
      <c r="H14" s="536">
        <v>3358.2392350000009</v>
      </c>
      <c r="I14" s="539">
        <v>5302.3272899999984</v>
      </c>
      <c r="J14" s="539">
        <v>4403.9783417999997</v>
      </c>
      <c r="K14" s="539">
        <v>5899.4462929999991</v>
      </c>
      <c r="L14" s="540"/>
    </row>
    <row r="15" spans="1:12" ht="21" customHeight="1">
      <c r="A15" s="535" t="s">
        <v>152</v>
      </c>
      <c r="B15" s="536">
        <v>1711.2</v>
      </c>
      <c r="C15" s="536">
        <v>2205.73</v>
      </c>
      <c r="D15" s="536">
        <v>3452.1</v>
      </c>
      <c r="E15" s="536">
        <v>3016.2</v>
      </c>
      <c r="F15" s="536">
        <v>4066.7150000000001</v>
      </c>
      <c r="G15" s="536">
        <v>5497.3729999999996</v>
      </c>
      <c r="H15" s="536">
        <v>3799.3208210000007</v>
      </c>
      <c r="I15" s="539">
        <v>5892.2001649999993</v>
      </c>
      <c r="J15" s="539">
        <v>7150.5194390000006</v>
      </c>
      <c r="K15" s="539">
        <v>7405.3902679999992</v>
      </c>
      <c r="L15" s="540"/>
    </row>
    <row r="16" spans="1:12" ht="21" customHeight="1">
      <c r="A16" s="535" t="s">
        <v>153</v>
      </c>
      <c r="B16" s="536">
        <v>1571.796</v>
      </c>
      <c r="C16" s="536">
        <v>3091.4349999999999</v>
      </c>
      <c r="D16" s="536">
        <v>4253.0950000000003</v>
      </c>
      <c r="E16" s="536">
        <v>2113.92</v>
      </c>
      <c r="F16" s="541">
        <v>3970.4189999999999</v>
      </c>
      <c r="G16" s="541">
        <v>7717.93</v>
      </c>
      <c r="H16" s="536">
        <v>4485.5208590000002</v>
      </c>
      <c r="I16" s="539">
        <v>6628.0436819999995</v>
      </c>
      <c r="J16" s="539">
        <v>10623.366395999999</v>
      </c>
      <c r="K16" s="539">
        <v>10266.200000000001</v>
      </c>
      <c r="L16" s="540"/>
    </row>
    <row r="17" spans="1:15" ht="21" customHeight="1" thickBot="1">
      <c r="A17" s="542" t="s">
        <v>376</v>
      </c>
      <c r="B17" s="543">
        <v>17720.93</v>
      </c>
      <c r="C17" s="543">
        <v>32016.374</v>
      </c>
      <c r="D17" s="543">
        <v>33126.803</v>
      </c>
      <c r="E17" s="543">
        <v>47702.92</v>
      </c>
      <c r="F17" s="543">
        <v>47768.053000000007</v>
      </c>
      <c r="G17" s="543">
        <v>60678.955000000002</v>
      </c>
      <c r="H17" s="543">
        <v>41759.371572999997</v>
      </c>
      <c r="I17" s="544">
        <v>75029.927831000008</v>
      </c>
      <c r="J17" s="544">
        <v>78469.027672800003</v>
      </c>
      <c r="K17" s="544">
        <v>70201.279653999998</v>
      </c>
      <c r="L17" s="545">
        <f>SUM(L5:L16)</f>
        <v>66659.677672999998</v>
      </c>
      <c r="O17" s="529" t="s">
        <v>194</v>
      </c>
    </row>
    <row r="18" spans="1:15" ht="21" customHeight="1" thickTop="1">
      <c r="A18" s="546" t="s">
        <v>725</v>
      </c>
      <c r="B18" s="546"/>
      <c r="C18" s="546"/>
      <c r="D18" s="547"/>
      <c r="E18" s="546"/>
      <c r="F18" s="546"/>
      <c r="G18" s="547"/>
      <c r="H18" s="548"/>
      <c r="I18" s="548"/>
    </row>
    <row r="19" spans="1:15" ht="21" customHeight="1">
      <c r="A19" s="546" t="s">
        <v>547</v>
      </c>
      <c r="B19" s="546"/>
      <c r="C19" s="546"/>
      <c r="D19" s="547"/>
      <c r="E19" s="546"/>
      <c r="F19" s="546"/>
      <c r="G19" s="549"/>
      <c r="H19" s="548"/>
      <c r="I19" s="550"/>
    </row>
  </sheetData>
  <mergeCells count="3">
    <mergeCell ref="A1:L1"/>
    <mergeCell ref="A2:L2"/>
    <mergeCell ref="A3:L3"/>
  </mergeCells>
  <pageMargins left="0.7" right="0.7" top="0.75" bottom="0.75" header="0.3" footer="0.3"/>
  <pageSetup scale="8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V40"/>
  <sheetViews>
    <sheetView view="pageBreakPreview" zoomScaleSheetLayoutView="100" workbookViewId="0">
      <selection activeCell="A2" sqref="A2:S2"/>
    </sheetView>
  </sheetViews>
  <sheetFormatPr defaultRowHeight="12.75"/>
  <cols>
    <col min="1" max="1" width="9.5703125" style="551" bestFit="1" customWidth="1"/>
    <col min="2" max="2" width="10.85546875" style="551" hidden="1" customWidth="1"/>
    <col min="3" max="3" width="11" style="551" hidden="1" customWidth="1"/>
    <col min="4" max="4" width="9.7109375" style="551" customWidth="1"/>
    <col min="5" max="5" width="9.140625" style="551" customWidth="1"/>
    <col min="6" max="6" width="9" style="551" customWidth="1"/>
    <col min="7" max="7" width="9.7109375" style="551" customWidth="1"/>
    <col min="8" max="9" width="0" style="551" hidden="1" customWidth="1"/>
    <col min="10" max="10" width="9.140625" style="551"/>
    <col min="11" max="11" width="9.85546875" style="551" customWidth="1"/>
    <col min="12" max="12" width="9.140625" style="551"/>
    <col min="13" max="13" width="9.7109375" style="551" customWidth="1"/>
    <col min="14" max="15" width="0" style="551" hidden="1" customWidth="1"/>
    <col min="16" max="16" width="9.140625" style="551"/>
    <col min="17" max="17" width="9.85546875" style="551" customWidth="1"/>
    <col min="18" max="256" width="9.140625" style="551"/>
    <col min="257" max="257" width="9.5703125" style="551" bestFit="1" customWidth="1"/>
    <col min="258" max="259" width="0" style="551" hidden="1" customWidth="1"/>
    <col min="260" max="260" width="9.7109375" style="551" customWidth="1"/>
    <col min="261" max="261" width="12.7109375" style="551" customWidth="1"/>
    <col min="262" max="262" width="9" style="551" customWidth="1"/>
    <col min="263" max="263" width="9.7109375" style="551" customWidth="1"/>
    <col min="264" max="265" width="0" style="551" hidden="1" customWidth="1"/>
    <col min="266" max="266" width="9.140625" style="551"/>
    <col min="267" max="267" width="9.85546875" style="551" customWidth="1"/>
    <col min="268" max="268" width="9.140625" style="551"/>
    <col min="269" max="269" width="9.7109375" style="551" customWidth="1"/>
    <col min="270" max="271" width="0" style="551" hidden="1" customWidth="1"/>
    <col min="272" max="272" width="9.140625" style="551"/>
    <col min="273" max="273" width="9.85546875" style="551" customWidth="1"/>
    <col min="274" max="512" width="9.140625" style="551"/>
    <col min="513" max="513" width="9.5703125" style="551" bestFit="1" customWidth="1"/>
    <col min="514" max="515" width="0" style="551" hidden="1" customWidth="1"/>
    <col min="516" max="516" width="9.7109375" style="551" customWidth="1"/>
    <col min="517" max="517" width="12.7109375" style="551" customWidth="1"/>
    <col min="518" max="518" width="9" style="551" customWidth="1"/>
    <col min="519" max="519" width="9.7109375" style="551" customWidth="1"/>
    <col min="520" max="521" width="0" style="551" hidden="1" customWidth="1"/>
    <col min="522" max="522" width="9.140625" style="551"/>
    <col min="523" max="523" width="9.85546875" style="551" customWidth="1"/>
    <col min="524" max="524" width="9.140625" style="551"/>
    <col min="525" max="525" width="9.7109375" style="551" customWidth="1"/>
    <col min="526" max="527" width="0" style="551" hidden="1" customWidth="1"/>
    <col min="528" max="528" width="9.140625" style="551"/>
    <col min="529" max="529" width="9.85546875" style="551" customWidth="1"/>
    <col min="530" max="768" width="9.140625" style="551"/>
    <col min="769" max="769" width="9.5703125" style="551" bestFit="1" customWidth="1"/>
    <col min="770" max="771" width="0" style="551" hidden="1" customWidth="1"/>
    <col min="772" max="772" width="9.7109375" style="551" customWidth="1"/>
    <col min="773" max="773" width="12.7109375" style="551" customWidth="1"/>
    <col min="774" max="774" width="9" style="551" customWidth="1"/>
    <col min="775" max="775" width="9.7109375" style="551" customWidth="1"/>
    <col min="776" max="777" width="0" style="551" hidden="1" customWidth="1"/>
    <col min="778" max="778" width="9.140625" style="551"/>
    <col min="779" max="779" width="9.85546875" style="551" customWidth="1"/>
    <col min="780" max="780" width="9.140625" style="551"/>
    <col min="781" max="781" width="9.7109375" style="551" customWidth="1"/>
    <col min="782" max="783" width="0" style="551" hidden="1" customWidth="1"/>
    <col min="784" max="784" width="9.140625" style="551"/>
    <col min="785" max="785" width="9.85546875" style="551" customWidth="1"/>
    <col min="786" max="1024" width="9.140625" style="551"/>
    <col min="1025" max="1025" width="9.5703125" style="551" bestFit="1" customWidth="1"/>
    <col min="1026" max="1027" width="0" style="551" hidden="1" customWidth="1"/>
    <col min="1028" max="1028" width="9.7109375" style="551" customWidth="1"/>
    <col min="1029" max="1029" width="12.7109375" style="551" customWidth="1"/>
    <col min="1030" max="1030" width="9" style="551" customWidth="1"/>
    <col min="1031" max="1031" width="9.7109375" style="551" customWidth="1"/>
    <col min="1032" max="1033" width="0" style="551" hidden="1" customWidth="1"/>
    <col min="1034" max="1034" width="9.140625" style="551"/>
    <col min="1035" max="1035" width="9.85546875" style="551" customWidth="1"/>
    <col min="1036" max="1036" width="9.140625" style="551"/>
    <col min="1037" max="1037" width="9.7109375" style="551" customWidth="1"/>
    <col min="1038" max="1039" width="0" style="551" hidden="1" customWidth="1"/>
    <col min="1040" max="1040" width="9.140625" style="551"/>
    <col min="1041" max="1041" width="9.85546875" style="551" customWidth="1"/>
    <col min="1042" max="1280" width="9.140625" style="551"/>
    <col min="1281" max="1281" width="9.5703125" style="551" bestFit="1" customWidth="1"/>
    <col min="1282" max="1283" width="0" style="551" hidden="1" customWidth="1"/>
    <col min="1284" max="1284" width="9.7109375" style="551" customWidth="1"/>
    <col min="1285" max="1285" width="12.7109375" style="551" customWidth="1"/>
    <col min="1286" max="1286" width="9" style="551" customWidth="1"/>
    <col min="1287" max="1287" width="9.7109375" style="551" customWidth="1"/>
    <col min="1288" max="1289" width="0" style="551" hidden="1" customWidth="1"/>
    <col min="1290" max="1290" width="9.140625" style="551"/>
    <col min="1291" max="1291" width="9.85546875" style="551" customWidth="1"/>
    <col min="1292" max="1292" width="9.140625" style="551"/>
    <col min="1293" max="1293" width="9.7109375" style="551" customWidth="1"/>
    <col min="1294" max="1295" width="0" style="551" hidden="1" customWidth="1"/>
    <col min="1296" max="1296" width="9.140625" style="551"/>
    <col min="1297" max="1297" width="9.85546875" style="551" customWidth="1"/>
    <col min="1298" max="1536" width="9.140625" style="551"/>
    <col min="1537" max="1537" width="9.5703125" style="551" bestFit="1" customWidth="1"/>
    <col min="1538" max="1539" width="0" style="551" hidden="1" customWidth="1"/>
    <col min="1540" max="1540" width="9.7109375" style="551" customWidth="1"/>
    <col min="1541" max="1541" width="12.7109375" style="551" customWidth="1"/>
    <col min="1542" max="1542" width="9" style="551" customWidth="1"/>
    <col min="1543" max="1543" width="9.7109375" style="551" customWidth="1"/>
    <col min="1544" max="1545" width="0" style="551" hidden="1" customWidth="1"/>
    <col min="1546" max="1546" width="9.140625" style="551"/>
    <col min="1547" max="1547" width="9.85546875" style="551" customWidth="1"/>
    <col min="1548" max="1548" width="9.140625" style="551"/>
    <col min="1549" max="1549" width="9.7109375" style="551" customWidth="1"/>
    <col min="1550" max="1551" width="0" style="551" hidden="1" customWidth="1"/>
    <col min="1552" max="1552" width="9.140625" style="551"/>
    <col min="1553" max="1553" width="9.85546875" style="551" customWidth="1"/>
    <col min="1554" max="1792" width="9.140625" style="551"/>
    <col min="1793" max="1793" width="9.5703125" style="551" bestFit="1" customWidth="1"/>
    <col min="1794" max="1795" width="0" style="551" hidden="1" customWidth="1"/>
    <col min="1796" max="1796" width="9.7109375" style="551" customWidth="1"/>
    <col min="1797" max="1797" width="12.7109375" style="551" customWidth="1"/>
    <col min="1798" max="1798" width="9" style="551" customWidth="1"/>
    <col min="1799" max="1799" width="9.7109375" style="551" customWidth="1"/>
    <col min="1800" max="1801" width="0" style="551" hidden="1" customWidth="1"/>
    <col min="1802" max="1802" width="9.140625" style="551"/>
    <col min="1803" max="1803" width="9.85546875" style="551" customWidth="1"/>
    <col min="1804" max="1804" width="9.140625" style="551"/>
    <col min="1805" max="1805" width="9.7109375" style="551" customWidth="1"/>
    <col min="1806" max="1807" width="0" style="551" hidden="1" customWidth="1"/>
    <col min="1808" max="1808" width="9.140625" style="551"/>
    <col min="1809" max="1809" width="9.85546875" style="551" customWidth="1"/>
    <col min="1810" max="2048" width="9.140625" style="551"/>
    <col min="2049" max="2049" width="9.5703125" style="551" bestFit="1" customWidth="1"/>
    <col min="2050" max="2051" width="0" style="551" hidden="1" customWidth="1"/>
    <col min="2052" max="2052" width="9.7109375" style="551" customWidth="1"/>
    <col min="2053" max="2053" width="12.7109375" style="551" customWidth="1"/>
    <col min="2054" max="2054" width="9" style="551" customWidth="1"/>
    <col min="2055" max="2055" width="9.7109375" style="551" customWidth="1"/>
    <col min="2056" max="2057" width="0" style="551" hidden="1" customWidth="1"/>
    <col min="2058" max="2058" width="9.140625" style="551"/>
    <col min="2059" max="2059" width="9.85546875" style="551" customWidth="1"/>
    <col min="2060" max="2060" width="9.140625" style="551"/>
    <col min="2061" max="2061" width="9.7109375" style="551" customWidth="1"/>
    <col min="2062" max="2063" width="0" style="551" hidden="1" customWidth="1"/>
    <col min="2064" max="2064" width="9.140625" style="551"/>
    <col min="2065" max="2065" width="9.85546875" style="551" customWidth="1"/>
    <col min="2066" max="2304" width="9.140625" style="551"/>
    <col min="2305" max="2305" width="9.5703125" style="551" bestFit="1" customWidth="1"/>
    <col min="2306" max="2307" width="0" style="551" hidden="1" customWidth="1"/>
    <col min="2308" max="2308" width="9.7109375" style="551" customWidth="1"/>
    <col min="2309" max="2309" width="12.7109375" style="551" customWidth="1"/>
    <col min="2310" max="2310" width="9" style="551" customWidth="1"/>
    <col min="2311" max="2311" width="9.7109375" style="551" customWidth="1"/>
    <col min="2312" max="2313" width="0" style="551" hidden="1" customWidth="1"/>
    <col min="2314" max="2314" width="9.140625" style="551"/>
    <col min="2315" max="2315" width="9.85546875" style="551" customWidth="1"/>
    <col min="2316" max="2316" width="9.140625" style="551"/>
    <col min="2317" max="2317" width="9.7109375" style="551" customWidth="1"/>
    <col min="2318" max="2319" width="0" style="551" hidden="1" customWidth="1"/>
    <col min="2320" max="2320" width="9.140625" style="551"/>
    <col min="2321" max="2321" width="9.85546875" style="551" customWidth="1"/>
    <col min="2322" max="2560" width="9.140625" style="551"/>
    <col min="2561" max="2561" width="9.5703125" style="551" bestFit="1" customWidth="1"/>
    <col min="2562" max="2563" width="0" style="551" hidden="1" customWidth="1"/>
    <col min="2564" max="2564" width="9.7109375" style="551" customWidth="1"/>
    <col min="2565" max="2565" width="12.7109375" style="551" customWidth="1"/>
    <col min="2566" max="2566" width="9" style="551" customWidth="1"/>
    <col min="2567" max="2567" width="9.7109375" style="551" customWidth="1"/>
    <col min="2568" max="2569" width="0" style="551" hidden="1" customWidth="1"/>
    <col min="2570" max="2570" width="9.140625" style="551"/>
    <col min="2571" max="2571" width="9.85546875" style="551" customWidth="1"/>
    <col min="2572" max="2572" width="9.140625" style="551"/>
    <col min="2573" max="2573" width="9.7109375" style="551" customWidth="1"/>
    <col min="2574" max="2575" width="0" style="551" hidden="1" customWidth="1"/>
    <col min="2576" max="2576" width="9.140625" style="551"/>
    <col min="2577" max="2577" width="9.85546875" style="551" customWidth="1"/>
    <col min="2578" max="2816" width="9.140625" style="551"/>
    <col min="2817" max="2817" width="9.5703125" style="551" bestFit="1" customWidth="1"/>
    <col min="2818" max="2819" width="0" style="551" hidden="1" customWidth="1"/>
    <col min="2820" max="2820" width="9.7109375" style="551" customWidth="1"/>
    <col min="2821" max="2821" width="12.7109375" style="551" customWidth="1"/>
    <col min="2822" max="2822" width="9" style="551" customWidth="1"/>
    <col min="2823" max="2823" width="9.7109375" style="551" customWidth="1"/>
    <col min="2824" max="2825" width="0" style="551" hidden="1" customWidth="1"/>
    <col min="2826" max="2826" width="9.140625" style="551"/>
    <col min="2827" max="2827" width="9.85546875" style="551" customWidth="1"/>
    <col min="2828" max="2828" width="9.140625" style="551"/>
    <col min="2829" max="2829" width="9.7109375" style="551" customWidth="1"/>
    <col min="2830" max="2831" width="0" style="551" hidden="1" customWidth="1"/>
    <col min="2832" max="2832" width="9.140625" style="551"/>
    <col min="2833" max="2833" width="9.85546875" style="551" customWidth="1"/>
    <col min="2834" max="3072" width="9.140625" style="551"/>
    <col min="3073" max="3073" width="9.5703125" style="551" bestFit="1" customWidth="1"/>
    <col min="3074" max="3075" width="0" style="551" hidden="1" customWidth="1"/>
    <col min="3076" max="3076" width="9.7109375" style="551" customWidth="1"/>
    <col min="3077" max="3077" width="12.7109375" style="551" customWidth="1"/>
    <col min="3078" max="3078" width="9" style="551" customWidth="1"/>
    <col min="3079" max="3079" width="9.7109375" style="551" customWidth="1"/>
    <col min="3080" max="3081" width="0" style="551" hidden="1" customWidth="1"/>
    <col min="3082" max="3082" width="9.140625" style="551"/>
    <col min="3083" max="3083" width="9.85546875" style="551" customWidth="1"/>
    <col min="3084" max="3084" width="9.140625" style="551"/>
    <col min="3085" max="3085" width="9.7109375" style="551" customWidth="1"/>
    <col min="3086" max="3087" width="0" style="551" hidden="1" customWidth="1"/>
    <col min="3088" max="3088" width="9.140625" style="551"/>
    <col min="3089" max="3089" width="9.85546875" style="551" customWidth="1"/>
    <col min="3090" max="3328" width="9.140625" style="551"/>
    <col min="3329" max="3329" width="9.5703125" style="551" bestFit="1" customWidth="1"/>
    <col min="3330" max="3331" width="0" style="551" hidden="1" customWidth="1"/>
    <col min="3332" max="3332" width="9.7109375" style="551" customWidth="1"/>
    <col min="3333" max="3333" width="12.7109375" style="551" customWidth="1"/>
    <col min="3334" max="3334" width="9" style="551" customWidth="1"/>
    <col min="3335" max="3335" width="9.7109375" style="551" customWidth="1"/>
    <col min="3336" max="3337" width="0" style="551" hidden="1" customWidth="1"/>
    <col min="3338" max="3338" width="9.140625" style="551"/>
    <col min="3339" max="3339" width="9.85546875" style="551" customWidth="1"/>
    <col min="3340" max="3340" width="9.140625" style="551"/>
    <col min="3341" max="3341" width="9.7109375" style="551" customWidth="1"/>
    <col min="3342" max="3343" width="0" style="551" hidden="1" customWidth="1"/>
    <col min="3344" max="3344" width="9.140625" style="551"/>
    <col min="3345" max="3345" width="9.85546875" style="551" customWidth="1"/>
    <col min="3346" max="3584" width="9.140625" style="551"/>
    <col min="3585" max="3585" width="9.5703125" style="551" bestFit="1" customWidth="1"/>
    <col min="3586" max="3587" width="0" style="551" hidden="1" customWidth="1"/>
    <col min="3588" max="3588" width="9.7109375" style="551" customWidth="1"/>
    <col min="3589" max="3589" width="12.7109375" style="551" customWidth="1"/>
    <col min="3590" max="3590" width="9" style="551" customWidth="1"/>
    <col min="3591" max="3591" width="9.7109375" style="551" customWidth="1"/>
    <col min="3592" max="3593" width="0" style="551" hidden="1" customWidth="1"/>
    <col min="3594" max="3594" width="9.140625" style="551"/>
    <col min="3595" max="3595" width="9.85546875" style="551" customWidth="1"/>
    <col min="3596" max="3596" width="9.140625" style="551"/>
    <col min="3597" max="3597" width="9.7109375" style="551" customWidth="1"/>
    <col min="3598" max="3599" width="0" style="551" hidden="1" customWidth="1"/>
    <col min="3600" max="3600" width="9.140625" style="551"/>
    <col min="3601" max="3601" width="9.85546875" style="551" customWidth="1"/>
    <col min="3602" max="3840" width="9.140625" style="551"/>
    <col min="3841" max="3841" width="9.5703125" style="551" bestFit="1" customWidth="1"/>
    <col min="3842" max="3843" width="0" style="551" hidden="1" customWidth="1"/>
    <col min="3844" max="3844" width="9.7109375" style="551" customWidth="1"/>
    <col min="3845" max="3845" width="12.7109375" style="551" customWidth="1"/>
    <col min="3846" max="3846" width="9" style="551" customWidth="1"/>
    <col min="3847" max="3847" width="9.7109375" style="551" customWidth="1"/>
    <col min="3848" max="3849" width="0" style="551" hidden="1" customWidth="1"/>
    <col min="3850" max="3850" width="9.140625" style="551"/>
    <col min="3851" max="3851" width="9.85546875" style="551" customWidth="1"/>
    <col min="3852" max="3852" width="9.140625" style="551"/>
    <col min="3853" max="3853" width="9.7109375" style="551" customWidth="1"/>
    <col min="3854" max="3855" width="0" style="551" hidden="1" customWidth="1"/>
    <col min="3856" max="3856" width="9.140625" style="551"/>
    <col min="3857" max="3857" width="9.85546875" style="551" customWidth="1"/>
    <col min="3858" max="4096" width="9.140625" style="551"/>
    <col min="4097" max="4097" width="9.5703125" style="551" bestFit="1" customWidth="1"/>
    <col min="4098" max="4099" width="0" style="551" hidden="1" customWidth="1"/>
    <col min="4100" max="4100" width="9.7109375" style="551" customWidth="1"/>
    <col min="4101" max="4101" width="12.7109375" style="551" customWidth="1"/>
    <col min="4102" max="4102" width="9" style="551" customWidth="1"/>
    <col min="4103" max="4103" width="9.7109375" style="551" customWidth="1"/>
    <col min="4104" max="4105" width="0" style="551" hidden="1" customWidth="1"/>
    <col min="4106" max="4106" width="9.140625" style="551"/>
    <col min="4107" max="4107" width="9.85546875" style="551" customWidth="1"/>
    <col min="4108" max="4108" width="9.140625" style="551"/>
    <col min="4109" max="4109" width="9.7109375" style="551" customWidth="1"/>
    <col min="4110" max="4111" width="0" style="551" hidden="1" customWidth="1"/>
    <col min="4112" max="4112" width="9.140625" style="551"/>
    <col min="4113" max="4113" width="9.85546875" style="551" customWidth="1"/>
    <col min="4114" max="4352" width="9.140625" style="551"/>
    <col min="4353" max="4353" width="9.5703125" style="551" bestFit="1" customWidth="1"/>
    <col min="4354" max="4355" width="0" style="551" hidden="1" customWidth="1"/>
    <col min="4356" max="4356" width="9.7109375" style="551" customWidth="1"/>
    <col min="4357" max="4357" width="12.7109375" style="551" customWidth="1"/>
    <col min="4358" max="4358" width="9" style="551" customWidth="1"/>
    <col min="4359" max="4359" width="9.7109375" style="551" customWidth="1"/>
    <col min="4360" max="4361" width="0" style="551" hidden="1" customWidth="1"/>
    <col min="4362" max="4362" width="9.140625" style="551"/>
    <col min="4363" max="4363" width="9.85546875" style="551" customWidth="1"/>
    <col min="4364" max="4364" width="9.140625" style="551"/>
    <col min="4365" max="4365" width="9.7109375" style="551" customWidth="1"/>
    <col min="4366" max="4367" width="0" style="551" hidden="1" customWidth="1"/>
    <col min="4368" max="4368" width="9.140625" style="551"/>
    <col min="4369" max="4369" width="9.85546875" style="551" customWidth="1"/>
    <col min="4370" max="4608" width="9.140625" style="551"/>
    <col min="4609" max="4609" width="9.5703125" style="551" bestFit="1" customWidth="1"/>
    <col min="4610" max="4611" width="0" style="551" hidden="1" customWidth="1"/>
    <col min="4612" max="4612" width="9.7109375" style="551" customWidth="1"/>
    <col min="4613" max="4613" width="12.7109375" style="551" customWidth="1"/>
    <col min="4614" max="4614" width="9" style="551" customWidth="1"/>
    <col min="4615" max="4615" width="9.7109375" style="551" customWidth="1"/>
    <col min="4616" max="4617" width="0" style="551" hidden="1" customWidth="1"/>
    <col min="4618" max="4618" width="9.140625" style="551"/>
    <col min="4619" max="4619" width="9.85546875" style="551" customWidth="1"/>
    <col min="4620" max="4620" width="9.140625" style="551"/>
    <col min="4621" max="4621" width="9.7109375" style="551" customWidth="1"/>
    <col min="4622" max="4623" width="0" style="551" hidden="1" customWidth="1"/>
    <col min="4624" max="4624" width="9.140625" style="551"/>
    <col min="4625" max="4625" width="9.85546875" style="551" customWidth="1"/>
    <col min="4626" max="4864" width="9.140625" style="551"/>
    <col min="4865" max="4865" width="9.5703125" style="551" bestFit="1" customWidth="1"/>
    <col min="4866" max="4867" width="0" style="551" hidden="1" customWidth="1"/>
    <col min="4868" max="4868" width="9.7109375" style="551" customWidth="1"/>
    <col min="4869" max="4869" width="12.7109375" style="551" customWidth="1"/>
    <col min="4870" max="4870" width="9" style="551" customWidth="1"/>
    <col min="4871" max="4871" width="9.7109375" style="551" customWidth="1"/>
    <col min="4872" max="4873" width="0" style="551" hidden="1" customWidth="1"/>
    <col min="4874" max="4874" width="9.140625" style="551"/>
    <col min="4875" max="4875" width="9.85546875" style="551" customWidth="1"/>
    <col min="4876" max="4876" width="9.140625" style="551"/>
    <col min="4877" max="4877" width="9.7109375" style="551" customWidth="1"/>
    <col min="4878" max="4879" width="0" style="551" hidden="1" customWidth="1"/>
    <col min="4880" max="4880" width="9.140625" style="551"/>
    <col min="4881" max="4881" width="9.85546875" style="551" customWidth="1"/>
    <col min="4882" max="5120" width="9.140625" style="551"/>
    <col min="5121" max="5121" width="9.5703125" style="551" bestFit="1" customWidth="1"/>
    <col min="5122" max="5123" width="0" style="551" hidden="1" customWidth="1"/>
    <col min="5124" max="5124" width="9.7109375" style="551" customWidth="1"/>
    <col min="5125" max="5125" width="12.7109375" style="551" customWidth="1"/>
    <col min="5126" max="5126" width="9" style="551" customWidth="1"/>
    <col min="5127" max="5127" width="9.7109375" style="551" customWidth="1"/>
    <col min="5128" max="5129" width="0" style="551" hidden="1" customWidth="1"/>
    <col min="5130" max="5130" width="9.140625" style="551"/>
    <col min="5131" max="5131" width="9.85546875" style="551" customWidth="1"/>
    <col min="5132" max="5132" width="9.140625" style="551"/>
    <col min="5133" max="5133" width="9.7109375" style="551" customWidth="1"/>
    <col min="5134" max="5135" width="0" style="551" hidden="1" customWidth="1"/>
    <col min="5136" max="5136" width="9.140625" style="551"/>
    <col min="5137" max="5137" width="9.85546875" style="551" customWidth="1"/>
    <col min="5138" max="5376" width="9.140625" style="551"/>
    <col min="5377" max="5377" width="9.5703125" style="551" bestFit="1" customWidth="1"/>
    <col min="5378" max="5379" width="0" style="551" hidden="1" customWidth="1"/>
    <col min="5380" max="5380" width="9.7109375" style="551" customWidth="1"/>
    <col min="5381" max="5381" width="12.7109375" style="551" customWidth="1"/>
    <col min="5382" max="5382" width="9" style="551" customWidth="1"/>
    <col min="5383" max="5383" width="9.7109375" style="551" customWidth="1"/>
    <col min="5384" max="5385" width="0" style="551" hidden="1" customWidth="1"/>
    <col min="5386" max="5386" width="9.140625" style="551"/>
    <col min="5387" max="5387" width="9.85546875" style="551" customWidth="1"/>
    <col min="5388" max="5388" width="9.140625" style="551"/>
    <col min="5389" max="5389" width="9.7109375" style="551" customWidth="1"/>
    <col min="5390" max="5391" width="0" style="551" hidden="1" customWidth="1"/>
    <col min="5392" max="5392" width="9.140625" style="551"/>
    <col min="5393" max="5393" width="9.85546875" style="551" customWidth="1"/>
    <col min="5394" max="5632" width="9.140625" style="551"/>
    <col min="5633" max="5633" width="9.5703125" style="551" bestFit="1" customWidth="1"/>
    <col min="5634" max="5635" width="0" style="551" hidden="1" customWidth="1"/>
    <col min="5636" max="5636" width="9.7109375" style="551" customWidth="1"/>
    <col min="5637" max="5637" width="12.7109375" style="551" customWidth="1"/>
    <col min="5638" max="5638" width="9" style="551" customWidth="1"/>
    <col min="5639" max="5639" width="9.7109375" style="551" customWidth="1"/>
    <col min="5640" max="5641" width="0" style="551" hidden="1" customWidth="1"/>
    <col min="5642" max="5642" width="9.140625" style="551"/>
    <col min="5643" max="5643" width="9.85546875" style="551" customWidth="1"/>
    <col min="5644" max="5644" width="9.140625" style="551"/>
    <col min="5645" max="5645" width="9.7109375" style="551" customWidth="1"/>
    <col min="5646" max="5647" width="0" style="551" hidden="1" customWidth="1"/>
    <col min="5648" max="5648" width="9.140625" style="551"/>
    <col min="5649" max="5649" width="9.85546875" style="551" customWidth="1"/>
    <col min="5650" max="5888" width="9.140625" style="551"/>
    <col min="5889" max="5889" width="9.5703125" style="551" bestFit="1" customWidth="1"/>
    <col min="5890" max="5891" width="0" style="551" hidden="1" customWidth="1"/>
    <col min="5892" max="5892" width="9.7109375" style="551" customWidth="1"/>
    <col min="5893" max="5893" width="12.7109375" style="551" customWidth="1"/>
    <col min="5894" max="5894" width="9" style="551" customWidth="1"/>
    <col min="5895" max="5895" width="9.7109375" style="551" customWidth="1"/>
    <col min="5896" max="5897" width="0" style="551" hidden="1" customWidth="1"/>
    <col min="5898" max="5898" width="9.140625" style="551"/>
    <col min="5899" max="5899" width="9.85546875" style="551" customWidth="1"/>
    <col min="5900" max="5900" width="9.140625" style="551"/>
    <col min="5901" max="5901" width="9.7109375" style="551" customWidth="1"/>
    <col min="5902" max="5903" width="0" style="551" hidden="1" customWidth="1"/>
    <col min="5904" max="5904" width="9.140625" style="551"/>
    <col min="5905" max="5905" width="9.85546875" style="551" customWidth="1"/>
    <col min="5906" max="6144" width="9.140625" style="551"/>
    <col min="6145" max="6145" width="9.5703125" style="551" bestFit="1" customWidth="1"/>
    <col min="6146" max="6147" width="0" style="551" hidden="1" customWidth="1"/>
    <col min="6148" max="6148" width="9.7109375" style="551" customWidth="1"/>
    <col min="6149" max="6149" width="12.7109375" style="551" customWidth="1"/>
    <col min="6150" max="6150" width="9" style="551" customWidth="1"/>
    <col min="6151" max="6151" width="9.7109375" style="551" customWidth="1"/>
    <col min="6152" max="6153" width="0" style="551" hidden="1" customWidth="1"/>
    <col min="6154" max="6154" width="9.140625" style="551"/>
    <col min="6155" max="6155" width="9.85546875" style="551" customWidth="1"/>
    <col min="6156" max="6156" width="9.140625" style="551"/>
    <col min="6157" max="6157" width="9.7109375" style="551" customWidth="1"/>
    <col min="6158" max="6159" width="0" style="551" hidden="1" customWidth="1"/>
    <col min="6160" max="6160" width="9.140625" style="551"/>
    <col min="6161" max="6161" width="9.85546875" style="551" customWidth="1"/>
    <col min="6162" max="6400" width="9.140625" style="551"/>
    <col min="6401" max="6401" width="9.5703125" style="551" bestFit="1" customWidth="1"/>
    <col min="6402" max="6403" width="0" style="551" hidden="1" customWidth="1"/>
    <col min="6404" max="6404" width="9.7109375" style="551" customWidth="1"/>
    <col min="6405" max="6405" width="12.7109375" style="551" customWidth="1"/>
    <col min="6406" max="6406" width="9" style="551" customWidth="1"/>
    <col min="6407" max="6407" width="9.7109375" style="551" customWidth="1"/>
    <col min="6408" max="6409" width="0" style="551" hidden="1" customWidth="1"/>
    <col min="6410" max="6410" width="9.140625" style="551"/>
    <col min="6411" max="6411" width="9.85546875" style="551" customWidth="1"/>
    <col min="6412" max="6412" width="9.140625" style="551"/>
    <col min="6413" max="6413" width="9.7109375" style="551" customWidth="1"/>
    <col min="6414" max="6415" width="0" style="551" hidden="1" customWidth="1"/>
    <col min="6416" max="6416" width="9.140625" style="551"/>
    <col min="6417" max="6417" width="9.85546875" style="551" customWidth="1"/>
    <col min="6418" max="6656" width="9.140625" style="551"/>
    <col min="6657" max="6657" width="9.5703125" style="551" bestFit="1" customWidth="1"/>
    <col min="6658" max="6659" width="0" style="551" hidden="1" customWidth="1"/>
    <col min="6660" max="6660" width="9.7109375" style="551" customWidth="1"/>
    <col min="6661" max="6661" width="12.7109375" style="551" customWidth="1"/>
    <col min="6662" max="6662" width="9" style="551" customWidth="1"/>
    <col min="6663" max="6663" width="9.7109375" style="551" customWidth="1"/>
    <col min="6664" max="6665" width="0" style="551" hidden="1" customWidth="1"/>
    <col min="6666" max="6666" width="9.140625" style="551"/>
    <col min="6667" max="6667" width="9.85546875" style="551" customWidth="1"/>
    <col min="6668" max="6668" width="9.140625" style="551"/>
    <col min="6669" max="6669" width="9.7109375" style="551" customWidth="1"/>
    <col min="6670" max="6671" width="0" style="551" hidden="1" customWidth="1"/>
    <col min="6672" max="6672" width="9.140625" style="551"/>
    <col min="6673" max="6673" width="9.85546875" style="551" customWidth="1"/>
    <col min="6674" max="6912" width="9.140625" style="551"/>
    <col min="6913" max="6913" width="9.5703125" style="551" bestFit="1" customWidth="1"/>
    <col min="6914" max="6915" width="0" style="551" hidden="1" customWidth="1"/>
    <col min="6916" max="6916" width="9.7109375" style="551" customWidth="1"/>
    <col min="6917" max="6917" width="12.7109375" style="551" customWidth="1"/>
    <col min="6918" max="6918" width="9" style="551" customWidth="1"/>
    <col min="6919" max="6919" width="9.7109375" style="551" customWidth="1"/>
    <col min="6920" max="6921" width="0" style="551" hidden="1" customWidth="1"/>
    <col min="6922" max="6922" width="9.140625" style="551"/>
    <col min="6923" max="6923" width="9.85546875" style="551" customWidth="1"/>
    <col min="6924" max="6924" width="9.140625" style="551"/>
    <col min="6925" max="6925" width="9.7109375" style="551" customWidth="1"/>
    <col min="6926" max="6927" width="0" style="551" hidden="1" customWidth="1"/>
    <col min="6928" max="6928" width="9.140625" style="551"/>
    <col min="6929" max="6929" width="9.85546875" style="551" customWidth="1"/>
    <col min="6930" max="7168" width="9.140625" style="551"/>
    <col min="7169" max="7169" width="9.5703125" style="551" bestFit="1" customWidth="1"/>
    <col min="7170" max="7171" width="0" style="551" hidden="1" customWidth="1"/>
    <col min="7172" max="7172" width="9.7109375" style="551" customWidth="1"/>
    <col min="7173" max="7173" width="12.7109375" style="551" customWidth="1"/>
    <col min="7174" max="7174" width="9" style="551" customWidth="1"/>
    <col min="7175" max="7175" width="9.7109375" style="551" customWidth="1"/>
    <col min="7176" max="7177" width="0" style="551" hidden="1" customWidth="1"/>
    <col min="7178" max="7178" width="9.140625" style="551"/>
    <col min="7179" max="7179" width="9.85546875" style="551" customWidth="1"/>
    <col min="7180" max="7180" width="9.140625" style="551"/>
    <col min="7181" max="7181" width="9.7109375" style="551" customWidth="1"/>
    <col min="7182" max="7183" width="0" style="551" hidden="1" customWidth="1"/>
    <col min="7184" max="7184" width="9.140625" style="551"/>
    <col min="7185" max="7185" width="9.85546875" style="551" customWidth="1"/>
    <col min="7186" max="7424" width="9.140625" style="551"/>
    <col min="7425" max="7425" width="9.5703125" style="551" bestFit="1" customWidth="1"/>
    <col min="7426" max="7427" width="0" style="551" hidden="1" customWidth="1"/>
    <col min="7428" max="7428" width="9.7109375" style="551" customWidth="1"/>
    <col min="7429" max="7429" width="12.7109375" style="551" customWidth="1"/>
    <col min="7430" max="7430" width="9" style="551" customWidth="1"/>
    <col min="7431" max="7431" width="9.7109375" style="551" customWidth="1"/>
    <col min="7432" max="7433" width="0" style="551" hidden="1" customWidth="1"/>
    <col min="7434" max="7434" width="9.140625" style="551"/>
    <col min="7435" max="7435" width="9.85546875" style="551" customWidth="1"/>
    <col min="7436" max="7436" width="9.140625" style="551"/>
    <col min="7437" max="7437" width="9.7109375" style="551" customWidth="1"/>
    <col min="7438" max="7439" width="0" style="551" hidden="1" customWidth="1"/>
    <col min="7440" max="7440" width="9.140625" style="551"/>
    <col min="7441" max="7441" width="9.85546875" style="551" customWidth="1"/>
    <col min="7442" max="7680" width="9.140625" style="551"/>
    <col min="7681" max="7681" width="9.5703125" style="551" bestFit="1" customWidth="1"/>
    <col min="7682" max="7683" width="0" style="551" hidden="1" customWidth="1"/>
    <col min="7684" max="7684" width="9.7109375" style="551" customWidth="1"/>
    <col min="7685" max="7685" width="12.7109375" style="551" customWidth="1"/>
    <col min="7686" max="7686" width="9" style="551" customWidth="1"/>
    <col min="7687" max="7687" width="9.7109375" style="551" customWidth="1"/>
    <col min="7688" max="7689" width="0" style="551" hidden="1" customWidth="1"/>
    <col min="7690" max="7690" width="9.140625" style="551"/>
    <col min="7691" max="7691" width="9.85546875" style="551" customWidth="1"/>
    <col min="7692" max="7692" width="9.140625" style="551"/>
    <col min="7693" max="7693" width="9.7109375" style="551" customWidth="1"/>
    <col min="7694" max="7695" width="0" style="551" hidden="1" customWidth="1"/>
    <col min="7696" max="7696" width="9.140625" style="551"/>
    <col min="7697" max="7697" width="9.85546875" style="551" customWidth="1"/>
    <col min="7698" max="7936" width="9.140625" style="551"/>
    <col min="7937" max="7937" width="9.5703125" style="551" bestFit="1" customWidth="1"/>
    <col min="7938" max="7939" width="0" style="551" hidden="1" customWidth="1"/>
    <col min="7940" max="7940" width="9.7109375" style="551" customWidth="1"/>
    <col min="7941" max="7941" width="12.7109375" style="551" customWidth="1"/>
    <col min="7942" max="7942" width="9" style="551" customWidth="1"/>
    <col min="7943" max="7943" width="9.7109375" style="551" customWidth="1"/>
    <col min="7944" max="7945" width="0" style="551" hidden="1" customWidth="1"/>
    <col min="7946" max="7946" width="9.140625" style="551"/>
    <col min="7947" max="7947" width="9.85546875" style="551" customWidth="1"/>
    <col min="7948" max="7948" width="9.140625" style="551"/>
    <col min="7949" max="7949" width="9.7109375" style="551" customWidth="1"/>
    <col min="7950" max="7951" width="0" style="551" hidden="1" customWidth="1"/>
    <col min="7952" max="7952" width="9.140625" style="551"/>
    <col min="7953" max="7953" width="9.85546875" style="551" customWidth="1"/>
    <col min="7954" max="8192" width="9.140625" style="551"/>
    <col min="8193" max="8193" width="9.5703125" style="551" bestFit="1" customWidth="1"/>
    <col min="8194" max="8195" width="0" style="551" hidden="1" customWidth="1"/>
    <col min="8196" max="8196" width="9.7109375" style="551" customWidth="1"/>
    <col min="8197" max="8197" width="12.7109375" style="551" customWidth="1"/>
    <col min="8198" max="8198" width="9" style="551" customWidth="1"/>
    <col min="8199" max="8199" width="9.7109375" style="551" customWidth="1"/>
    <col min="8200" max="8201" width="0" style="551" hidden="1" customWidth="1"/>
    <col min="8202" max="8202" width="9.140625" style="551"/>
    <col min="8203" max="8203" width="9.85546875" style="551" customWidth="1"/>
    <col min="8204" max="8204" width="9.140625" style="551"/>
    <col min="8205" max="8205" width="9.7109375" style="551" customWidth="1"/>
    <col min="8206" max="8207" width="0" style="551" hidden="1" customWidth="1"/>
    <col min="8208" max="8208" width="9.140625" style="551"/>
    <col min="8209" max="8209" width="9.85546875" style="551" customWidth="1"/>
    <col min="8210" max="8448" width="9.140625" style="551"/>
    <col min="8449" max="8449" width="9.5703125" style="551" bestFit="1" customWidth="1"/>
    <col min="8450" max="8451" width="0" style="551" hidden="1" customWidth="1"/>
    <col min="8452" max="8452" width="9.7109375" style="551" customWidth="1"/>
    <col min="8453" max="8453" width="12.7109375" style="551" customWidth="1"/>
    <col min="8454" max="8454" width="9" style="551" customWidth="1"/>
    <col min="8455" max="8455" width="9.7109375" style="551" customWidth="1"/>
    <col min="8456" max="8457" width="0" style="551" hidden="1" customWidth="1"/>
    <col min="8458" max="8458" width="9.140625" style="551"/>
    <col min="8459" max="8459" width="9.85546875" style="551" customWidth="1"/>
    <col min="8460" max="8460" width="9.140625" style="551"/>
    <col min="8461" max="8461" width="9.7109375" style="551" customWidth="1"/>
    <col min="8462" max="8463" width="0" style="551" hidden="1" customWidth="1"/>
    <col min="8464" max="8464" width="9.140625" style="551"/>
    <col min="8465" max="8465" width="9.85546875" style="551" customWidth="1"/>
    <col min="8466" max="8704" width="9.140625" style="551"/>
    <col min="8705" max="8705" width="9.5703125" style="551" bestFit="1" customWidth="1"/>
    <col min="8706" max="8707" width="0" style="551" hidden="1" customWidth="1"/>
    <col min="8708" max="8708" width="9.7109375" style="551" customWidth="1"/>
    <col min="8709" max="8709" width="12.7109375" style="551" customWidth="1"/>
    <col min="8710" max="8710" width="9" style="551" customWidth="1"/>
    <col min="8711" max="8711" width="9.7109375" style="551" customWidth="1"/>
    <col min="8712" max="8713" width="0" style="551" hidden="1" customWidth="1"/>
    <col min="8714" max="8714" width="9.140625" style="551"/>
    <col min="8715" max="8715" width="9.85546875" style="551" customWidth="1"/>
    <col min="8716" max="8716" width="9.140625" style="551"/>
    <col min="8717" max="8717" width="9.7109375" style="551" customWidth="1"/>
    <col min="8718" max="8719" width="0" style="551" hidden="1" customWidth="1"/>
    <col min="8720" max="8720" width="9.140625" style="551"/>
    <col min="8721" max="8721" width="9.85546875" style="551" customWidth="1"/>
    <col min="8722" max="8960" width="9.140625" style="551"/>
    <col min="8961" max="8961" width="9.5703125" style="551" bestFit="1" customWidth="1"/>
    <col min="8962" max="8963" width="0" style="551" hidden="1" customWidth="1"/>
    <col min="8964" max="8964" width="9.7109375" style="551" customWidth="1"/>
    <col min="8965" max="8965" width="12.7109375" style="551" customWidth="1"/>
    <col min="8966" max="8966" width="9" style="551" customWidth="1"/>
    <col min="8967" max="8967" width="9.7109375" style="551" customWidth="1"/>
    <col min="8968" max="8969" width="0" style="551" hidden="1" customWidth="1"/>
    <col min="8970" max="8970" width="9.140625" style="551"/>
    <col min="8971" max="8971" width="9.85546875" style="551" customWidth="1"/>
    <col min="8972" max="8972" width="9.140625" style="551"/>
    <col min="8973" max="8973" width="9.7109375" style="551" customWidth="1"/>
    <col min="8974" max="8975" width="0" style="551" hidden="1" customWidth="1"/>
    <col min="8976" max="8976" width="9.140625" style="551"/>
    <col min="8977" max="8977" width="9.85546875" style="551" customWidth="1"/>
    <col min="8978" max="9216" width="9.140625" style="551"/>
    <col min="9217" max="9217" width="9.5703125" style="551" bestFit="1" customWidth="1"/>
    <col min="9218" max="9219" width="0" style="551" hidden="1" customWidth="1"/>
    <col min="9220" max="9220" width="9.7109375" style="551" customWidth="1"/>
    <col min="9221" max="9221" width="12.7109375" style="551" customWidth="1"/>
    <col min="9222" max="9222" width="9" style="551" customWidth="1"/>
    <col min="9223" max="9223" width="9.7109375" style="551" customWidth="1"/>
    <col min="9224" max="9225" width="0" style="551" hidden="1" customWidth="1"/>
    <col min="9226" max="9226" width="9.140625" style="551"/>
    <col min="9227" max="9227" width="9.85546875" style="551" customWidth="1"/>
    <col min="9228" max="9228" width="9.140625" style="551"/>
    <col min="9229" max="9229" width="9.7109375" style="551" customWidth="1"/>
    <col min="9230" max="9231" width="0" style="551" hidden="1" customWidth="1"/>
    <col min="9232" max="9232" width="9.140625" style="551"/>
    <col min="9233" max="9233" width="9.85546875" style="551" customWidth="1"/>
    <col min="9234" max="9472" width="9.140625" style="551"/>
    <col min="9473" max="9473" width="9.5703125" style="551" bestFit="1" customWidth="1"/>
    <col min="9474" max="9475" width="0" style="551" hidden="1" customWidth="1"/>
    <col min="9476" max="9476" width="9.7109375" style="551" customWidth="1"/>
    <col min="9477" max="9477" width="12.7109375" style="551" customWidth="1"/>
    <col min="9478" max="9478" width="9" style="551" customWidth="1"/>
    <col min="9479" max="9479" width="9.7109375" style="551" customWidth="1"/>
    <col min="9480" max="9481" width="0" style="551" hidden="1" customWidth="1"/>
    <col min="9482" max="9482" width="9.140625" style="551"/>
    <col min="9483" max="9483" width="9.85546875" style="551" customWidth="1"/>
    <col min="9484" max="9484" width="9.140625" style="551"/>
    <col min="9485" max="9485" width="9.7109375" style="551" customWidth="1"/>
    <col min="9486" max="9487" width="0" style="551" hidden="1" customWidth="1"/>
    <col min="9488" max="9488" width="9.140625" style="551"/>
    <col min="9489" max="9489" width="9.85546875" style="551" customWidth="1"/>
    <col min="9490" max="9728" width="9.140625" style="551"/>
    <col min="9729" max="9729" width="9.5703125" style="551" bestFit="1" customWidth="1"/>
    <col min="9730" max="9731" width="0" style="551" hidden="1" customWidth="1"/>
    <col min="9732" max="9732" width="9.7109375" style="551" customWidth="1"/>
    <col min="9733" max="9733" width="12.7109375" style="551" customWidth="1"/>
    <col min="9734" max="9734" width="9" style="551" customWidth="1"/>
    <col min="9735" max="9735" width="9.7109375" style="551" customWidth="1"/>
    <col min="9736" max="9737" width="0" style="551" hidden="1" customWidth="1"/>
    <col min="9738" max="9738" width="9.140625" style="551"/>
    <col min="9739" max="9739" width="9.85546875" style="551" customWidth="1"/>
    <col min="9740" max="9740" width="9.140625" style="551"/>
    <col min="9741" max="9741" width="9.7109375" style="551" customWidth="1"/>
    <col min="9742" max="9743" width="0" style="551" hidden="1" customWidth="1"/>
    <col min="9744" max="9744" width="9.140625" style="551"/>
    <col min="9745" max="9745" width="9.85546875" style="551" customWidth="1"/>
    <col min="9746" max="9984" width="9.140625" style="551"/>
    <col min="9985" max="9985" width="9.5703125" style="551" bestFit="1" customWidth="1"/>
    <col min="9986" max="9987" width="0" style="551" hidden="1" customWidth="1"/>
    <col min="9988" max="9988" width="9.7109375" style="551" customWidth="1"/>
    <col min="9989" max="9989" width="12.7109375" style="551" customWidth="1"/>
    <col min="9990" max="9990" width="9" style="551" customWidth="1"/>
    <col min="9991" max="9991" width="9.7109375" style="551" customWidth="1"/>
    <col min="9992" max="9993" width="0" style="551" hidden="1" customWidth="1"/>
    <col min="9994" max="9994" width="9.140625" style="551"/>
    <col min="9995" max="9995" width="9.85546875" style="551" customWidth="1"/>
    <col min="9996" max="9996" width="9.140625" style="551"/>
    <col min="9997" max="9997" width="9.7109375" style="551" customWidth="1"/>
    <col min="9998" max="9999" width="0" style="551" hidden="1" customWidth="1"/>
    <col min="10000" max="10000" width="9.140625" style="551"/>
    <col min="10001" max="10001" width="9.85546875" style="551" customWidth="1"/>
    <col min="10002" max="10240" width="9.140625" style="551"/>
    <col min="10241" max="10241" width="9.5703125" style="551" bestFit="1" customWidth="1"/>
    <col min="10242" max="10243" width="0" style="551" hidden="1" customWidth="1"/>
    <col min="10244" max="10244" width="9.7109375" style="551" customWidth="1"/>
    <col min="10245" max="10245" width="12.7109375" style="551" customWidth="1"/>
    <col min="10246" max="10246" width="9" style="551" customWidth="1"/>
    <col min="10247" max="10247" width="9.7109375" style="551" customWidth="1"/>
    <col min="10248" max="10249" width="0" style="551" hidden="1" customWidth="1"/>
    <col min="10250" max="10250" width="9.140625" style="551"/>
    <col min="10251" max="10251" width="9.85546875" style="551" customWidth="1"/>
    <col min="10252" max="10252" width="9.140625" style="551"/>
    <col min="10253" max="10253" width="9.7109375" style="551" customWidth="1"/>
    <col min="10254" max="10255" width="0" style="551" hidden="1" customWidth="1"/>
    <col min="10256" max="10256" width="9.140625" style="551"/>
    <col min="10257" max="10257" width="9.85546875" style="551" customWidth="1"/>
    <col min="10258" max="10496" width="9.140625" style="551"/>
    <col min="10497" max="10497" width="9.5703125" style="551" bestFit="1" customWidth="1"/>
    <col min="10498" max="10499" width="0" style="551" hidden="1" customWidth="1"/>
    <col min="10500" max="10500" width="9.7109375" style="551" customWidth="1"/>
    <col min="10501" max="10501" width="12.7109375" style="551" customWidth="1"/>
    <col min="10502" max="10502" width="9" style="551" customWidth="1"/>
    <col min="10503" max="10503" width="9.7109375" style="551" customWidth="1"/>
    <col min="10504" max="10505" width="0" style="551" hidden="1" customWidth="1"/>
    <col min="10506" max="10506" width="9.140625" style="551"/>
    <col min="10507" max="10507" width="9.85546875" style="551" customWidth="1"/>
    <col min="10508" max="10508" width="9.140625" style="551"/>
    <col min="10509" max="10509" width="9.7109375" style="551" customWidth="1"/>
    <col min="10510" max="10511" width="0" style="551" hidden="1" customWidth="1"/>
    <col min="10512" max="10512" width="9.140625" style="551"/>
    <col min="10513" max="10513" width="9.85546875" style="551" customWidth="1"/>
    <col min="10514" max="10752" width="9.140625" style="551"/>
    <col min="10753" max="10753" width="9.5703125" style="551" bestFit="1" customWidth="1"/>
    <col min="10754" max="10755" width="0" style="551" hidden="1" customWidth="1"/>
    <col min="10756" max="10756" width="9.7109375" style="551" customWidth="1"/>
    <col min="10757" max="10757" width="12.7109375" style="551" customWidth="1"/>
    <col min="10758" max="10758" width="9" style="551" customWidth="1"/>
    <col min="10759" max="10759" width="9.7109375" style="551" customWidth="1"/>
    <col min="10760" max="10761" width="0" style="551" hidden="1" customWidth="1"/>
    <col min="10762" max="10762" width="9.140625" style="551"/>
    <col min="10763" max="10763" width="9.85546875" style="551" customWidth="1"/>
    <col min="10764" max="10764" width="9.140625" style="551"/>
    <col min="10765" max="10765" width="9.7109375" style="551" customWidth="1"/>
    <col min="10766" max="10767" width="0" style="551" hidden="1" customWidth="1"/>
    <col min="10768" max="10768" width="9.140625" style="551"/>
    <col min="10769" max="10769" width="9.85546875" style="551" customWidth="1"/>
    <col min="10770" max="11008" width="9.140625" style="551"/>
    <col min="11009" max="11009" width="9.5703125" style="551" bestFit="1" customWidth="1"/>
    <col min="11010" max="11011" width="0" style="551" hidden="1" customWidth="1"/>
    <col min="11012" max="11012" width="9.7109375" style="551" customWidth="1"/>
    <col min="11013" max="11013" width="12.7109375" style="551" customWidth="1"/>
    <col min="11014" max="11014" width="9" style="551" customWidth="1"/>
    <col min="11015" max="11015" width="9.7109375" style="551" customWidth="1"/>
    <col min="11016" max="11017" width="0" style="551" hidden="1" customWidth="1"/>
    <col min="11018" max="11018" width="9.140625" style="551"/>
    <col min="11019" max="11019" width="9.85546875" style="551" customWidth="1"/>
    <col min="11020" max="11020" width="9.140625" style="551"/>
    <col min="11021" max="11021" width="9.7109375" style="551" customWidth="1"/>
    <col min="11022" max="11023" width="0" style="551" hidden="1" customWidth="1"/>
    <col min="11024" max="11024" width="9.140625" style="551"/>
    <col min="11025" max="11025" width="9.85546875" style="551" customWidth="1"/>
    <col min="11026" max="11264" width="9.140625" style="551"/>
    <col min="11265" max="11265" width="9.5703125" style="551" bestFit="1" customWidth="1"/>
    <col min="11266" max="11267" width="0" style="551" hidden="1" customWidth="1"/>
    <col min="11268" max="11268" width="9.7109375" style="551" customWidth="1"/>
    <col min="11269" max="11269" width="12.7109375" style="551" customWidth="1"/>
    <col min="11270" max="11270" width="9" style="551" customWidth="1"/>
    <col min="11271" max="11271" width="9.7109375" style="551" customWidth="1"/>
    <col min="11272" max="11273" width="0" style="551" hidden="1" customWidth="1"/>
    <col min="11274" max="11274" width="9.140625" style="551"/>
    <col min="11275" max="11275" width="9.85546875" style="551" customWidth="1"/>
    <col min="11276" max="11276" width="9.140625" style="551"/>
    <col min="11277" max="11277" width="9.7109375" style="551" customWidth="1"/>
    <col min="11278" max="11279" width="0" style="551" hidden="1" customWidth="1"/>
    <col min="11280" max="11280" width="9.140625" style="551"/>
    <col min="11281" max="11281" width="9.85546875" style="551" customWidth="1"/>
    <col min="11282" max="11520" width="9.140625" style="551"/>
    <col min="11521" max="11521" width="9.5703125" style="551" bestFit="1" customWidth="1"/>
    <col min="11522" max="11523" width="0" style="551" hidden="1" customWidth="1"/>
    <col min="11524" max="11524" width="9.7109375" style="551" customWidth="1"/>
    <col min="11525" max="11525" width="12.7109375" style="551" customWidth="1"/>
    <col min="11526" max="11526" width="9" style="551" customWidth="1"/>
    <col min="11527" max="11527" width="9.7109375" style="551" customWidth="1"/>
    <col min="11528" max="11529" width="0" style="551" hidden="1" customWidth="1"/>
    <col min="11530" max="11530" width="9.140625" style="551"/>
    <col min="11531" max="11531" width="9.85546875" style="551" customWidth="1"/>
    <col min="11532" max="11532" width="9.140625" style="551"/>
    <col min="11533" max="11533" width="9.7109375" style="551" customWidth="1"/>
    <col min="11534" max="11535" width="0" style="551" hidden="1" customWidth="1"/>
    <col min="11536" max="11536" width="9.140625" style="551"/>
    <col min="11537" max="11537" width="9.85546875" style="551" customWidth="1"/>
    <col min="11538" max="11776" width="9.140625" style="551"/>
    <col min="11777" max="11777" width="9.5703125" style="551" bestFit="1" customWidth="1"/>
    <col min="11778" max="11779" width="0" style="551" hidden="1" customWidth="1"/>
    <col min="11780" max="11780" width="9.7109375" style="551" customWidth="1"/>
    <col min="11781" max="11781" width="12.7109375" style="551" customWidth="1"/>
    <col min="11782" max="11782" width="9" style="551" customWidth="1"/>
    <col min="11783" max="11783" width="9.7109375" style="551" customWidth="1"/>
    <col min="11784" max="11785" width="0" style="551" hidden="1" customWidth="1"/>
    <col min="11786" max="11786" width="9.140625" style="551"/>
    <col min="11787" max="11787" width="9.85546875" style="551" customWidth="1"/>
    <col min="11788" max="11788" width="9.140625" style="551"/>
    <col min="11789" max="11789" width="9.7109375" style="551" customWidth="1"/>
    <col min="11790" max="11791" width="0" style="551" hidden="1" customWidth="1"/>
    <col min="11792" max="11792" width="9.140625" style="551"/>
    <col min="11793" max="11793" width="9.85546875" style="551" customWidth="1"/>
    <col min="11794" max="12032" width="9.140625" style="551"/>
    <col min="12033" max="12033" width="9.5703125" style="551" bestFit="1" customWidth="1"/>
    <col min="12034" max="12035" width="0" style="551" hidden="1" customWidth="1"/>
    <col min="12036" max="12036" width="9.7109375" style="551" customWidth="1"/>
    <col min="12037" max="12037" width="12.7109375" style="551" customWidth="1"/>
    <col min="12038" max="12038" width="9" style="551" customWidth="1"/>
    <col min="12039" max="12039" width="9.7109375" style="551" customWidth="1"/>
    <col min="12040" max="12041" width="0" style="551" hidden="1" customWidth="1"/>
    <col min="12042" max="12042" width="9.140625" style="551"/>
    <col min="12043" max="12043" width="9.85546875" style="551" customWidth="1"/>
    <col min="12044" max="12044" width="9.140625" style="551"/>
    <col min="12045" max="12045" width="9.7109375" style="551" customWidth="1"/>
    <col min="12046" max="12047" width="0" style="551" hidden="1" customWidth="1"/>
    <col min="12048" max="12048" width="9.140625" style="551"/>
    <col min="12049" max="12049" width="9.85546875" style="551" customWidth="1"/>
    <col min="12050" max="12288" width="9.140625" style="551"/>
    <col min="12289" max="12289" width="9.5703125" style="551" bestFit="1" customWidth="1"/>
    <col min="12290" max="12291" width="0" style="551" hidden="1" customWidth="1"/>
    <col min="12292" max="12292" width="9.7109375" style="551" customWidth="1"/>
    <col min="12293" max="12293" width="12.7109375" style="551" customWidth="1"/>
    <col min="12294" max="12294" width="9" style="551" customWidth="1"/>
    <col min="12295" max="12295" width="9.7109375" style="551" customWidth="1"/>
    <col min="12296" max="12297" width="0" style="551" hidden="1" customWidth="1"/>
    <col min="12298" max="12298" width="9.140625" style="551"/>
    <col min="12299" max="12299" width="9.85546875" style="551" customWidth="1"/>
    <col min="12300" max="12300" width="9.140625" style="551"/>
    <col min="12301" max="12301" width="9.7109375" style="551" customWidth="1"/>
    <col min="12302" max="12303" width="0" style="551" hidden="1" customWidth="1"/>
    <col min="12304" max="12304" width="9.140625" style="551"/>
    <col min="12305" max="12305" width="9.85546875" style="551" customWidth="1"/>
    <col min="12306" max="12544" width="9.140625" style="551"/>
    <col min="12545" max="12545" width="9.5703125" style="551" bestFit="1" customWidth="1"/>
    <col min="12546" max="12547" width="0" style="551" hidden="1" customWidth="1"/>
    <col min="12548" max="12548" width="9.7109375" style="551" customWidth="1"/>
    <col min="12549" max="12549" width="12.7109375" style="551" customWidth="1"/>
    <col min="12550" max="12550" width="9" style="551" customWidth="1"/>
    <col min="12551" max="12551" width="9.7109375" style="551" customWidth="1"/>
    <col min="12552" max="12553" width="0" style="551" hidden="1" customWidth="1"/>
    <col min="12554" max="12554" width="9.140625" style="551"/>
    <col min="12555" max="12555" width="9.85546875" style="551" customWidth="1"/>
    <col min="12556" max="12556" width="9.140625" style="551"/>
    <col min="12557" max="12557" width="9.7109375" style="551" customWidth="1"/>
    <col min="12558" max="12559" width="0" style="551" hidden="1" customWidth="1"/>
    <col min="12560" max="12560" width="9.140625" style="551"/>
    <col min="12561" max="12561" width="9.85546875" style="551" customWidth="1"/>
    <col min="12562" max="12800" width="9.140625" style="551"/>
    <col min="12801" max="12801" width="9.5703125" style="551" bestFit="1" customWidth="1"/>
    <col min="12802" max="12803" width="0" style="551" hidden="1" customWidth="1"/>
    <col min="12804" max="12804" width="9.7109375" style="551" customWidth="1"/>
    <col min="12805" max="12805" width="12.7109375" style="551" customWidth="1"/>
    <col min="12806" max="12806" width="9" style="551" customWidth="1"/>
    <col min="12807" max="12807" width="9.7109375" style="551" customWidth="1"/>
    <col min="12808" max="12809" width="0" style="551" hidden="1" customWidth="1"/>
    <col min="12810" max="12810" width="9.140625" style="551"/>
    <col min="12811" max="12811" width="9.85546875" style="551" customWidth="1"/>
    <col min="12812" max="12812" width="9.140625" style="551"/>
    <col min="12813" max="12813" width="9.7109375" style="551" customWidth="1"/>
    <col min="12814" max="12815" width="0" style="551" hidden="1" customWidth="1"/>
    <col min="12816" max="12816" width="9.140625" style="551"/>
    <col min="12817" max="12817" width="9.85546875" style="551" customWidth="1"/>
    <col min="12818" max="13056" width="9.140625" style="551"/>
    <col min="13057" max="13057" width="9.5703125" style="551" bestFit="1" customWidth="1"/>
    <col min="13058" max="13059" width="0" style="551" hidden="1" customWidth="1"/>
    <col min="13060" max="13060" width="9.7109375" style="551" customWidth="1"/>
    <col min="13061" max="13061" width="12.7109375" style="551" customWidth="1"/>
    <col min="13062" max="13062" width="9" style="551" customWidth="1"/>
    <col min="13063" max="13063" width="9.7109375" style="551" customWidth="1"/>
    <col min="13064" max="13065" width="0" style="551" hidden="1" customWidth="1"/>
    <col min="13066" max="13066" width="9.140625" style="551"/>
    <col min="13067" max="13067" width="9.85546875" style="551" customWidth="1"/>
    <col min="13068" max="13068" width="9.140625" style="551"/>
    <col min="13069" max="13069" width="9.7109375" style="551" customWidth="1"/>
    <col min="13070" max="13071" width="0" style="551" hidden="1" customWidth="1"/>
    <col min="13072" max="13072" width="9.140625" style="551"/>
    <col min="13073" max="13073" width="9.85546875" style="551" customWidth="1"/>
    <col min="13074" max="13312" width="9.140625" style="551"/>
    <col min="13313" max="13313" width="9.5703125" style="551" bestFit="1" customWidth="1"/>
    <col min="13314" max="13315" width="0" style="551" hidden="1" customWidth="1"/>
    <col min="13316" max="13316" width="9.7109375" style="551" customWidth="1"/>
    <col min="13317" max="13317" width="12.7109375" style="551" customWidth="1"/>
    <col min="13318" max="13318" width="9" style="551" customWidth="1"/>
    <col min="13319" max="13319" width="9.7109375" style="551" customWidth="1"/>
    <col min="13320" max="13321" width="0" style="551" hidden="1" customWidth="1"/>
    <col min="13322" max="13322" width="9.140625" style="551"/>
    <col min="13323" max="13323" width="9.85546875" style="551" customWidth="1"/>
    <col min="13324" max="13324" width="9.140625" style="551"/>
    <col min="13325" max="13325" width="9.7109375" style="551" customWidth="1"/>
    <col min="13326" max="13327" width="0" style="551" hidden="1" customWidth="1"/>
    <col min="13328" max="13328" width="9.140625" style="551"/>
    <col min="13329" max="13329" width="9.85546875" style="551" customWidth="1"/>
    <col min="13330" max="13568" width="9.140625" style="551"/>
    <col min="13569" max="13569" width="9.5703125" style="551" bestFit="1" customWidth="1"/>
    <col min="13570" max="13571" width="0" style="551" hidden="1" customWidth="1"/>
    <col min="13572" max="13572" width="9.7109375" style="551" customWidth="1"/>
    <col min="13573" max="13573" width="12.7109375" style="551" customWidth="1"/>
    <col min="13574" max="13574" width="9" style="551" customWidth="1"/>
    <col min="13575" max="13575" width="9.7109375" style="551" customWidth="1"/>
    <col min="13576" max="13577" width="0" style="551" hidden="1" customWidth="1"/>
    <col min="13578" max="13578" width="9.140625" style="551"/>
    <col min="13579" max="13579" width="9.85546875" style="551" customWidth="1"/>
    <col min="13580" max="13580" width="9.140625" style="551"/>
    <col min="13581" max="13581" width="9.7109375" style="551" customWidth="1"/>
    <col min="13582" max="13583" width="0" style="551" hidden="1" customWidth="1"/>
    <col min="13584" max="13584" width="9.140625" style="551"/>
    <col min="13585" max="13585" width="9.85546875" style="551" customWidth="1"/>
    <col min="13586" max="13824" width="9.140625" style="551"/>
    <col min="13825" max="13825" width="9.5703125" style="551" bestFit="1" customWidth="1"/>
    <col min="13826" max="13827" width="0" style="551" hidden="1" customWidth="1"/>
    <col min="13828" max="13828" width="9.7109375" style="551" customWidth="1"/>
    <col min="13829" max="13829" width="12.7109375" style="551" customWidth="1"/>
    <col min="13830" max="13830" width="9" style="551" customWidth="1"/>
    <col min="13831" max="13831" width="9.7109375" style="551" customWidth="1"/>
    <col min="13832" max="13833" width="0" style="551" hidden="1" customWidth="1"/>
    <col min="13834" max="13834" width="9.140625" style="551"/>
    <col min="13835" max="13835" width="9.85546875" style="551" customWidth="1"/>
    <col min="13836" max="13836" width="9.140625" style="551"/>
    <col min="13837" max="13837" width="9.7109375" style="551" customWidth="1"/>
    <col min="13838" max="13839" width="0" style="551" hidden="1" customWidth="1"/>
    <col min="13840" max="13840" width="9.140625" style="551"/>
    <col min="13841" max="13841" width="9.85546875" style="551" customWidth="1"/>
    <col min="13842" max="14080" width="9.140625" style="551"/>
    <col min="14081" max="14081" width="9.5703125" style="551" bestFit="1" customWidth="1"/>
    <col min="14082" max="14083" width="0" style="551" hidden="1" customWidth="1"/>
    <col min="14084" max="14084" width="9.7109375" style="551" customWidth="1"/>
    <col min="14085" max="14085" width="12.7109375" style="551" customWidth="1"/>
    <col min="14086" max="14086" width="9" style="551" customWidth="1"/>
    <col min="14087" max="14087" width="9.7109375" style="551" customWidth="1"/>
    <col min="14088" max="14089" width="0" style="551" hidden="1" customWidth="1"/>
    <col min="14090" max="14090" width="9.140625" style="551"/>
    <col min="14091" max="14091" width="9.85546875" style="551" customWidth="1"/>
    <col min="14092" max="14092" width="9.140625" style="551"/>
    <col min="14093" max="14093" width="9.7109375" style="551" customWidth="1"/>
    <col min="14094" max="14095" width="0" style="551" hidden="1" customWidth="1"/>
    <col min="14096" max="14096" width="9.140625" style="551"/>
    <col min="14097" max="14097" width="9.85546875" style="551" customWidth="1"/>
    <col min="14098" max="14336" width="9.140625" style="551"/>
    <col min="14337" max="14337" width="9.5703125" style="551" bestFit="1" customWidth="1"/>
    <col min="14338" max="14339" width="0" style="551" hidden="1" customWidth="1"/>
    <col min="14340" max="14340" width="9.7109375" style="551" customWidth="1"/>
    <col min="14341" max="14341" width="12.7109375" style="551" customWidth="1"/>
    <col min="14342" max="14342" width="9" style="551" customWidth="1"/>
    <col min="14343" max="14343" width="9.7109375" style="551" customWidth="1"/>
    <col min="14344" max="14345" width="0" style="551" hidden="1" customWidth="1"/>
    <col min="14346" max="14346" width="9.140625" style="551"/>
    <col min="14347" max="14347" width="9.85546875" style="551" customWidth="1"/>
    <col min="14348" max="14348" width="9.140625" style="551"/>
    <col min="14349" max="14349" width="9.7109375" style="551" customWidth="1"/>
    <col min="14350" max="14351" width="0" style="551" hidden="1" customWidth="1"/>
    <col min="14352" max="14352" width="9.140625" style="551"/>
    <col min="14353" max="14353" width="9.85546875" style="551" customWidth="1"/>
    <col min="14354" max="14592" width="9.140625" style="551"/>
    <col min="14593" max="14593" width="9.5703125" style="551" bestFit="1" customWidth="1"/>
    <col min="14594" max="14595" width="0" style="551" hidden="1" customWidth="1"/>
    <col min="14596" max="14596" width="9.7109375" style="551" customWidth="1"/>
    <col min="14597" max="14597" width="12.7109375" style="551" customWidth="1"/>
    <col min="14598" max="14598" width="9" style="551" customWidth="1"/>
    <col min="14599" max="14599" width="9.7109375" style="551" customWidth="1"/>
    <col min="14600" max="14601" width="0" style="551" hidden="1" customWidth="1"/>
    <col min="14602" max="14602" width="9.140625" style="551"/>
    <col min="14603" max="14603" width="9.85546875" style="551" customWidth="1"/>
    <col min="14604" max="14604" width="9.140625" style="551"/>
    <col min="14605" max="14605" width="9.7109375" style="551" customWidth="1"/>
    <col min="14606" max="14607" width="0" style="551" hidden="1" customWidth="1"/>
    <col min="14608" max="14608" width="9.140625" style="551"/>
    <col min="14609" max="14609" width="9.85546875" style="551" customWidth="1"/>
    <col min="14610" max="14848" width="9.140625" style="551"/>
    <col min="14849" max="14849" width="9.5703125" style="551" bestFit="1" customWidth="1"/>
    <col min="14850" max="14851" width="0" style="551" hidden="1" customWidth="1"/>
    <col min="14852" max="14852" width="9.7109375" style="551" customWidth="1"/>
    <col min="14853" max="14853" width="12.7109375" style="551" customWidth="1"/>
    <col min="14854" max="14854" width="9" style="551" customWidth="1"/>
    <col min="14855" max="14855" width="9.7109375" style="551" customWidth="1"/>
    <col min="14856" max="14857" width="0" style="551" hidden="1" customWidth="1"/>
    <col min="14858" max="14858" width="9.140625" style="551"/>
    <col min="14859" max="14859" width="9.85546875" style="551" customWidth="1"/>
    <col min="14860" max="14860" width="9.140625" style="551"/>
    <col min="14861" max="14861" width="9.7109375" style="551" customWidth="1"/>
    <col min="14862" max="14863" width="0" style="551" hidden="1" customWidth="1"/>
    <col min="14864" max="14864" width="9.140625" style="551"/>
    <col min="14865" max="14865" width="9.85546875" style="551" customWidth="1"/>
    <col min="14866" max="15104" width="9.140625" style="551"/>
    <col min="15105" max="15105" width="9.5703125" style="551" bestFit="1" customWidth="1"/>
    <col min="15106" max="15107" width="0" style="551" hidden="1" customWidth="1"/>
    <col min="15108" max="15108" width="9.7109375" style="551" customWidth="1"/>
    <col min="15109" max="15109" width="12.7109375" style="551" customWidth="1"/>
    <col min="15110" max="15110" width="9" style="551" customWidth="1"/>
    <col min="15111" max="15111" width="9.7109375" style="551" customWidth="1"/>
    <col min="15112" max="15113" width="0" style="551" hidden="1" customWidth="1"/>
    <col min="15114" max="15114" width="9.140625" style="551"/>
    <col min="15115" max="15115" width="9.85546875" style="551" customWidth="1"/>
    <col min="15116" max="15116" width="9.140625" style="551"/>
    <col min="15117" max="15117" width="9.7109375" style="551" customWidth="1"/>
    <col min="15118" max="15119" width="0" style="551" hidden="1" customWidth="1"/>
    <col min="15120" max="15120" width="9.140625" style="551"/>
    <col min="15121" max="15121" width="9.85546875" style="551" customWidth="1"/>
    <col min="15122" max="15360" width="9.140625" style="551"/>
    <col min="15361" max="15361" width="9.5703125" style="551" bestFit="1" customWidth="1"/>
    <col min="15362" max="15363" width="0" style="551" hidden="1" customWidth="1"/>
    <col min="15364" max="15364" width="9.7109375" style="551" customWidth="1"/>
    <col min="15365" max="15365" width="12.7109375" style="551" customWidth="1"/>
    <col min="15366" max="15366" width="9" style="551" customWidth="1"/>
    <col min="15367" max="15367" width="9.7109375" style="551" customWidth="1"/>
    <col min="15368" max="15369" width="0" style="551" hidden="1" customWidth="1"/>
    <col min="15370" max="15370" width="9.140625" style="551"/>
    <col min="15371" max="15371" width="9.85546875" style="551" customWidth="1"/>
    <col min="15372" max="15372" width="9.140625" style="551"/>
    <col min="15373" max="15373" width="9.7109375" style="551" customWidth="1"/>
    <col min="15374" max="15375" width="0" style="551" hidden="1" customWidth="1"/>
    <col min="15376" max="15376" width="9.140625" style="551"/>
    <col min="15377" max="15377" width="9.85546875" style="551" customWidth="1"/>
    <col min="15378" max="15616" width="9.140625" style="551"/>
    <col min="15617" max="15617" width="9.5703125" style="551" bestFit="1" customWidth="1"/>
    <col min="15618" max="15619" width="0" style="551" hidden="1" customWidth="1"/>
    <col min="15620" max="15620" width="9.7109375" style="551" customWidth="1"/>
    <col min="15621" max="15621" width="12.7109375" style="551" customWidth="1"/>
    <col min="15622" max="15622" width="9" style="551" customWidth="1"/>
    <col min="15623" max="15623" width="9.7109375" style="551" customWidth="1"/>
    <col min="15624" max="15625" width="0" style="551" hidden="1" customWidth="1"/>
    <col min="15626" max="15626" width="9.140625" style="551"/>
    <col min="15627" max="15627" width="9.85546875" style="551" customWidth="1"/>
    <col min="15628" max="15628" width="9.140625" style="551"/>
    <col min="15629" max="15629" width="9.7109375" style="551" customWidth="1"/>
    <col min="15630" max="15631" width="0" style="551" hidden="1" customWidth="1"/>
    <col min="15632" max="15632" width="9.140625" style="551"/>
    <col min="15633" max="15633" width="9.85546875" style="551" customWidth="1"/>
    <col min="15634" max="15872" width="9.140625" style="551"/>
    <col min="15873" max="15873" width="9.5703125" style="551" bestFit="1" customWidth="1"/>
    <col min="15874" max="15875" width="0" style="551" hidden="1" customWidth="1"/>
    <col min="15876" max="15876" width="9.7109375" style="551" customWidth="1"/>
    <col min="15877" max="15877" width="12.7109375" style="551" customWidth="1"/>
    <col min="15878" max="15878" width="9" style="551" customWidth="1"/>
    <col min="15879" max="15879" width="9.7109375" style="551" customWidth="1"/>
    <col min="15880" max="15881" width="0" style="551" hidden="1" customWidth="1"/>
    <col min="15882" max="15882" width="9.140625" style="551"/>
    <col min="15883" max="15883" width="9.85546875" style="551" customWidth="1"/>
    <col min="15884" max="15884" width="9.140625" style="551"/>
    <col min="15885" max="15885" width="9.7109375" style="551" customWidth="1"/>
    <col min="15886" max="15887" width="0" style="551" hidden="1" customWidth="1"/>
    <col min="15888" max="15888" width="9.140625" style="551"/>
    <col min="15889" max="15889" width="9.85546875" style="551" customWidth="1"/>
    <col min="15890" max="16128" width="9.140625" style="551"/>
    <col min="16129" max="16129" width="9.5703125" style="551" bestFit="1" customWidth="1"/>
    <col min="16130" max="16131" width="0" style="551" hidden="1" customWidth="1"/>
    <col min="16132" max="16132" width="9.7109375" style="551" customWidth="1"/>
    <col min="16133" max="16133" width="12.7109375" style="551" customWidth="1"/>
    <col min="16134" max="16134" width="9" style="551" customWidth="1"/>
    <col min="16135" max="16135" width="9.7109375" style="551" customWidth="1"/>
    <col min="16136" max="16137" width="0" style="551" hidden="1" customWidth="1"/>
    <col min="16138" max="16138" width="9.140625" style="551"/>
    <col min="16139" max="16139" width="9.85546875" style="551" customWidth="1"/>
    <col min="16140" max="16140" width="9.140625" style="551"/>
    <col min="16141" max="16141" width="9.7109375" style="551" customWidth="1"/>
    <col min="16142" max="16143" width="0" style="551" hidden="1" customWidth="1"/>
    <col min="16144" max="16144" width="9.140625" style="551"/>
    <col min="16145" max="16145" width="9.85546875" style="551" customWidth="1"/>
    <col min="16146" max="16384" width="9.140625" style="551"/>
  </cols>
  <sheetData>
    <row r="1" spans="1:22">
      <c r="A1" s="1766" t="s">
        <v>694</v>
      </c>
      <c r="B1" s="1766"/>
      <c r="C1" s="1766"/>
      <c r="D1" s="1766"/>
      <c r="E1" s="1766"/>
      <c r="F1" s="1766"/>
      <c r="G1" s="1766"/>
      <c r="H1" s="1766"/>
      <c r="I1" s="1766"/>
      <c r="J1" s="1766"/>
      <c r="K1" s="1766"/>
      <c r="L1" s="1766"/>
      <c r="M1" s="1766"/>
      <c r="N1" s="1766"/>
      <c r="O1" s="1766"/>
      <c r="P1" s="1766"/>
      <c r="Q1" s="1766"/>
      <c r="R1" s="1766"/>
      <c r="S1" s="1766"/>
    </row>
    <row r="2" spans="1:22" ht="15.75">
      <c r="A2" s="1767" t="s">
        <v>726</v>
      </c>
      <c r="B2" s="1767"/>
      <c r="C2" s="1767"/>
      <c r="D2" s="1767"/>
      <c r="E2" s="1767"/>
      <c r="F2" s="1767"/>
      <c r="G2" s="1767"/>
      <c r="H2" s="1767"/>
      <c r="I2" s="1767"/>
      <c r="J2" s="1767"/>
      <c r="K2" s="1767"/>
      <c r="L2" s="1767"/>
      <c r="M2" s="1767"/>
      <c r="N2" s="1767"/>
      <c r="O2" s="1767"/>
      <c r="P2" s="1767"/>
      <c r="Q2" s="1767"/>
      <c r="R2" s="1767"/>
      <c r="S2" s="1767"/>
    </row>
    <row r="3" spans="1:22" ht="16.5" thickBot="1">
      <c r="A3" s="1768" t="s">
        <v>727</v>
      </c>
      <c r="B3" s="1768"/>
      <c r="C3" s="1768"/>
      <c r="D3" s="1768"/>
      <c r="E3" s="1768"/>
      <c r="F3" s="1768"/>
      <c r="G3" s="1768"/>
      <c r="H3" s="1768"/>
      <c r="I3" s="1768"/>
      <c r="J3" s="1768"/>
      <c r="K3" s="1768"/>
      <c r="L3" s="1768"/>
      <c r="M3" s="1768"/>
      <c r="N3" s="1768"/>
      <c r="O3" s="1768"/>
      <c r="P3" s="1768"/>
      <c r="Q3" s="1768"/>
      <c r="R3" s="1768"/>
      <c r="S3" s="1768"/>
    </row>
    <row r="4" spans="1:22" ht="17.25" thickTop="1" thickBot="1">
      <c r="A4" s="1769" t="s">
        <v>728</v>
      </c>
      <c r="B4" s="1770"/>
      <c r="C4" s="1770"/>
      <c r="D4" s="1770"/>
      <c r="E4" s="1770"/>
      <c r="F4" s="1770"/>
      <c r="G4" s="1771"/>
      <c r="H4" s="1769" t="s">
        <v>729</v>
      </c>
      <c r="I4" s="1770"/>
      <c r="J4" s="1770"/>
      <c r="K4" s="1770"/>
      <c r="L4" s="1770"/>
      <c r="M4" s="1771"/>
      <c r="N4" s="1769" t="s">
        <v>730</v>
      </c>
      <c r="O4" s="1770"/>
      <c r="P4" s="1770"/>
      <c r="Q4" s="1770"/>
      <c r="R4" s="1770"/>
      <c r="S4" s="1771"/>
    </row>
    <row r="5" spans="1:22" ht="13.5" thickTop="1">
      <c r="A5" s="1764" t="s">
        <v>731</v>
      </c>
      <c r="B5" s="1763" t="s">
        <v>723</v>
      </c>
      <c r="C5" s="1763"/>
      <c r="D5" s="1763">
        <v>2016</v>
      </c>
      <c r="E5" s="1763"/>
      <c r="F5" s="1760">
        <v>2017</v>
      </c>
      <c r="G5" s="1761"/>
      <c r="H5" s="1762" t="s">
        <v>723</v>
      </c>
      <c r="I5" s="1763"/>
      <c r="J5" s="1763" t="s">
        <v>6</v>
      </c>
      <c r="K5" s="1763"/>
      <c r="L5" s="1760" t="s">
        <v>50</v>
      </c>
      <c r="M5" s="1761"/>
      <c r="N5" s="1762" t="s">
        <v>723</v>
      </c>
      <c r="O5" s="1763"/>
      <c r="P5" s="1763" t="s">
        <v>6</v>
      </c>
      <c r="Q5" s="1763"/>
      <c r="R5" s="1760" t="s">
        <v>50</v>
      </c>
      <c r="S5" s="1761"/>
    </row>
    <row r="6" spans="1:22" ht="25.5">
      <c r="A6" s="1765"/>
      <c r="B6" s="552" t="s">
        <v>141</v>
      </c>
      <c r="C6" s="552" t="s">
        <v>97</v>
      </c>
      <c r="D6" s="552" t="s">
        <v>141</v>
      </c>
      <c r="E6" s="552" t="s">
        <v>4</v>
      </c>
      <c r="F6" s="553" t="s">
        <v>141</v>
      </c>
      <c r="G6" s="554" t="s">
        <v>732</v>
      </c>
      <c r="H6" s="555" t="s">
        <v>141</v>
      </c>
      <c r="I6" s="552" t="s">
        <v>97</v>
      </c>
      <c r="J6" s="552" t="s">
        <v>141</v>
      </c>
      <c r="K6" s="552" t="s">
        <v>4</v>
      </c>
      <c r="L6" s="553" t="s">
        <v>141</v>
      </c>
      <c r="M6" s="554" t="s">
        <v>732</v>
      </c>
      <c r="N6" s="556" t="s">
        <v>141</v>
      </c>
      <c r="O6" s="557" t="s">
        <v>97</v>
      </c>
      <c r="P6" s="557" t="s">
        <v>141</v>
      </c>
      <c r="Q6" s="557" t="s">
        <v>4</v>
      </c>
      <c r="R6" s="558" t="s">
        <v>141</v>
      </c>
      <c r="S6" s="559" t="s">
        <v>4</v>
      </c>
    </row>
    <row r="7" spans="1:22" ht="18" customHeight="1">
      <c r="A7" s="560" t="s">
        <v>733</v>
      </c>
      <c r="B7" s="561">
        <v>112.68935709970962</v>
      </c>
      <c r="C7" s="561">
        <v>17.519220694849636</v>
      </c>
      <c r="D7" s="562">
        <v>133.69</v>
      </c>
      <c r="E7" s="561">
        <v>11.4</v>
      </c>
      <c r="F7" s="561">
        <v>155.80000000000001</v>
      </c>
      <c r="G7" s="563">
        <v>16.538260154087837</v>
      </c>
      <c r="H7" s="564">
        <v>102.86640075318743</v>
      </c>
      <c r="I7" s="561">
        <v>4.1124600470362083</v>
      </c>
      <c r="J7" s="561">
        <v>102.55363321799307</v>
      </c>
      <c r="K7" s="561">
        <v>-8.5</v>
      </c>
      <c r="L7" s="561">
        <v>98.019994447746356</v>
      </c>
      <c r="M7" s="563">
        <v>-12.627895987282713</v>
      </c>
      <c r="N7" s="564">
        <v>109.54923694675671</v>
      </c>
      <c r="O7" s="561">
        <v>12.877191300403894</v>
      </c>
      <c r="P7" s="561">
        <v>130.32</v>
      </c>
      <c r="Q7" s="561">
        <v>21.8</v>
      </c>
      <c r="R7" s="561">
        <v>158.94716264553114</v>
      </c>
      <c r="S7" s="563">
        <v>21.974412022673846</v>
      </c>
    </row>
    <row r="8" spans="1:22" ht="18" customHeight="1">
      <c r="A8" s="565" t="s">
        <v>734</v>
      </c>
      <c r="B8" s="566">
        <v>114.00424675175967</v>
      </c>
      <c r="C8" s="566">
        <v>16.606640858359654</v>
      </c>
      <c r="D8" s="567">
        <v>132.80000000000001</v>
      </c>
      <c r="E8" s="566">
        <v>7.3</v>
      </c>
      <c r="F8" s="566">
        <v>157.80000000000001</v>
      </c>
      <c r="G8" s="568">
        <v>18.825301204819269</v>
      </c>
      <c r="H8" s="569">
        <v>104.46369637198811</v>
      </c>
      <c r="I8" s="566">
        <v>3.5640504476687198</v>
      </c>
      <c r="J8" s="566">
        <v>102.88581314878891</v>
      </c>
      <c r="K8" s="566">
        <v>-7.2</v>
      </c>
      <c r="L8" s="566">
        <v>99.80622837370241</v>
      </c>
      <c r="M8" s="568">
        <v>-10.019252120261754</v>
      </c>
      <c r="N8" s="569">
        <v>109.13288607536758</v>
      </c>
      <c r="O8" s="566">
        <v>12.593743054962303</v>
      </c>
      <c r="P8" s="566">
        <v>129.1</v>
      </c>
      <c r="Q8" s="566">
        <v>15.7</v>
      </c>
      <c r="R8" s="566">
        <v>158.09548156592496</v>
      </c>
      <c r="S8" s="568">
        <v>22.500188653115046</v>
      </c>
    </row>
    <row r="9" spans="1:22" ht="18" customHeight="1">
      <c r="A9" s="570" t="s">
        <v>735</v>
      </c>
      <c r="B9" s="571">
        <v>113.62847620478178</v>
      </c>
      <c r="C9" s="571">
        <v>16.033148191853869</v>
      </c>
      <c r="D9" s="572">
        <v>138.1</v>
      </c>
      <c r="E9" s="571">
        <v>8.6</v>
      </c>
      <c r="F9" s="571">
        <v>157.30000000000001</v>
      </c>
      <c r="G9" s="573">
        <v>13.9</v>
      </c>
      <c r="H9" s="574">
        <v>107.15943410332939</v>
      </c>
      <c r="I9" s="571">
        <v>5.9304234210461289</v>
      </c>
      <c r="J9" s="571">
        <v>103.64705882352941</v>
      </c>
      <c r="K9" s="571">
        <v>-7.1</v>
      </c>
      <c r="L9" s="571">
        <v>99.993079584775089</v>
      </c>
      <c r="M9" s="573">
        <v>-3.5254056219536523</v>
      </c>
      <c r="N9" s="574">
        <v>106.03683861862743</v>
      </c>
      <c r="O9" s="571">
        <v>9.5371324351758915</v>
      </c>
      <c r="P9" s="571">
        <v>133.30000000000001</v>
      </c>
      <c r="Q9" s="571">
        <v>16.8</v>
      </c>
      <c r="R9" s="571">
        <v>157.32718162394249</v>
      </c>
      <c r="S9" s="573">
        <v>18.023866880814211</v>
      </c>
      <c r="U9" s="551" t="s">
        <v>194</v>
      </c>
      <c r="V9" s="551" t="s">
        <v>194</v>
      </c>
    </row>
    <row r="10" spans="1:22" ht="18" customHeight="1">
      <c r="A10" s="560" t="s">
        <v>736</v>
      </c>
      <c r="B10" s="561">
        <v>106.22663500669962</v>
      </c>
      <c r="C10" s="561">
        <v>8.6402732344659512</v>
      </c>
      <c r="D10" s="562">
        <v>138.6</v>
      </c>
      <c r="E10" s="561">
        <v>8.6999999999999993</v>
      </c>
      <c r="F10" s="561">
        <v>156.4</v>
      </c>
      <c r="G10" s="563">
        <v>12.842712842712857</v>
      </c>
      <c r="H10" s="564">
        <v>107.1476900720676</v>
      </c>
      <c r="I10" s="561">
        <v>6.9101733253367001</v>
      </c>
      <c r="J10" s="561">
        <v>100.96885813148789</v>
      </c>
      <c r="K10" s="561">
        <v>-8</v>
      </c>
      <c r="L10" s="561">
        <v>100.80276816608996</v>
      </c>
      <c r="M10" s="563">
        <v>-0.16449623029471638</v>
      </c>
      <c r="N10" s="564">
        <v>99.140387380494644</v>
      </c>
      <c r="O10" s="561">
        <v>1.6182743468803267</v>
      </c>
      <c r="P10" s="561">
        <v>137.19999999999999</v>
      </c>
      <c r="Q10" s="561">
        <v>18.100000000000001</v>
      </c>
      <c r="R10" s="561">
        <v>155.18869931684753</v>
      </c>
      <c r="S10" s="563">
        <v>13.088446111122664</v>
      </c>
    </row>
    <row r="11" spans="1:22" ht="18" customHeight="1">
      <c r="A11" s="565" t="s">
        <v>737</v>
      </c>
      <c r="B11" s="566">
        <v>111.03290658759045</v>
      </c>
      <c r="C11" s="566">
        <v>11.712737948937075</v>
      </c>
      <c r="D11" s="567">
        <v>142.69999999999999</v>
      </c>
      <c r="E11" s="566">
        <v>13</v>
      </c>
      <c r="F11" s="566">
        <v>160.19999999999999</v>
      </c>
      <c r="G11" s="568">
        <v>12.3</v>
      </c>
      <c r="H11" s="569">
        <v>107.67627899454415</v>
      </c>
      <c r="I11" s="566">
        <v>8.1060300031000594</v>
      </c>
      <c r="J11" s="566">
        <v>101.38408304498269</v>
      </c>
      <c r="K11" s="566">
        <v>-6.9982944877757944</v>
      </c>
      <c r="L11" s="566">
        <v>101.05882352941175</v>
      </c>
      <c r="M11" s="568">
        <v>-0.32081911262800133</v>
      </c>
      <c r="N11" s="569">
        <v>103.11733245649803</v>
      </c>
      <c r="O11" s="566">
        <v>3.3362689812340705</v>
      </c>
      <c r="P11" s="566">
        <v>140.69999999999999</v>
      </c>
      <c r="Q11" s="566">
        <v>22</v>
      </c>
      <c r="R11" s="566">
        <v>158.51331699316017</v>
      </c>
      <c r="S11" s="568">
        <v>12.631832578371643</v>
      </c>
    </row>
    <row r="12" spans="1:22" ht="18" customHeight="1">
      <c r="A12" s="565" t="s">
        <v>738</v>
      </c>
      <c r="B12" s="566">
        <v>109.67740254546072</v>
      </c>
      <c r="C12" s="566">
        <v>10.170218215821933</v>
      </c>
      <c r="D12" s="567">
        <v>143.4</v>
      </c>
      <c r="E12" s="566">
        <v>15.86718600715524</v>
      </c>
      <c r="F12" s="566">
        <v>160.30000000000001</v>
      </c>
      <c r="G12" s="568">
        <v>11.8</v>
      </c>
      <c r="H12" s="569">
        <v>110.03982842329214</v>
      </c>
      <c r="I12" s="566">
        <v>11.113372020915051</v>
      </c>
      <c r="J12" s="566">
        <v>99.660899653979229</v>
      </c>
      <c r="K12" s="566">
        <v>-7.3</v>
      </c>
      <c r="L12" s="566">
        <v>102.3</v>
      </c>
      <c r="M12" s="568">
        <v>2.6078234704112333</v>
      </c>
      <c r="N12" s="569">
        <v>99.670641182356931</v>
      </c>
      <c r="O12" s="566">
        <v>-0.84882115261122237</v>
      </c>
      <c r="P12" s="566">
        <v>143.9</v>
      </c>
      <c r="Q12" s="566">
        <v>25</v>
      </c>
      <c r="R12" s="566">
        <v>156.63888947709367</v>
      </c>
      <c r="S12" s="568">
        <v>8.8525986637203999</v>
      </c>
    </row>
    <row r="13" spans="1:22" ht="18" customHeight="1">
      <c r="A13" s="560" t="s">
        <v>739</v>
      </c>
      <c r="B13" s="561">
        <v>112.45944271084433</v>
      </c>
      <c r="C13" s="561">
        <v>14.385226639702921</v>
      </c>
      <c r="D13" s="562">
        <v>144.69999999999999</v>
      </c>
      <c r="E13" s="561">
        <v>15.25553067005481</v>
      </c>
      <c r="F13" s="561">
        <v>161.6</v>
      </c>
      <c r="G13" s="563">
        <v>11.7</v>
      </c>
      <c r="H13" s="564">
        <v>112.78410133672875</v>
      </c>
      <c r="I13" s="561">
        <v>14.253046300309052</v>
      </c>
      <c r="J13" s="561">
        <v>97.6</v>
      </c>
      <c r="K13" s="561">
        <v>-8.1383684947320774</v>
      </c>
      <c r="L13" s="561">
        <v>104.1</v>
      </c>
      <c r="M13" s="563">
        <v>6.7</v>
      </c>
      <c r="N13" s="564">
        <v>99.712141496863012</v>
      </c>
      <c r="O13" s="561">
        <v>0.11569086661063466</v>
      </c>
      <c r="P13" s="561">
        <v>148.25819672131146</v>
      </c>
      <c r="Q13" s="561">
        <v>25.46645294825332</v>
      </c>
      <c r="R13" s="561">
        <v>155.24</v>
      </c>
      <c r="S13" s="563">
        <v>4.7</v>
      </c>
    </row>
    <row r="14" spans="1:22" ht="18" customHeight="1">
      <c r="A14" s="560" t="s">
        <v>740</v>
      </c>
      <c r="B14" s="561">
        <v>112.27075204399073</v>
      </c>
      <c r="C14" s="561">
        <v>12.591503947140453</v>
      </c>
      <c r="D14" s="562">
        <v>144.69999999999999</v>
      </c>
      <c r="E14" s="561">
        <v>16.5</v>
      </c>
      <c r="F14" s="561">
        <v>160.19999999999999</v>
      </c>
      <c r="G14" s="563">
        <v>10.7</v>
      </c>
      <c r="H14" s="564">
        <v>112.06370773024058</v>
      </c>
      <c r="I14" s="561">
        <v>12.165595574456802</v>
      </c>
      <c r="J14" s="561">
        <v>96.8</v>
      </c>
      <c r="K14" s="561">
        <v>-6.9</v>
      </c>
      <c r="L14" s="561">
        <v>104.7</v>
      </c>
      <c r="M14" s="563">
        <v>8.1999999999999993</v>
      </c>
      <c r="N14" s="564">
        <v>100.1847559017488</v>
      </c>
      <c r="O14" s="561">
        <v>0.37971391361351436</v>
      </c>
      <c r="P14" s="561">
        <v>149.48347107438016</v>
      </c>
      <c r="Q14" s="561">
        <v>25.127703765263078</v>
      </c>
      <c r="R14" s="561">
        <v>153.01</v>
      </c>
      <c r="S14" s="563">
        <v>2.38</v>
      </c>
    </row>
    <row r="15" spans="1:22" ht="18" customHeight="1">
      <c r="A15" s="575" t="s">
        <v>741</v>
      </c>
      <c r="B15" s="576">
        <v>111.60232184290282</v>
      </c>
      <c r="C15" s="576">
        <v>11.667010575844628</v>
      </c>
      <c r="D15" s="577">
        <v>147</v>
      </c>
      <c r="E15" s="576">
        <v>19.239869897350232</v>
      </c>
      <c r="F15" s="576">
        <v>160</v>
      </c>
      <c r="G15" s="578">
        <v>8.8000000000000007</v>
      </c>
      <c r="H15" s="579">
        <v>110.48672511906376</v>
      </c>
      <c r="I15" s="576">
        <v>10.534807515222241</v>
      </c>
      <c r="J15" s="576">
        <v>98.9</v>
      </c>
      <c r="K15" s="576">
        <v>-4.2518337988241797</v>
      </c>
      <c r="L15" s="576">
        <v>104.2</v>
      </c>
      <c r="M15" s="578">
        <v>5.4</v>
      </c>
      <c r="N15" s="579">
        <v>101.00971109663794</v>
      </c>
      <c r="O15" s="576">
        <v>1.0242955011854065</v>
      </c>
      <c r="P15" s="576">
        <v>148.63498483316479</v>
      </c>
      <c r="Q15" s="576">
        <v>24.5348862836873</v>
      </c>
      <c r="R15" s="576">
        <v>153.55000000000001</v>
      </c>
      <c r="S15" s="578">
        <v>3.31</v>
      </c>
    </row>
    <row r="16" spans="1:22" ht="18" customHeight="1">
      <c r="A16" s="560" t="s">
        <v>742</v>
      </c>
      <c r="B16" s="561">
        <v>112.06722997872829</v>
      </c>
      <c r="C16" s="561">
        <v>8.820195726362499</v>
      </c>
      <c r="D16" s="562">
        <v>149.44</v>
      </c>
      <c r="E16" s="561">
        <v>20.310885731596116</v>
      </c>
      <c r="F16" s="561"/>
      <c r="G16" s="563"/>
      <c r="H16" s="564">
        <v>109.15708229953579</v>
      </c>
      <c r="I16" s="561">
        <v>10.143002922814119</v>
      </c>
      <c r="J16" s="561">
        <v>99.6</v>
      </c>
      <c r="K16" s="561">
        <v>-4.5999999999999996</v>
      </c>
      <c r="L16" s="561"/>
      <c r="M16" s="563"/>
      <c r="N16" s="564">
        <v>102.6660181986239</v>
      </c>
      <c r="O16" s="561">
        <v>-1.2009906769825562</v>
      </c>
      <c r="P16" s="561">
        <v>150.1</v>
      </c>
      <c r="Q16" s="561">
        <v>26.066312712816469</v>
      </c>
      <c r="R16" s="561"/>
      <c r="S16" s="563"/>
    </row>
    <row r="17" spans="1:19" ht="18" customHeight="1">
      <c r="A17" s="565" t="s">
        <v>743</v>
      </c>
      <c r="B17" s="566">
        <v>113.22717848462969</v>
      </c>
      <c r="C17" s="566">
        <v>6.4207115404632873</v>
      </c>
      <c r="D17" s="567">
        <v>152.46</v>
      </c>
      <c r="E17" s="566">
        <v>20.760625149576569</v>
      </c>
      <c r="F17" s="566"/>
      <c r="G17" s="568"/>
      <c r="H17" s="569">
        <v>109.72889947384357</v>
      </c>
      <c r="I17" s="566">
        <v>9.2560421725574713</v>
      </c>
      <c r="J17" s="566">
        <v>103.8</v>
      </c>
      <c r="K17" s="566">
        <v>-1.8</v>
      </c>
      <c r="L17" s="566"/>
      <c r="M17" s="568"/>
      <c r="N17" s="569">
        <v>103.18811090565983</v>
      </c>
      <c r="O17" s="566">
        <v>-2.5951247873468617</v>
      </c>
      <c r="P17" s="566">
        <v>146.9</v>
      </c>
      <c r="Q17" s="566">
        <v>23</v>
      </c>
      <c r="R17" s="566"/>
      <c r="S17" s="568"/>
    </row>
    <row r="18" spans="1:19" ht="18" customHeight="1">
      <c r="A18" s="570" t="s">
        <v>744</v>
      </c>
      <c r="B18" s="571">
        <v>119.53589074776228</v>
      </c>
      <c r="C18" s="571">
        <v>14.565665659899764</v>
      </c>
      <c r="D18" s="572">
        <v>153.6</v>
      </c>
      <c r="E18" s="571">
        <v>16.7</v>
      </c>
      <c r="F18" s="571"/>
      <c r="G18" s="573"/>
      <c r="H18" s="574">
        <v>110.13879962172938</v>
      </c>
      <c r="I18" s="571">
        <v>7.7765085604491588</v>
      </c>
      <c r="J18" s="571">
        <v>101</v>
      </c>
      <c r="K18" s="571">
        <v>-4.8</v>
      </c>
      <c r="L18" s="571"/>
      <c r="M18" s="573"/>
      <c r="N18" s="574">
        <v>108.53204425534608</v>
      </c>
      <c r="O18" s="571">
        <v>6.2992921093215131</v>
      </c>
      <c r="P18" s="571">
        <v>152.07920792079207</v>
      </c>
      <c r="Q18" s="571">
        <v>22.6</v>
      </c>
      <c r="R18" s="571"/>
      <c r="S18" s="573"/>
    </row>
    <row r="19" spans="1:19" ht="18" customHeight="1" thickBot="1">
      <c r="A19" s="580" t="s">
        <v>154</v>
      </c>
      <c r="B19" s="581">
        <v>112.36848666707168</v>
      </c>
      <c r="C19" s="581">
        <v>12.368486667071693</v>
      </c>
      <c r="D19" s="582">
        <v>143.4325</v>
      </c>
      <c r="E19" s="581">
        <v>14.5</v>
      </c>
      <c r="F19" s="581"/>
      <c r="G19" s="583"/>
      <c r="H19" s="584"/>
      <c r="I19" s="581"/>
      <c r="J19" s="581">
        <v>100.77499999999999</v>
      </c>
      <c r="K19" s="581">
        <v>-6.4</v>
      </c>
      <c r="L19" s="581"/>
      <c r="M19" s="583"/>
      <c r="N19" s="584"/>
      <c r="O19" s="581"/>
      <c r="P19" s="581">
        <v>142.49798837913735</v>
      </c>
      <c r="Q19" s="581">
        <v>22.182946309168347</v>
      </c>
      <c r="R19" s="581"/>
      <c r="S19" s="583"/>
    </row>
    <row r="20" spans="1:19" ht="9" customHeight="1" thickTop="1">
      <c r="A20" s="585"/>
    </row>
    <row r="21" spans="1:19" ht="9" customHeight="1">
      <c r="A21" s="585"/>
    </row>
    <row r="23" spans="1:19" ht="16.5" customHeight="1">
      <c r="M23" s="586"/>
    </row>
    <row r="24" spans="1:19">
      <c r="M24" s="586"/>
    </row>
    <row r="25" spans="1:19">
      <c r="M25" s="586"/>
    </row>
    <row r="26" spans="1:19" ht="12.75" customHeight="1">
      <c r="M26" s="586"/>
    </row>
    <row r="28" spans="1:19" ht="18" customHeight="1"/>
    <row r="29" spans="1:19" ht="18" customHeight="1"/>
    <row r="30" spans="1:19" ht="18" customHeight="1"/>
    <row r="31" spans="1:19" ht="18" customHeight="1"/>
    <row r="32" spans="1:19" ht="18" customHeight="1"/>
    <row r="33" spans="4:6" ht="18" customHeight="1"/>
    <row r="34" spans="4:6" ht="18" customHeight="1"/>
    <row r="35" spans="4:6" ht="18" customHeight="1">
      <c r="D35" s="586"/>
    </row>
    <row r="36" spans="4:6" ht="18" customHeight="1">
      <c r="D36" s="586"/>
      <c r="F36" s="586"/>
    </row>
    <row r="37" spans="4:6" ht="18" customHeight="1">
      <c r="D37" s="586"/>
      <c r="F37" s="586"/>
    </row>
    <row r="38" spans="4:6" ht="18" customHeight="1"/>
    <row r="39" spans="4:6" ht="18" customHeight="1"/>
    <row r="40" spans="4:6" ht="18" customHeight="1"/>
  </sheetData>
  <mergeCells count="16">
    <mergeCell ref="A1:S1"/>
    <mergeCell ref="A2:S2"/>
    <mergeCell ref="A3:S3"/>
    <mergeCell ref="A4:G4"/>
    <mergeCell ref="H4:M4"/>
    <mergeCell ref="N4:S4"/>
    <mergeCell ref="L5:M5"/>
    <mergeCell ref="N5:O5"/>
    <mergeCell ref="P5:Q5"/>
    <mergeCell ref="R5:S5"/>
    <mergeCell ref="A5:A6"/>
    <mergeCell ref="B5:C5"/>
    <mergeCell ref="D5:E5"/>
    <mergeCell ref="F5:G5"/>
    <mergeCell ref="H5:I5"/>
    <mergeCell ref="J5:K5"/>
  </mergeCells>
  <printOptions horizontalCentered="1"/>
  <pageMargins left="0.7" right="0.28000000000000003" top="0.75" bottom="0.75" header="0.3" footer="0.3"/>
  <pageSetup scale="95" orientation="landscape" r:id="rId1"/>
  <rowBreaks count="1" manualBreakCount="1">
    <brk id="19" max="1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C1:I49"/>
  <sheetViews>
    <sheetView view="pageBreakPreview" zoomScaleSheetLayoutView="100" workbookViewId="0">
      <selection activeCell="C2" sqref="C2:I2"/>
    </sheetView>
  </sheetViews>
  <sheetFormatPr defaultRowHeight="15"/>
  <cols>
    <col min="1" max="1" width="4.28515625" customWidth="1"/>
    <col min="2" max="2" width="6.5703125" customWidth="1"/>
    <col min="3" max="3" width="30.7109375" customWidth="1"/>
    <col min="4" max="4" width="13.42578125" customWidth="1"/>
    <col min="5" max="5" width="14.7109375" bestFit="1" customWidth="1"/>
    <col min="6" max="6" width="13.5703125" customWidth="1"/>
    <col min="7" max="7" width="13.140625" customWidth="1"/>
    <col min="8" max="8" width="10" customWidth="1"/>
    <col min="9" max="9" width="9.140625" customWidth="1"/>
  </cols>
  <sheetData>
    <row r="1" spans="3:9">
      <c r="C1" s="1766" t="s">
        <v>44</v>
      </c>
      <c r="D1" s="1766"/>
      <c r="E1" s="1766"/>
      <c r="F1" s="1766"/>
      <c r="G1" s="1766"/>
      <c r="H1" s="1766"/>
      <c r="I1" s="1766"/>
    </row>
    <row r="2" spans="3:9" ht="15.75">
      <c r="C2" s="1772" t="s">
        <v>252</v>
      </c>
      <c r="D2" s="1772"/>
      <c r="E2" s="1772"/>
      <c r="F2" s="1772"/>
      <c r="G2" s="1772"/>
      <c r="H2" s="1772"/>
      <c r="I2" s="1772"/>
    </row>
    <row r="3" spans="3:9" ht="15.75" thickBot="1">
      <c r="C3" s="1773" t="s">
        <v>805</v>
      </c>
      <c r="D3" s="1773"/>
      <c r="E3" s="1773"/>
      <c r="F3" s="1773"/>
      <c r="G3" s="1773"/>
      <c r="H3" s="1773"/>
      <c r="I3" s="1773"/>
    </row>
    <row r="4" spans="3:9" ht="15.75" thickTop="1">
      <c r="C4" s="613"/>
      <c r="D4" s="614"/>
      <c r="E4" s="615"/>
      <c r="F4" s="614"/>
      <c r="G4" s="614"/>
      <c r="H4" s="616" t="s">
        <v>4</v>
      </c>
      <c r="I4" s="617"/>
    </row>
    <row r="5" spans="3:9" ht="15.75">
      <c r="C5" s="618"/>
      <c r="D5" s="619" t="s">
        <v>68</v>
      </c>
      <c r="E5" s="620" t="s">
        <v>806</v>
      </c>
      <c r="F5" s="619" t="s">
        <v>68</v>
      </c>
      <c r="G5" s="620" t="s">
        <v>806</v>
      </c>
      <c r="H5" s="1774" t="s">
        <v>807</v>
      </c>
      <c r="I5" s="1775"/>
    </row>
    <row r="6" spans="3:9" ht="15.75">
      <c r="C6" s="618"/>
      <c r="D6" s="621">
        <v>2015</v>
      </c>
      <c r="E6" s="622">
        <v>2016</v>
      </c>
      <c r="F6" s="621">
        <v>2016</v>
      </c>
      <c r="G6" s="621">
        <v>2017</v>
      </c>
      <c r="H6" s="623" t="s">
        <v>6</v>
      </c>
      <c r="I6" s="624" t="s">
        <v>50</v>
      </c>
    </row>
    <row r="7" spans="3:9" ht="15.75">
      <c r="C7" s="625"/>
      <c r="D7" s="626"/>
      <c r="E7" s="626"/>
      <c r="F7" s="627"/>
      <c r="G7" s="626"/>
      <c r="H7" s="628"/>
      <c r="I7" s="629"/>
    </row>
    <row r="8" spans="3:9">
      <c r="C8" s="630" t="s">
        <v>808</v>
      </c>
      <c r="D8" s="631">
        <v>726683.87</v>
      </c>
      <c r="E8" s="631">
        <v>891133.39135881991</v>
      </c>
      <c r="F8" s="631">
        <v>917630.89047060988</v>
      </c>
      <c r="G8" s="631">
        <v>923292.48286210001</v>
      </c>
      <c r="H8" s="632">
        <v>22.630132324090241</v>
      </c>
      <c r="I8" s="633">
        <v>0.61697927241601747</v>
      </c>
    </row>
    <row r="9" spans="3:9">
      <c r="C9" s="634" t="s">
        <v>809</v>
      </c>
      <c r="D9" s="635">
        <v>23622.95</v>
      </c>
      <c r="E9" s="635">
        <v>29232.38810815</v>
      </c>
      <c r="F9" s="635">
        <v>30620.108336740002</v>
      </c>
      <c r="G9" s="635">
        <v>29133.95036789</v>
      </c>
      <c r="H9" s="632">
        <v>23.745713842470991</v>
      </c>
      <c r="I9" s="633">
        <v>-4.8535359591357548</v>
      </c>
    </row>
    <row r="10" spans="3:9">
      <c r="C10" s="634" t="s">
        <v>810</v>
      </c>
      <c r="D10" s="636">
        <v>703060.92</v>
      </c>
      <c r="E10" s="636">
        <v>861901.00325066992</v>
      </c>
      <c r="F10" s="636">
        <v>887010.78213386983</v>
      </c>
      <c r="G10" s="636">
        <v>894158.53249421006</v>
      </c>
      <c r="H10" s="632">
        <v>22.592648621497815</v>
      </c>
      <c r="I10" s="633">
        <v>0.80582451806785116</v>
      </c>
    </row>
    <row r="11" spans="3:9">
      <c r="C11" s="637" t="s">
        <v>811</v>
      </c>
      <c r="D11" s="638">
        <v>517456.67892682005</v>
      </c>
      <c r="E11" s="635">
        <v>642948.43256446999</v>
      </c>
      <c r="F11" s="638">
        <v>672458.1601839799</v>
      </c>
      <c r="G11" s="635">
        <v>650438.71996532008</v>
      </c>
      <c r="H11" s="639">
        <v>24.251644388456569</v>
      </c>
      <c r="I11" s="640">
        <v>-3.2744699257773107</v>
      </c>
    </row>
    <row r="12" spans="3:9">
      <c r="C12" s="641" t="s">
        <v>812</v>
      </c>
      <c r="D12" s="638">
        <v>185604.24107317999</v>
      </c>
      <c r="E12" s="635">
        <v>218952.57068619999</v>
      </c>
      <c r="F12" s="638">
        <v>214552.62194988999</v>
      </c>
      <c r="G12" s="635">
        <v>243719.81252889</v>
      </c>
      <c r="H12" s="639">
        <v>17.967439440067224</v>
      </c>
      <c r="I12" s="640">
        <v>13.594422810555159</v>
      </c>
    </row>
    <row r="13" spans="3:9" ht="15.75">
      <c r="C13" s="642"/>
      <c r="D13" s="638"/>
      <c r="E13" s="643"/>
      <c r="F13" s="643"/>
      <c r="G13" s="643"/>
      <c r="H13" s="639"/>
      <c r="I13" s="640"/>
    </row>
    <row r="14" spans="3:9" ht="15.75">
      <c r="C14" s="644"/>
      <c r="D14" s="645"/>
      <c r="E14" s="646"/>
      <c r="F14" s="646"/>
      <c r="G14" s="646"/>
      <c r="H14" s="647"/>
      <c r="I14" s="648"/>
    </row>
    <row r="15" spans="3:9">
      <c r="C15" s="630" t="s">
        <v>813</v>
      </c>
      <c r="D15" s="636">
        <v>120995.11</v>
      </c>
      <c r="E15" s="636">
        <v>145708.91297679578</v>
      </c>
      <c r="F15" s="636">
        <v>152199.83332362378</v>
      </c>
      <c r="G15" s="636">
        <v>163217.83007285744</v>
      </c>
      <c r="H15" s="632">
        <v>20.425456017847154</v>
      </c>
      <c r="I15" s="633">
        <v>7.239164793174254</v>
      </c>
    </row>
    <row r="16" spans="3:9">
      <c r="C16" s="637" t="s">
        <v>811</v>
      </c>
      <c r="D16" s="638">
        <v>114843.41</v>
      </c>
      <c r="E16" s="635">
        <v>138259.79297679578</v>
      </c>
      <c r="F16" s="638">
        <v>144005.59332362379</v>
      </c>
      <c r="G16" s="635">
        <v>154272.55007285744</v>
      </c>
      <c r="H16" s="639">
        <v>20.38983601827546</v>
      </c>
      <c r="I16" s="640">
        <v>7.12955414597036</v>
      </c>
    </row>
    <row r="17" spans="3:9">
      <c r="C17" s="641" t="s">
        <v>812</v>
      </c>
      <c r="D17" s="638">
        <v>6151.7</v>
      </c>
      <c r="E17" s="635">
        <v>7449.12</v>
      </c>
      <c r="F17" s="638">
        <v>8194.24</v>
      </c>
      <c r="G17" s="635">
        <v>8945.2800000000007</v>
      </c>
      <c r="H17" s="639">
        <v>21.090430287562782</v>
      </c>
      <c r="I17" s="640">
        <v>9.1654625688288434</v>
      </c>
    </row>
    <row r="18" spans="3:9" ht="15.75">
      <c r="C18" s="649"/>
      <c r="D18" s="650"/>
      <c r="E18" s="651"/>
      <c r="F18" s="651"/>
      <c r="G18" s="651"/>
      <c r="H18" s="652"/>
      <c r="I18" s="653"/>
    </row>
    <row r="19" spans="3:9">
      <c r="C19" s="654"/>
      <c r="D19" s="655"/>
      <c r="E19" s="655"/>
      <c r="F19" s="655"/>
      <c r="G19" s="655"/>
      <c r="H19" s="656"/>
      <c r="I19" s="657"/>
    </row>
    <row r="20" spans="3:9">
      <c r="C20" s="630" t="s">
        <v>814</v>
      </c>
      <c r="D20" s="631">
        <v>824056.04</v>
      </c>
      <c r="E20" s="631">
        <v>1007609.9162274657</v>
      </c>
      <c r="F20" s="631">
        <v>1039210.6254574936</v>
      </c>
      <c r="G20" s="631">
        <v>1057376.3625670676</v>
      </c>
      <c r="H20" s="632">
        <v>22.274440974604801</v>
      </c>
      <c r="I20" s="633">
        <v>1.7480322722428667</v>
      </c>
    </row>
    <row r="21" spans="3:9">
      <c r="C21" s="637" t="s">
        <v>811</v>
      </c>
      <c r="D21" s="638">
        <v>632300.08892682008</v>
      </c>
      <c r="E21" s="638">
        <v>781208.2255412658</v>
      </c>
      <c r="F21" s="638">
        <v>816463.75350760366</v>
      </c>
      <c r="G21" s="638">
        <v>804711.27003817749</v>
      </c>
      <c r="H21" s="639">
        <v>23.550231800090685</v>
      </c>
      <c r="I21" s="640">
        <v>-1.4394372584130508</v>
      </c>
    </row>
    <row r="22" spans="3:9">
      <c r="C22" s="641" t="s">
        <v>815</v>
      </c>
      <c r="D22" s="638">
        <v>76.730229284748646</v>
      </c>
      <c r="E22" s="638">
        <v>77.530819512589005</v>
      </c>
      <c r="F22" s="638">
        <v>78.56576265741802</v>
      </c>
      <c r="G22" s="638">
        <v>76.104526120152983</v>
      </c>
      <c r="H22" s="639" t="s">
        <v>25</v>
      </c>
      <c r="I22" s="640" t="s">
        <v>25</v>
      </c>
    </row>
    <row r="23" spans="3:9">
      <c r="C23" s="637" t="s">
        <v>812</v>
      </c>
      <c r="D23" s="638">
        <v>191755.95107318001</v>
      </c>
      <c r="E23" s="638">
        <v>226401.69068619999</v>
      </c>
      <c r="F23" s="638">
        <v>222746.87194988999</v>
      </c>
      <c r="G23" s="638">
        <v>252665.09252889</v>
      </c>
      <c r="H23" s="639">
        <v>18.067621588337616</v>
      </c>
      <c r="I23" s="640">
        <v>13.431488539929106</v>
      </c>
    </row>
    <row r="24" spans="3:9">
      <c r="C24" s="641" t="s">
        <v>815</v>
      </c>
      <c r="D24" s="638">
        <v>23.269770715251354</v>
      </c>
      <c r="E24" s="638">
        <v>22.469180487410995</v>
      </c>
      <c r="F24" s="638">
        <v>21.434237342581994</v>
      </c>
      <c r="G24" s="638">
        <v>23.895473879847003</v>
      </c>
      <c r="H24" s="639" t="s">
        <v>25</v>
      </c>
      <c r="I24" s="640" t="s">
        <v>25</v>
      </c>
    </row>
    <row r="25" spans="3:9">
      <c r="C25" s="658"/>
      <c r="D25" s="659"/>
      <c r="E25" s="659"/>
      <c r="F25" s="659"/>
      <c r="G25" s="659"/>
      <c r="H25" s="660"/>
      <c r="I25" s="661"/>
    </row>
    <row r="26" spans="3:9" ht="15.75">
      <c r="C26" s="642"/>
      <c r="D26" s="662"/>
      <c r="E26" s="663"/>
      <c r="F26" s="663"/>
      <c r="G26" s="663"/>
      <c r="H26" s="639"/>
      <c r="I26" s="640"/>
    </row>
    <row r="27" spans="3:9">
      <c r="C27" s="630" t="s">
        <v>816</v>
      </c>
      <c r="D27" s="631">
        <v>847678.99</v>
      </c>
      <c r="E27" s="631">
        <v>1036842.3043356157</v>
      </c>
      <c r="F27" s="631">
        <v>1069830.7337942338</v>
      </c>
      <c r="G27" s="631">
        <v>1086510.3129349574</v>
      </c>
      <c r="H27" s="632">
        <v>22.315442115135568</v>
      </c>
      <c r="I27" s="633">
        <v>1.5590858080481809</v>
      </c>
    </row>
    <row r="28" spans="3:9">
      <c r="C28" s="664"/>
      <c r="D28" s="665"/>
      <c r="E28" s="665"/>
      <c r="F28" s="665"/>
      <c r="G28" s="665"/>
      <c r="H28" s="666"/>
      <c r="I28" s="667"/>
    </row>
    <row r="29" spans="3:9" ht="15.75">
      <c r="C29" s="668" t="s">
        <v>817</v>
      </c>
      <c r="D29" s="662"/>
      <c r="E29" s="663"/>
      <c r="F29" s="663"/>
      <c r="G29" s="663"/>
      <c r="H29" s="639"/>
      <c r="I29" s="640"/>
    </row>
    <row r="30" spans="3:9">
      <c r="C30" s="669"/>
      <c r="D30" s="631"/>
      <c r="E30" s="631"/>
      <c r="F30" s="631"/>
      <c r="G30" s="631"/>
      <c r="H30" s="632"/>
      <c r="I30" s="633"/>
    </row>
    <row r="31" spans="3:9" ht="15.75">
      <c r="C31" s="630" t="s">
        <v>818</v>
      </c>
      <c r="D31" s="662"/>
      <c r="E31" s="663"/>
      <c r="F31" s="663"/>
      <c r="G31" s="663"/>
      <c r="H31" s="639"/>
      <c r="I31" s="640"/>
    </row>
    <row r="32" spans="3:9">
      <c r="C32" s="637" t="s">
        <v>819</v>
      </c>
      <c r="D32" s="638">
        <v>12.981127553746326</v>
      </c>
      <c r="E32" s="635">
        <v>17.802173024031422</v>
      </c>
      <c r="F32" s="638">
        <v>16.484769740752078</v>
      </c>
      <c r="G32" s="638">
        <v>13.265696178995984</v>
      </c>
      <c r="H32" s="639" t="s">
        <v>25</v>
      </c>
      <c r="I32" s="640" t="s">
        <v>25</v>
      </c>
    </row>
    <row r="33" spans="3:9">
      <c r="C33" s="641" t="s">
        <v>820</v>
      </c>
      <c r="D33" s="638">
        <v>11.193322496199251</v>
      </c>
      <c r="E33" s="635">
        <v>15.041747797347419</v>
      </c>
      <c r="F33" s="638">
        <v>14.089234984696539</v>
      </c>
      <c r="G33" s="638">
        <v>11.5</v>
      </c>
      <c r="H33" s="639" t="s">
        <v>25</v>
      </c>
      <c r="I33" s="640" t="s">
        <v>25</v>
      </c>
    </row>
    <row r="34" spans="3:9" ht="15.75">
      <c r="C34" s="642"/>
      <c r="D34" s="638"/>
      <c r="E34" s="638"/>
      <c r="F34" s="638"/>
      <c r="G34" s="638"/>
      <c r="H34" s="639"/>
      <c r="I34" s="640"/>
    </row>
    <row r="35" spans="3:9">
      <c r="C35" s="630" t="s">
        <v>821</v>
      </c>
      <c r="D35" s="631"/>
      <c r="E35" s="631"/>
      <c r="F35" s="631"/>
      <c r="G35" s="631"/>
      <c r="H35" s="632"/>
      <c r="I35" s="633"/>
    </row>
    <row r="36" spans="3:9">
      <c r="C36" s="637" t="s">
        <v>819</v>
      </c>
      <c r="D36" s="638">
        <v>13.353253370754805</v>
      </c>
      <c r="E36" s="635">
        <v>18.318642763586315</v>
      </c>
      <c r="F36" s="638">
        <v>16.970489789222359</v>
      </c>
      <c r="G36" s="638">
        <v>13.631206651668256</v>
      </c>
      <c r="H36" s="639" t="s">
        <v>25</v>
      </c>
      <c r="I36" s="640" t="s">
        <v>25</v>
      </c>
    </row>
    <row r="37" spans="3:9">
      <c r="C37" s="641" t="s">
        <v>820</v>
      </c>
      <c r="D37" s="638">
        <v>11.514197879457882</v>
      </c>
      <c r="E37" s="635">
        <v>15.478133150801709</v>
      </c>
      <c r="F37" s="638">
        <v>14.504371138085341</v>
      </c>
      <c r="G37" s="638">
        <v>11.76256883405898</v>
      </c>
      <c r="H37" s="639" t="s">
        <v>25</v>
      </c>
      <c r="I37" s="640" t="s">
        <v>25</v>
      </c>
    </row>
    <row r="38" spans="3:9">
      <c r="C38" s="670"/>
      <c r="D38" s="659"/>
      <c r="E38" s="659"/>
      <c r="F38" s="659"/>
      <c r="G38" s="659"/>
      <c r="H38" s="660"/>
      <c r="I38" s="661"/>
    </row>
    <row r="39" spans="3:9">
      <c r="C39" s="671"/>
      <c r="D39" s="672"/>
      <c r="E39" s="672"/>
      <c r="F39" s="672"/>
      <c r="G39" s="672"/>
      <c r="H39" s="673"/>
      <c r="I39" s="674"/>
    </row>
    <row r="40" spans="3:9">
      <c r="C40" s="675" t="s">
        <v>822</v>
      </c>
      <c r="D40" s="638">
        <v>100391.6</v>
      </c>
      <c r="E40" s="643">
        <v>108632.63573351345</v>
      </c>
      <c r="F40" s="643">
        <v>113808.65484504159</v>
      </c>
      <c r="G40" s="643">
        <v>105798.51684762182</v>
      </c>
      <c r="H40" s="639">
        <v>8.2088897213645708</v>
      </c>
      <c r="I40" s="640">
        <v>-7.0382503055906653</v>
      </c>
    </row>
    <row r="41" spans="3:9">
      <c r="C41" s="675" t="s">
        <v>823</v>
      </c>
      <c r="D41" s="638">
        <v>747287.39</v>
      </c>
      <c r="E41" s="643">
        <v>928209.6686021022</v>
      </c>
      <c r="F41" s="643">
        <v>956022.07894919219</v>
      </c>
      <c r="G41" s="643">
        <v>980711.7960873358</v>
      </c>
      <c r="H41" s="639">
        <v>24.210535467767258</v>
      </c>
      <c r="I41" s="640">
        <v>2.5825467509370981</v>
      </c>
    </row>
    <row r="42" spans="3:9">
      <c r="C42" s="675" t="s">
        <v>824</v>
      </c>
      <c r="D42" s="638">
        <v>-148067.66000000003</v>
      </c>
      <c r="E42" s="643">
        <v>-180922.27860210219</v>
      </c>
      <c r="F42" s="643">
        <v>-208734.68894919218</v>
      </c>
      <c r="G42" s="643">
        <v>-24689.717138143606</v>
      </c>
      <c r="H42" s="639" t="s">
        <v>25</v>
      </c>
      <c r="I42" s="640" t="s">
        <v>25</v>
      </c>
    </row>
    <row r="43" spans="3:9">
      <c r="C43" s="675" t="s">
        <v>825</v>
      </c>
      <c r="D43" s="638">
        <v>3031.7</v>
      </c>
      <c r="E43" s="643">
        <v>17111.623333372499</v>
      </c>
      <c r="F43" s="643">
        <v>19781.400000000001</v>
      </c>
      <c r="G43" s="643">
        <v>-25948.372455180008</v>
      </c>
      <c r="H43" s="639" t="s">
        <v>25</v>
      </c>
      <c r="I43" s="640" t="s">
        <v>25</v>
      </c>
    </row>
    <row r="44" spans="3:9" ht="15.75" thickBot="1">
      <c r="C44" s="676" t="s">
        <v>826</v>
      </c>
      <c r="D44" s="677">
        <v>-145035.96000000002</v>
      </c>
      <c r="E44" s="678">
        <v>-163810.65526872969</v>
      </c>
      <c r="F44" s="678">
        <v>-188953.28894919218</v>
      </c>
      <c r="G44" s="678">
        <v>-50638.089593323617</v>
      </c>
      <c r="H44" s="679" t="s">
        <v>25</v>
      </c>
      <c r="I44" s="680" t="s">
        <v>25</v>
      </c>
    </row>
    <row r="45" spans="3:9" ht="16.5" thickTop="1">
      <c r="C45" s="681" t="s">
        <v>827</v>
      </c>
      <c r="D45" s="682"/>
      <c r="E45" s="682"/>
      <c r="F45" s="682"/>
      <c r="G45" s="682"/>
      <c r="H45" s="682"/>
      <c r="I45" s="682"/>
    </row>
    <row r="46" spans="3:9" ht="15.75">
      <c r="C46" s="683" t="s">
        <v>828</v>
      </c>
      <c r="D46" s="682"/>
      <c r="E46" s="682"/>
      <c r="F46" s="682"/>
      <c r="G46" s="682"/>
      <c r="H46" s="682"/>
      <c r="I46" s="682"/>
    </row>
    <row r="47" spans="3:9" ht="15.75">
      <c r="C47" s="684" t="s">
        <v>829</v>
      </c>
      <c r="D47" s="682"/>
      <c r="E47" s="682"/>
      <c r="F47" s="682"/>
      <c r="G47" s="682"/>
      <c r="H47" s="682"/>
      <c r="I47" s="682"/>
    </row>
    <row r="48" spans="3:9" ht="15.75">
      <c r="C48" s="685" t="s">
        <v>830</v>
      </c>
      <c r="D48" s="682"/>
      <c r="E48" s="682"/>
      <c r="F48" s="682"/>
      <c r="G48" s="682"/>
      <c r="H48" s="682"/>
      <c r="I48" s="682"/>
    </row>
    <row r="49" spans="3:9" ht="15.75">
      <c r="C49" s="686" t="s">
        <v>831</v>
      </c>
      <c r="D49">
        <v>101.14</v>
      </c>
      <c r="E49">
        <v>105.92</v>
      </c>
      <c r="F49">
        <v>106.73</v>
      </c>
      <c r="G49">
        <v>103.1</v>
      </c>
      <c r="H49" s="687"/>
      <c r="I49" s="682"/>
    </row>
  </sheetData>
  <mergeCells count="4">
    <mergeCell ref="C1:I1"/>
    <mergeCell ref="C2:I2"/>
    <mergeCell ref="C3:I3"/>
    <mergeCell ref="H5:I5"/>
  </mergeCells>
  <pageMargins left="0.7" right="0.7" top="0.75" bottom="0.75" header="0.3" footer="0.3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C1:I49"/>
  <sheetViews>
    <sheetView view="pageBreakPreview" zoomScaleSheetLayoutView="100" workbookViewId="0">
      <selection activeCell="C2" sqref="C2:I2"/>
    </sheetView>
  </sheetViews>
  <sheetFormatPr defaultRowHeight="15"/>
  <cols>
    <col min="1" max="1" width="6.5703125" customWidth="1"/>
    <col min="2" max="2" width="6.85546875" customWidth="1"/>
    <col min="3" max="3" width="39.85546875" customWidth="1"/>
    <col min="4" max="4" width="13.7109375" customWidth="1"/>
    <col min="5" max="5" width="11" customWidth="1"/>
    <col min="6" max="6" width="10.28515625" customWidth="1"/>
    <col min="7" max="7" width="9" customWidth="1"/>
    <col min="8" max="8" width="11.42578125" customWidth="1"/>
    <col min="9" max="9" width="11.28515625" customWidth="1"/>
  </cols>
  <sheetData>
    <row r="1" spans="3:9">
      <c r="C1" s="1717" t="s">
        <v>65</v>
      </c>
      <c r="D1" s="1717"/>
      <c r="E1" s="1717"/>
      <c r="F1" s="1717"/>
      <c r="G1" s="1717"/>
      <c r="H1" s="1717"/>
      <c r="I1" s="1717"/>
    </row>
    <row r="2" spans="3:9" ht="15.75">
      <c r="C2" s="1772" t="s">
        <v>252</v>
      </c>
      <c r="D2" s="1772"/>
      <c r="E2" s="1772"/>
      <c r="F2" s="1772"/>
      <c r="G2" s="1772"/>
      <c r="H2" s="1772"/>
      <c r="I2" s="1772"/>
    </row>
    <row r="3" spans="3:9" ht="15.75" thickBot="1">
      <c r="C3" s="1776" t="s">
        <v>833</v>
      </c>
      <c r="D3" s="1776"/>
      <c r="E3" s="1776"/>
      <c r="F3" s="1776"/>
      <c r="G3" s="1776"/>
      <c r="H3" s="1776"/>
      <c r="I3" s="1776"/>
    </row>
    <row r="4" spans="3:9" ht="15.75" thickTop="1">
      <c r="C4" s="613"/>
      <c r="D4" s="614"/>
      <c r="E4" s="615"/>
      <c r="F4" s="614"/>
      <c r="G4" s="614"/>
      <c r="H4" s="616" t="s">
        <v>4</v>
      </c>
      <c r="I4" s="617"/>
    </row>
    <row r="5" spans="3:9">
      <c r="C5" s="688"/>
      <c r="D5" s="619" t="s">
        <v>68</v>
      </c>
      <c r="E5" s="620" t="s">
        <v>806</v>
      </c>
      <c r="F5" s="619" t="s">
        <v>68</v>
      </c>
      <c r="G5" s="620" t="s">
        <v>806</v>
      </c>
      <c r="H5" s="1774" t="s">
        <v>807</v>
      </c>
      <c r="I5" s="1775"/>
    </row>
    <row r="6" spans="3:9">
      <c r="C6" s="688"/>
      <c r="D6" s="621">
        <v>2015</v>
      </c>
      <c r="E6" s="622">
        <v>2016</v>
      </c>
      <c r="F6" s="621">
        <v>2016</v>
      </c>
      <c r="G6" s="621">
        <v>2017</v>
      </c>
      <c r="H6" s="623" t="s">
        <v>6</v>
      </c>
      <c r="I6" s="624" t="s">
        <v>50</v>
      </c>
    </row>
    <row r="7" spans="3:9">
      <c r="C7" s="625"/>
      <c r="D7" s="689"/>
      <c r="E7" s="689"/>
      <c r="F7" s="689"/>
      <c r="G7" s="689"/>
      <c r="H7" s="689"/>
      <c r="I7" s="690"/>
    </row>
    <row r="8" spans="3:9">
      <c r="C8" s="630" t="s">
        <v>808</v>
      </c>
      <c r="D8" s="631">
        <v>7184.9304923867903</v>
      </c>
      <c r="E8" s="631">
        <v>8413.2684229495844</v>
      </c>
      <c r="F8" s="631">
        <v>8597.6847228577699</v>
      </c>
      <c r="G8" s="631">
        <v>8955.3102120475269</v>
      </c>
      <c r="H8" s="632">
        <v>17.096030808709301</v>
      </c>
      <c r="I8" s="633">
        <v>4.159555749223685</v>
      </c>
    </row>
    <row r="9" spans="3:9">
      <c r="C9" s="634" t="s">
        <v>809</v>
      </c>
      <c r="D9" s="631">
        <v>233.56683804627249</v>
      </c>
      <c r="E9" s="631">
        <v>275.98553727483005</v>
      </c>
      <c r="F9" s="631">
        <v>286.89317283556642</v>
      </c>
      <c r="G9" s="631">
        <v>282.57953800087296</v>
      </c>
      <c r="H9" s="632">
        <v>18.161267919444057</v>
      </c>
      <c r="I9" s="633">
        <v>-1.5035683115282126</v>
      </c>
    </row>
    <row r="10" spans="3:9">
      <c r="C10" s="634" t="s">
        <v>810</v>
      </c>
      <c r="D10" s="631">
        <v>6951.3636543405182</v>
      </c>
      <c r="E10" s="631">
        <v>8137.2828856747537</v>
      </c>
      <c r="F10" s="631">
        <v>8310.7915500222043</v>
      </c>
      <c r="G10" s="631">
        <v>8672.7306740466556</v>
      </c>
      <c r="H10" s="632">
        <v>17.060238685595635</v>
      </c>
      <c r="I10" s="633">
        <v>4.3550499593926588</v>
      </c>
    </row>
    <row r="11" spans="3:9">
      <c r="C11" s="637" t="s">
        <v>811</v>
      </c>
      <c r="D11" s="638">
        <v>5116.2416346333803</v>
      </c>
      <c r="E11" s="638">
        <v>6070.1324826706004</v>
      </c>
      <c r="F11" s="638">
        <v>6300.5542976106053</v>
      </c>
      <c r="G11" s="638">
        <v>6308.813966685937</v>
      </c>
      <c r="H11" s="639">
        <v>18.644366629989605</v>
      </c>
      <c r="I11" s="640">
        <v>0.13109432416864308</v>
      </c>
    </row>
    <row r="12" spans="3:9">
      <c r="C12" s="641" t="s">
        <v>812</v>
      </c>
      <c r="D12" s="638">
        <v>1835.1220197071384</v>
      </c>
      <c r="E12" s="638">
        <v>2067.1504030041538</v>
      </c>
      <c r="F12" s="638">
        <v>2010.2372524115992</v>
      </c>
      <c r="G12" s="638">
        <v>2363.9167073607177</v>
      </c>
      <c r="H12" s="639">
        <v>12.643757788598947</v>
      </c>
      <c r="I12" s="640">
        <v>17.593916067609626</v>
      </c>
    </row>
    <row r="13" spans="3:9" ht="15.75">
      <c r="C13" s="642"/>
      <c r="D13" s="638"/>
      <c r="E13" s="638"/>
      <c r="F13" s="638"/>
      <c r="G13" s="638"/>
      <c r="H13" s="639"/>
      <c r="I13" s="640"/>
    </row>
    <row r="14" spans="3:9" ht="15.75">
      <c r="C14" s="644"/>
      <c r="D14" s="645"/>
      <c r="E14" s="645"/>
      <c r="F14" s="645"/>
      <c r="G14" s="645"/>
      <c r="H14" s="647"/>
      <c r="I14" s="648"/>
    </row>
    <row r="15" spans="3:9">
      <c r="C15" s="630" t="s">
        <v>813</v>
      </c>
      <c r="D15" s="631">
        <v>1196.3131303144157</v>
      </c>
      <c r="E15" s="631">
        <v>1375.6506134516217</v>
      </c>
      <c r="F15" s="631">
        <v>1426.0267340356393</v>
      </c>
      <c r="G15" s="631">
        <v>1583.1021345572983</v>
      </c>
      <c r="H15" s="632">
        <v>14.990848014020571</v>
      </c>
      <c r="I15" s="633">
        <v>11.014898723331612</v>
      </c>
    </row>
    <row r="16" spans="3:9">
      <c r="C16" s="637" t="s">
        <v>811</v>
      </c>
      <c r="D16" s="638">
        <v>1135.4895194779515</v>
      </c>
      <c r="E16" s="638">
        <v>1305.3228188896883</v>
      </c>
      <c r="F16" s="638">
        <v>1349.2513194380567</v>
      </c>
      <c r="G16" s="638">
        <v>1496.3389919772787</v>
      </c>
      <c r="H16" s="639">
        <v>14.956835487994539</v>
      </c>
      <c r="I16" s="640">
        <v>10.901428845775143</v>
      </c>
    </row>
    <row r="17" spans="3:9">
      <c r="C17" s="641" t="s">
        <v>812</v>
      </c>
      <c r="D17" s="638">
        <v>60.823610836464304</v>
      </c>
      <c r="E17" s="638">
        <v>70.32779456193353</v>
      </c>
      <c r="F17" s="638">
        <v>76.775414597582682</v>
      </c>
      <c r="G17" s="638">
        <v>86.763142580019405</v>
      </c>
      <c r="H17" s="639">
        <v>15.625813059706388</v>
      </c>
      <c r="I17" s="640">
        <v>13.009018622416122</v>
      </c>
    </row>
    <row r="18" spans="3:9" ht="15.75">
      <c r="C18" s="649"/>
      <c r="D18" s="691"/>
      <c r="E18" s="691"/>
      <c r="F18" s="691"/>
      <c r="G18" s="691"/>
      <c r="H18" s="652"/>
      <c r="I18" s="653"/>
    </row>
    <row r="19" spans="3:9">
      <c r="C19" s="654"/>
      <c r="D19" s="655"/>
      <c r="E19" s="655"/>
      <c r="F19" s="655"/>
      <c r="G19" s="655"/>
      <c r="H19" s="656"/>
      <c r="I19" s="657"/>
    </row>
    <row r="20" spans="3:9">
      <c r="C20" s="630" t="s">
        <v>814</v>
      </c>
      <c r="D20" s="631">
        <v>8147.6768835277835</v>
      </c>
      <c r="E20" s="631">
        <v>9512.9334991263768</v>
      </c>
      <c r="F20" s="631">
        <v>9736.8183777522117</v>
      </c>
      <c r="G20" s="631">
        <v>10255.832808603953</v>
      </c>
      <c r="H20" s="632">
        <v>16.756391240290142</v>
      </c>
      <c r="I20" s="633">
        <v>5.3304314686370731</v>
      </c>
    </row>
    <row r="21" spans="3:9">
      <c r="C21" s="637" t="s">
        <v>811</v>
      </c>
      <c r="D21" s="638">
        <v>6251.7311541113313</v>
      </c>
      <c r="E21" s="638">
        <v>7375.4553015602887</v>
      </c>
      <c r="F21" s="638">
        <v>7649.8056170486616</v>
      </c>
      <c r="G21" s="638">
        <v>7805.1529586632159</v>
      </c>
      <c r="H21" s="639">
        <v>17.974607668628906</v>
      </c>
      <c r="I21" s="640">
        <v>2.0307358041665964</v>
      </c>
    </row>
    <row r="22" spans="3:9">
      <c r="C22" s="641" t="s">
        <v>815</v>
      </c>
      <c r="D22" s="692">
        <v>76.730229284748646</v>
      </c>
      <c r="E22" s="692">
        <v>77.530819512589005</v>
      </c>
      <c r="F22" s="692">
        <v>78.56576265741802</v>
      </c>
      <c r="G22" s="692">
        <v>76.104526120152983</v>
      </c>
      <c r="H22" s="639" t="s">
        <v>25</v>
      </c>
      <c r="I22" s="640"/>
    </row>
    <row r="23" spans="3:9">
      <c r="C23" s="637" t="s">
        <v>812</v>
      </c>
      <c r="D23" s="638">
        <v>1895.9457294164527</v>
      </c>
      <c r="E23" s="638">
        <v>2137.4781975660876</v>
      </c>
      <c r="F23" s="638">
        <v>2087.0127607035506</v>
      </c>
      <c r="G23" s="638">
        <v>2450.6798499407373</v>
      </c>
      <c r="H23" s="639">
        <v>12.739418876930372</v>
      </c>
      <c r="I23" s="640">
        <v>17.425245119947959</v>
      </c>
    </row>
    <row r="24" spans="3:9">
      <c r="C24" s="641" t="s">
        <v>815</v>
      </c>
      <c r="D24" s="692">
        <v>23.269770715251354</v>
      </c>
      <c r="E24" s="692">
        <v>22.469180487410995</v>
      </c>
      <c r="F24" s="692">
        <v>21.434237342581994</v>
      </c>
      <c r="G24" s="692">
        <v>23.895473879847003</v>
      </c>
      <c r="H24" s="639" t="s">
        <v>25</v>
      </c>
      <c r="I24" s="640"/>
    </row>
    <row r="25" spans="3:9">
      <c r="C25" s="658"/>
      <c r="D25" s="659"/>
      <c r="E25" s="659"/>
      <c r="F25" s="659"/>
      <c r="G25" s="659"/>
      <c r="H25" s="660"/>
      <c r="I25" s="661"/>
    </row>
    <row r="26" spans="3:9" ht="15.75">
      <c r="C26" s="642"/>
      <c r="D26" s="692"/>
      <c r="E26" s="692"/>
      <c r="F26" s="692"/>
      <c r="G26" s="692"/>
      <c r="H26" s="639"/>
      <c r="I26" s="640"/>
    </row>
    <row r="27" spans="3:9">
      <c r="C27" s="630" t="s">
        <v>816</v>
      </c>
      <c r="D27" s="631">
        <v>8381.2437215740556</v>
      </c>
      <c r="E27" s="631">
        <v>9788.9190364012047</v>
      </c>
      <c r="F27" s="631">
        <v>10023.711550587779</v>
      </c>
      <c r="G27" s="631">
        <v>10538.412346604826</v>
      </c>
      <c r="H27" s="632">
        <v>16.795542065000092</v>
      </c>
      <c r="I27" s="633">
        <v>5.1348324761686115</v>
      </c>
    </row>
    <row r="28" spans="3:9">
      <c r="C28" s="664"/>
      <c r="D28" s="665"/>
      <c r="E28" s="665"/>
      <c r="F28" s="665"/>
      <c r="G28" s="665"/>
      <c r="H28" s="666"/>
      <c r="I28" s="667"/>
    </row>
    <row r="29" spans="3:9">
      <c r="C29" s="668" t="s">
        <v>817</v>
      </c>
      <c r="D29" s="692"/>
      <c r="E29" s="692"/>
      <c r="F29" s="692"/>
      <c r="G29" s="692"/>
      <c r="H29" s="639"/>
      <c r="I29" s="640"/>
    </row>
    <row r="30" spans="3:9">
      <c r="C30" s="669"/>
      <c r="D30" s="631"/>
      <c r="E30" s="631"/>
      <c r="F30" s="631"/>
      <c r="G30" s="631"/>
      <c r="H30" s="632"/>
      <c r="I30" s="633"/>
    </row>
    <row r="31" spans="3:9">
      <c r="C31" s="630" t="s">
        <v>818</v>
      </c>
      <c r="D31" s="692"/>
      <c r="E31" s="692"/>
      <c r="F31" s="692"/>
      <c r="G31" s="692"/>
      <c r="H31" s="639"/>
      <c r="I31" s="640"/>
    </row>
    <row r="32" spans="3:9">
      <c r="C32" s="637" t="s">
        <v>819</v>
      </c>
      <c r="D32" s="692">
        <v>12.981127553746326</v>
      </c>
      <c r="E32" s="692">
        <v>17.802173024031422</v>
      </c>
      <c r="F32" s="692">
        <v>16.484769740752078</v>
      </c>
      <c r="G32" s="692">
        <v>13.265696178995984</v>
      </c>
      <c r="H32" s="639" t="s">
        <v>25</v>
      </c>
      <c r="I32" s="640"/>
    </row>
    <row r="33" spans="3:9">
      <c r="C33" s="641" t="s">
        <v>820</v>
      </c>
      <c r="D33" s="692">
        <v>11.193322496199251</v>
      </c>
      <c r="E33" s="692">
        <v>15.041747797347419</v>
      </c>
      <c r="F33" s="692">
        <v>14.089234984696539</v>
      </c>
      <c r="G33" s="692">
        <v>11.5</v>
      </c>
      <c r="H33" s="639" t="s">
        <v>25</v>
      </c>
      <c r="I33" s="640"/>
    </row>
    <row r="34" spans="3:9" ht="15.75">
      <c r="C34" s="642"/>
      <c r="D34" s="638"/>
      <c r="E34" s="638"/>
      <c r="F34" s="638"/>
      <c r="G34" s="638"/>
      <c r="H34" s="639"/>
      <c r="I34" s="640"/>
    </row>
    <row r="35" spans="3:9">
      <c r="C35" s="630" t="s">
        <v>821</v>
      </c>
      <c r="D35" s="631"/>
      <c r="E35" s="631"/>
      <c r="F35" s="631"/>
      <c r="G35" s="631"/>
      <c r="H35" s="632"/>
      <c r="I35" s="633"/>
    </row>
    <row r="36" spans="3:9">
      <c r="C36" s="637" t="s">
        <v>819</v>
      </c>
      <c r="D36" s="692">
        <v>13.353253370754805</v>
      </c>
      <c r="E36" s="692">
        <v>18.318642763586315</v>
      </c>
      <c r="F36" s="692">
        <v>16.970489789222359</v>
      </c>
      <c r="G36" s="692">
        <v>13.631206651668256</v>
      </c>
      <c r="H36" s="639" t="s">
        <v>25</v>
      </c>
      <c r="I36" s="640"/>
    </row>
    <row r="37" spans="3:9">
      <c r="C37" s="641" t="s">
        <v>820</v>
      </c>
      <c r="D37" s="692">
        <v>11.514197879457882</v>
      </c>
      <c r="E37" s="692">
        <v>15.478133150801709</v>
      </c>
      <c r="F37" s="692">
        <v>14.504371138085341</v>
      </c>
      <c r="G37" s="692">
        <v>11.76256883405898</v>
      </c>
      <c r="H37" s="639" t="s">
        <v>25</v>
      </c>
      <c r="I37" s="640"/>
    </row>
    <row r="38" spans="3:9">
      <c r="C38" s="670"/>
      <c r="D38" s="659"/>
      <c r="E38" s="659"/>
      <c r="F38" s="659"/>
      <c r="G38" s="659"/>
      <c r="H38" s="660"/>
      <c r="I38" s="661"/>
    </row>
    <row r="39" spans="3:9">
      <c r="C39" s="693"/>
      <c r="D39" s="694"/>
      <c r="E39" s="694"/>
      <c r="F39" s="694"/>
      <c r="G39" s="694"/>
      <c r="H39" s="673"/>
      <c r="I39" s="674"/>
    </row>
    <row r="40" spans="3:9">
      <c r="C40" s="675" t="s">
        <v>822</v>
      </c>
      <c r="D40" s="638">
        <v>992.60035594225826</v>
      </c>
      <c r="E40" s="638">
        <v>1025.6102316230499</v>
      </c>
      <c r="F40" s="638">
        <v>1066.3230098851454</v>
      </c>
      <c r="G40" s="638">
        <v>1026.1737812572437</v>
      </c>
      <c r="H40" s="639">
        <v>3.3255957932289704</v>
      </c>
      <c r="I40" s="640">
        <v>-3.7652032503946629</v>
      </c>
    </row>
    <row r="41" spans="3:9">
      <c r="C41" s="675" t="s">
        <v>823</v>
      </c>
      <c r="D41" s="638">
        <v>7388.6433656317977</v>
      </c>
      <c r="E41" s="638">
        <v>8763.3088047781548</v>
      </c>
      <c r="F41" s="638">
        <v>8957.3885407026337</v>
      </c>
      <c r="G41" s="638">
        <v>9512.2385653475831</v>
      </c>
      <c r="H41" s="639">
        <v>18.60511288906703</v>
      </c>
      <c r="I41" s="640">
        <v>6.1943279798983184</v>
      </c>
    </row>
    <row r="42" spans="3:9">
      <c r="C42" s="675" t="s">
        <v>824</v>
      </c>
      <c r="D42" s="638">
        <v>-1463.9871465295632</v>
      </c>
      <c r="E42" s="638">
        <v>-1708.1030834790615</v>
      </c>
      <c r="F42" s="638">
        <v>-1955.7264962915035</v>
      </c>
      <c r="G42" s="638">
        <v>-239.4734930954763</v>
      </c>
      <c r="H42" s="639" t="s">
        <v>25</v>
      </c>
      <c r="I42" s="640"/>
    </row>
    <row r="43" spans="3:9">
      <c r="C43" s="675" t="s">
        <v>825</v>
      </c>
      <c r="D43" s="638">
        <v>29.975281787621118</v>
      </c>
      <c r="E43" s="638">
        <v>161.55233509603946</v>
      </c>
      <c r="F43" s="638">
        <v>185.34057903120024</v>
      </c>
      <c r="G43" s="638">
        <v>-251.68159510358885</v>
      </c>
      <c r="H43" s="639" t="s">
        <v>25</v>
      </c>
      <c r="I43" s="640"/>
    </row>
    <row r="44" spans="3:9" ht="15.75" thickBot="1">
      <c r="C44" s="676" t="s">
        <v>826</v>
      </c>
      <c r="D44" s="677">
        <v>-1434.011864741942</v>
      </c>
      <c r="E44" s="677">
        <v>-1546.550748383022</v>
      </c>
      <c r="F44" s="677">
        <v>-1770.3859172603034</v>
      </c>
      <c r="G44" s="677">
        <v>-491.15508819906518</v>
      </c>
      <c r="H44" s="679" t="s">
        <v>25</v>
      </c>
      <c r="I44" s="680"/>
    </row>
    <row r="45" spans="3:9" ht="16.5" thickTop="1">
      <c r="C45" s="681" t="s">
        <v>827</v>
      </c>
      <c r="H45" s="682"/>
      <c r="I45" s="682"/>
    </row>
    <row r="46" spans="3:9" ht="15.75">
      <c r="C46" s="683" t="s">
        <v>828</v>
      </c>
      <c r="H46" s="682"/>
      <c r="I46" s="682"/>
    </row>
    <row r="47" spans="3:9" ht="15.75">
      <c r="C47" s="684" t="s">
        <v>829</v>
      </c>
      <c r="H47" s="682"/>
      <c r="I47" s="682"/>
    </row>
    <row r="48" spans="3:9" ht="15.75">
      <c r="C48" s="685" t="s">
        <v>830</v>
      </c>
      <c r="H48" s="682"/>
      <c r="I48" s="682"/>
    </row>
    <row r="49" spans="3:9" ht="15.75">
      <c r="C49" s="686" t="s">
        <v>831</v>
      </c>
      <c r="D49" s="695">
        <v>101.14</v>
      </c>
      <c r="E49" s="695">
        <v>105.92</v>
      </c>
      <c r="F49" s="695">
        <v>106.73</v>
      </c>
      <c r="G49" s="695">
        <v>103.1</v>
      </c>
      <c r="H49" s="682"/>
      <c r="I49" s="682"/>
    </row>
  </sheetData>
  <mergeCells count="4">
    <mergeCell ref="C1:I1"/>
    <mergeCell ref="C2:I2"/>
    <mergeCell ref="C3:I3"/>
    <mergeCell ref="H5:I5"/>
  </mergeCells>
  <pageMargins left="0.7" right="0.7" top="0.75" bottom="0.75" header="0.3" footer="0.3"/>
  <pageSetup paperSize="9" scale="8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98"/>
  <sheetViews>
    <sheetView view="pageBreakPreview" topLeftCell="A70" zoomScaleSheetLayoutView="100" workbookViewId="0">
      <selection activeCell="B82" sqref="B82:L82"/>
    </sheetView>
  </sheetViews>
  <sheetFormatPr defaultRowHeight="15"/>
  <cols>
    <col min="1" max="1" width="6.5703125" customWidth="1"/>
    <col min="2" max="2" width="12.7109375" customWidth="1"/>
    <col min="3" max="3" width="13.7109375" bestFit="1" customWidth="1"/>
    <col min="4" max="5" width="9.28515625" bestFit="1" customWidth="1"/>
    <col min="6" max="6" width="9.42578125" bestFit="1" customWidth="1"/>
    <col min="7" max="12" width="9.28515625" bestFit="1" customWidth="1"/>
  </cols>
  <sheetData>
    <row r="1" spans="2:9">
      <c r="B1" s="1717" t="s">
        <v>236</v>
      </c>
      <c r="C1" s="1717"/>
      <c r="D1" s="1717"/>
      <c r="E1" s="1717"/>
      <c r="F1" s="1717"/>
      <c r="G1" s="1717"/>
      <c r="H1" s="1717"/>
      <c r="I1" s="1717"/>
    </row>
    <row r="2" spans="2:9" ht="16.5" thickBot="1">
      <c r="B2" s="1796" t="s">
        <v>835</v>
      </c>
      <c r="C2" s="1797"/>
      <c r="D2" s="1797"/>
      <c r="E2" s="1797"/>
      <c r="F2" s="1797"/>
      <c r="G2" s="1797"/>
      <c r="H2" s="1797"/>
      <c r="I2" s="1797"/>
    </row>
    <row r="3" spans="2:9" ht="15.75" thickTop="1">
      <c r="B3" s="1798" t="s">
        <v>836</v>
      </c>
      <c r="C3" s="1800" t="s">
        <v>731</v>
      </c>
      <c r="D3" s="1802" t="s">
        <v>837</v>
      </c>
      <c r="E3" s="1802"/>
      <c r="F3" s="1802"/>
      <c r="G3" s="1803" t="s">
        <v>838</v>
      </c>
      <c r="H3" s="1802"/>
      <c r="I3" s="1804"/>
    </row>
    <row r="4" spans="2:9" ht="15.75" thickBot="1">
      <c r="B4" s="1799"/>
      <c r="C4" s="1801"/>
      <c r="D4" s="696" t="s">
        <v>839</v>
      </c>
      <c r="E4" s="696" t="s">
        <v>840</v>
      </c>
      <c r="F4" s="696" t="s">
        <v>841</v>
      </c>
      <c r="G4" s="697" t="s">
        <v>839</v>
      </c>
      <c r="H4" s="696" t="s">
        <v>840</v>
      </c>
      <c r="I4" s="698" t="s">
        <v>841</v>
      </c>
    </row>
    <row r="5" spans="2:9">
      <c r="B5" s="1805" t="s">
        <v>721</v>
      </c>
      <c r="C5" s="699" t="s">
        <v>733</v>
      </c>
      <c r="D5" s="700">
        <v>72.099999999999994</v>
      </c>
      <c r="E5" s="700">
        <v>72.7</v>
      </c>
      <c r="F5" s="700">
        <v>72.400000000000006</v>
      </c>
      <c r="G5" s="700">
        <v>71.107187499999995</v>
      </c>
      <c r="H5" s="700">
        <v>71.707187500000003</v>
      </c>
      <c r="I5" s="701">
        <v>71.407187500000006</v>
      </c>
    </row>
    <row r="6" spans="2:9">
      <c r="B6" s="1794"/>
      <c r="C6" s="699" t="s">
        <v>734</v>
      </c>
      <c r="D6" s="700">
        <v>75.599999999999994</v>
      </c>
      <c r="E6" s="700">
        <v>76.2</v>
      </c>
      <c r="F6" s="700">
        <v>75.900000000000006</v>
      </c>
      <c r="G6" s="700">
        <v>73.617096774193527</v>
      </c>
      <c r="H6" s="700">
        <v>74.21709677419355</v>
      </c>
      <c r="I6" s="701">
        <v>73.917096774193539</v>
      </c>
    </row>
    <row r="7" spans="2:9">
      <c r="B7" s="1794"/>
      <c r="C7" s="699" t="s">
        <v>735</v>
      </c>
      <c r="D7" s="700">
        <v>78.099999999999994</v>
      </c>
      <c r="E7" s="700">
        <v>78.7</v>
      </c>
      <c r="F7" s="700">
        <v>78.400000000000006</v>
      </c>
      <c r="G7" s="700">
        <v>77.85466666666666</v>
      </c>
      <c r="H7" s="700">
        <v>78.454666666666668</v>
      </c>
      <c r="I7" s="701">
        <v>78.154666666666657</v>
      </c>
    </row>
    <row r="8" spans="2:9">
      <c r="B8" s="1794"/>
      <c r="C8" s="699" t="s">
        <v>736</v>
      </c>
      <c r="D8" s="700">
        <v>80.739999999999995</v>
      </c>
      <c r="E8" s="700">
        <v>81.34</v>
      </c>
      <c r="F8" s="700">
        <v>81.040000000000006</v>
      </c>
      <c r="G8" s="700">
        <v>78.983333333333334</v>
      </c>
      <c r="H8" s="700">
        <v>79.583333333333329</v>
      </c>
      <c r="I8" s="701">
        <v>79.283333333333331</v>
      </c>
    </row>
    <row r="9" spans="2:9">
      <c r="B9" s="1794"/>
      <c r="C9" s="699" t="s">
        <v>737</v>
      </c>
      <c r="D9" s="700">
        <v>85.51</v>
      </c>
      <c r="E9" s="700">
        <v>86.11</v>
      </c>
      <c r="F9" s="700">
        <v>85.81</v>
      </c>
      <c r="G9" s="700">
        <v>82.697241379310341</v>
      </c>
      <c r="H9" s="700">
        <v>83.297241379310336</v>
      </c>
      <c r="I9" s="701">
        <v>82.997241379310339</v>
      </c>
    </row>
    <row r="10" spans="2:9">
      <c r="B10" s="1794"/>
      <c r="C10" s="699" t="s">
        <v>738</v>
      </c>
      <c r="D10" s="700">
        <v>81.900000000000006</v>
      </c>
      <c r="E10" s="700">
        <v>82.5</v>
      </c>
      <c r="F10" s="700">
        <v>82.2</v>
      </c>
      <c r="G10" s="700">
        <v>84.163666666666657</v>
      </c>
      <c r="H10" s="700">
        <v>84.763666666666666</v>
      </c>
      <c r="I10" s="701">
        <v>84.463666666666654</v>
      </c>
    </row>
    <row r="11" spans="2:9">
      <c r="B11" s="1794"/>
      <c r="C11" s="699" t="s">
        <v>739</v>
      </c>
      <c r="D11" s="700">
        <v>79.05</v>
      </c>
      <c r="E11" s="700">
        <v>79.650000000000006</v>
      </c>
      <c r="F11" s="700">
        <v>79.349999999999994</v>
      </c>
      <c r="G11" s="700">
        <v>79.455517241379312</v>
      </c>
      <c r="H11" s="700">
        <v>80.055517241379306</v>
      </c>
      <c r="I11" s="701">
        <v>79.755517241379309</v>
      </c>
    </row>
    <row r="12" spans="2:9">
      <c r="B12" s="1794"/>
      <c r="C12" s="699" t="s">
        <v>740</v>
      </c>
      <c r="D12" s="700">
        <v>79.55</v>
      </c>
      <c r="E12" s="700">
        <v>80.150000000000006</v>
      </c>
      <c r="F12" s="700">
        <v>79.849999999999994</v>
      </c>
      <c r="G12" s="700">
        <v>78.760000000000005</v>
      </c>
      <c r="H12" s="700">
        <v>79.36</v>
      </c>
      <c r="I12" s="701">
        <v>79.06</v>
      </c>
    </row>
    <row r="13" spans="2:9">
      <c r="B13" s="1794"/>
      <c r="C13" s="699" t="s">
        <v>741</v>
      </c>
      <c r="D13" s="700">
        <v>82.13</v>
      </c>
      <c r="E13" s="700">
        <v>82.73</v>
      </c>
      <c r="F13" s="700">
        <v>82.43</v>
      </c>
      <c r="G13" s="700">
        <v>80.99233333333332</v>
      </c>
      <c r="H13" s="700">
        <v>81.592333333333343</v>
      </c>
      <c r="I13" s="701">
        <v>81.292333333333332</v>
      </c>
    </row>
    <row r="14" spans="2:9">
      <c r="B14" s="1794"/>
      <c r="C14" s="699" t="s">
        <v>742</v>
      </c>
      <c r="D14" s="700">
        <v>85.32</v>
      </c>
      <c r="E14" s="700">
        <v>85.92</v>
      </c>
      <c r="F14" s="700">
        <v>85.62</v>
      </c>
      <c r="G14" s="700">
        <v>83.74677419354839</v>
      </c>
      <c r="H14" s="700">
        <v>84.346774193548384</v>
      </c>
      <c r="I14" s="701">
        <v>84.046774193548387</v>
      </c>
    </row>
    <row r="15" spans="2:9">
      <c r="B15" s="1794"/>
      <c r="C15" s="699" t="s">
        <v>743</v>
      </c>
      <c r="D15" s="702">
        <v>88.6</v>
      </c>
      <c r="E15" s="700">
        <v>89.2</v>
      </c>
      <c r="F15" s="702">
        <v>88.9</v>
      </c>
      <c r="G15" s="700">
        <v>88.055937499999999</v>
      </c>
      <c r="H15" s="702">
        <v>88.655937499999993</v>
      </c>
      <c r="I15" s="701">
        <v>88.355937499999996</v>
      </c>
    </row>
    <row r="16" spans="2:9">
      <c r="B16" s="1794"/>
      <c r="C16" s="703" t="s">
        <v>744</v>
      </c>
      <c r="D16" s="704">
        <v>88.6</v>
      </c>
      <c r="E16" s="704">
        <v>89.2</v>
      </c>
      <c r="F16" s="704">
        <v>88.9</v>
      </c>
      <c r="G16" s="704">
        <v>89.202903225806452</v>
      </c>
      <c r="H16" s="704">
        <v>89.80290322580646</v>
      </c>
      <c r="I16" s="705">
        <v>89.502903225806449</v>
      </c>
    </row>
    <row r="17" spans="2:9" ht="15.75" thickBot="1">
      <c r="B17" s="1806"/>
      <c r="C17" s="706" t="s">
        <v>842</v>
      </c>
      <c r="D17" s="707">
        <v>81.433333333333323</v>
      </c>
      <c r="E17" s="707">
        <v>82.033333333333346</v>
      </c>
      <c r="F17" s="707">
        <v>81.733333333333334</v>
      </c>
      <c r="G17" s="707">
        <v>80.719721484519837</v>
      </c>
      <c r="H17" s="707">
        <v>81.319721484519846</v>
      </c>
      <c r="I17" s="708">
        <v>81.019721484519806</v>
      </c>
    </row>
    <row r="18" spans="2:9">
      <c r="B18" s="1805" t="s">
        <v>722</v>
      </c>
      <c r="C18" s="699" t="s">
        <v>733</v>
      </c>
      <c r="D18" s="709">
        <v>88.75</v>
      </c>
      <c r="E18" s="709">
        <v>89.35</v>
      </c>
      <c r="F18" s="709">
        <v>89.05</v>
      </c>
      <c r="G18" s="710">
        <v>88.448437499999997</v>
      </c>
      <c r="H18" s="709">
        <v>89.048437500000006</v>
      </c>
      <c r="I18" s="711">
        <v>88.748437499999994</v>
      </c>
    </row>
    <row r="19" spans="2:9">
      <c r="B19" s="1794"/>
      <c r="C19" s="699" t="s">
        <v>734</v>
      </c>
      <c r="D19" s="709">
        <v>87.23</v>
      </c>
      <c r="E19" s="709">
        <v>87.83</v>
      </c>
      <c r="F19" s="709">
        <v>87.53</v>
      </c>
      <c r="G19" s="710">
        <v>88.500967741935511</v>
      </c>
      <c r="H19" s="709">
        <v>89.100967741935477</v>
      </c>
      <c r="I19" s="711">
        <v>88.800967741935494</v>
      </c>
    </row>
    <row r="20" spans="2:9">
      <c r="B20" s="1794"/>
      <c r="C20" s="699" t="s">
        <v>735</v>
      </c>
      <c r="D20" s="709">
        <v>84.6</v>
      </c>
      <c r="E20" s="709">
        <v>85.2</v>
      </c>
      <c r="F20" s="709">
        <v>84.9</v>
      </c>
      <c r="G20" s="710">
        <v>84.469333333333324</v>
      </c>
      <c r="H20" s="709">
        <v>85.069333333333333</v>
      </c>
      <c r="I20" s="711">
        <v>84.769333333333321</v>
      </c>
    </row>
    <row r="21" spans="2:9">
      <c r="B21" s="1794"/>
      <c r="C21" s="699" t="s">
        <v>736</v>
      </c>
      <c r="D21" s="709">
        <v>87.64</v>
      </c>
      <c r="E21" s="709">
        <v>88.24</v>
      </c>
      <c r="F21" s="709">
        <v>87.94</v>
      </c>
      <c r="G21" s="710">
        <v>85.926666666666677</v>
      </c>
      <c r="H21" s="709">
        <v>86.526666666666657</v>
      </c>
      <c r="I21" s="711">
        <v>86.226666666666659</v>
      </c>
    </row>
    <row r="22" spans="2:9">
      <c r="B22" s="1794"/>
      <c r="C22" s="699" t="s">
        <v>737</v>
      </c>
      <c r="D22" s="709">
        <v>86.61</v>
      </c>
      <c r="E22" s="709">
        <v>87.21</v>
      </c>
      <c r="F22" s="709">
        <v>86.91</v>
      </c>
      <c r="G22" s="710">
        <v>87.38366666666667</v>
      </c>
      <c r="H22" s="709">
        <v>87.983666666666679</v>
      </c>
      <c r="I22" s="711">
        <v>87.683666666666682</v>
      </c>
    </row>
    <row r="23" spans="2:9">
      <c r="B23" s="1794"/>
      <c r="C23" s="699" t="s">
        <v>738</v>
      </c>
      <c r="D23" s="709">
        <v>87.1</v>
      </c>
      <c r="E23" s="709">
        <v>87.7</v>
      </c>
      <c r="F23" s="709">
        <v>87.4</v>
      </c>
      <c r="G23" s="710">
        <v>87.402758620689667</v>
      </c>
      <c r="H23" s="709">
        <v>88.002758620689633</v>
      </c>
      <c r="I23" s="711">
        <v>87.70275862068965</v>
      </c>
    </row>
    <row r="24" spans="2:9">
      <c r="B24" s="1794"/>
      <c r="C24" s="699" t="s">
        <v>739</v>
      </c>
      <c r="D24" s="709">
        <v>85.3</v>
      </c>
      <c r="E24" s="709">
        <v>85.9</v>
      </c>
      <c r="F24" s="709">
        <v>85.6</v>
      </c>
      <c r="G24" s="710">
        <v>85.646896551724126</v>
      </c>
      <c r="H24" s="709">
        <v>86.246896551724149</v>
      </c>
      <c r="I24" s="711">
        <v>85.946896551724137</v>
      </c>
    </row>
    <row r="25" spans="2:9">
      <c r="B25" s="1794"/>
      <c r="C25" s="699" t="s">
        <v>740</v>
      </c>
      <c r="D25" s="709">
        <v>86.77</v>
      </c>
      <c r="E25" s="709">
        <v>87.37</v>
      </c>
      <c r="F25" s="709">
        <v>87.07</v>
      </c>
      <c r="G25" s="710">
        <v>86.572333333333333</v>
      </c>
      <c r="H25" s="709">
        <v>87.172333333333341</v>
      </c>
      <c r="I25" s="711">
        <v>86.87233333333333</v>
      </c>
    </row>
    <row r="26" spans="2:9">
      <c r="B26" s="1794"/>
      <c r="C26" s="699" t="s">
        <v>741</v>
      </c>
      <c r="D26" s="709">
        <v>86.86</v>
      </c>
      <c r="E26" s="709">
        <v>87.46</v>
      </c>
      <c r="F26" s="709">
        <v>87.16</v>
      </c>
      <c r="G26" s="710">
        <v>86.686451612903213</v>
      </c>
      <c r="H26" s="709">
        <v>87.291000000000011</v>
      </c>
      <c r="I26" s="711">
        <v>86.988725806451612</v>
      </c>
    </row>
    <row r="27" spans="2:9">
      <c r="B27" s="1794"/>
      <c r="C27" s="699" t="s">
        <v>742</v>
      </c>
      <c r="D27" s="709">
        <v>87.61</v>
      </c>
      <c r="E27" s="709">
        <v>88.21</v>
      </c>
      <c r="F27" s="709">
        <v>87.91</v>
      </c>
      <c r="G27" s="710">
        <v>86.455806451612901</v>
      </c>
      <c r="H27" s="709">
        <v>87.055806451612895</v>
      </c>
      <c r="I27" s="711">
        <v>86.755806451612898</v>
      </c>
    </row>
    <row r="28" spans="2:9">
      <c r="B28" s="1794"/>
      <c r="C28" s="699" t="s">
        <v>743</v>
      </c>
      <c r="D28" s="709">
        <v>92.72</v>
      </c>
      <c r="E28" s="709">
        <v>93.32</v>
      </c>
      <c r="F28" s="709">
        <v>93.02</v>
      </c>
      <c r="G28" s="710">
        <v>89.458709677419364</v>
      </c>
      <c r="H28" s="709">
        <v>90.058709677419344</v>
      </c>
      <c r="I28" s="711">
        <v>89.758709677419347</v>
      </c>
    </row>
    <row r="29" spans="2:9">
      <c r="B29" s="1794"/>
      <c r="C29" s="703" t="s">
        <v>744</v>
      </c>
      <c r="D29" s="709">
        <v>95</v>
      </c>
      <c r="E29" s="709">
        <v>95.6</v>
      </c>
      <c r="F29" s="709">
        <v>95.3</v>
      </c>
      <c r="G29" s="710">
        <v>94.915483870967748</v>
      </c>
      <c r="H29" s="709">
        <v>95.515483870967742</v>
      </c>
      <c r="I29" s="711">
        <v>95.215483870967745</v>
      </c>
    </row>
    <row r="30" spans="2:9" ht="15.75" thickBot="1">
      <c r="B30" s="1806"/>
      <c r="C30" s="712" t="s">
        <v>842</v>
      </c>
      <c r="D30" s="713">
        <v>88.015833333333333</v>
      </c>
      <c r="E30" s="713">
        <v>88.615833333333327</v>
      </c>
      <c r="F30" s="713">
        <v>88.31583333333333</v>
      </c>
      <c r="G30" s="714">
        <v>87.655626002271049</v>
      </c>
      <c r="H30" s="713">
        <v>88.256005034529096</v>
      </c>
      <c r="I30" s="715">
        <v>87.955815518400073</v>
      </c>
    </row>
    <row r="31" spans="2:9">
      <c r="B31" s="1805" t="s">
        <v>723</v>
      </c>
      <c r="C31" s="699" t="s">
        <v>733</v>
      </c>
      <c r="D31" s="716">
        <v>97.96</v>
      </c>
      <c r="E31" s="716">
        <v>98.56</v>
      </c>
      <c r="F31" s="716">
        <v>98.259999999999991</v>
      </c>
      <c r="G31" s="716">
        <v>96.012187499999996</v>
      </c>
      <c r="H31" s="716">
        <v>96.612187500000005</v>
      </c>
      <c r="I31" s="717">
        <v>96.312187499999993</v>
      </c>
    </row>
    <row r="32" spans="2:9">
      <c r="B32" s="1794"/>
      <c r="C32" s="699" t="s">
        <v>734</v>
      </c>
      <c r="D32" s="709">
        <v>101.29</v>
      </c>
      <c r="E32" s="709">
        <v>101.89</v>
      </c>
      <c r="F32" s="709">
        <v>101.59</v>
      </c>
      <c r="G32" s="709">
        <v>103.24870967741936</v>
      </c>
      <c r="H32" s="709">
        <v>103.84870967741935</v>
      </c>
      <c r="I32" s="711">
        <v>103.54870967741935</v>
      </c>
    </row>
    <row r="33" spans="2:9">
      <c r="B33" s="1794"/>
      <c r="C33" s="699" t="s">
        <v>735</v>
      </c>
      <c r="D33" s="709">
        <v>98.64</v>
      </c>
      <c r="E33" s="709">
        <v>99.24</v>
      </c>
      <c r="F33" s="709">
        <v>98.94</v>
      </c>
      <c r="G33" s="709">
        <v>98.939677419354837</v>
      </c>
      <c r="H33" s="709">
        <v>99.539677419354845</v>
      </c>
      <c r="I33" s="711">
        <v>99.239677419354848</v>
      </c>
    </row>
    <row r="34" spans="2:9">
      <c r="B34" s="1794"/>
      <c r="C34" s="699" t="s">
        <v>736</v>
      </c>
      <c r="D34" s="709">
        <v>100.73</v>
      </c>
      <c r="E34" s="709">
        <v>101.33</v>
      </c>
      <c r="F34" s="709">
        <v>101.03</v>
      </c>
      <c r="G34" s="709">
        <v>98.803103448275863</v>
      </c>
      <c r="H34" s="709">
        <v>99.403103448275857</v>
      </c>
      <c r="I34" s="711">
        <v>99.10310344827586</v>
      </c>
    </row>
    <row r="35" spans="2:9">
      <c r="B35" s="1794"/>
      <c r="C35" s="699" t="s">
        <v>737</v>
      </c>
      <c r="D35" s="709">
        <v>99.11</v>
      </c>
      <c r="E35" s="709">
        <v>99.71</v>
      </c>
      <c r="F35" s="709">
        <v>99.41</v>
      </c>
      <c r="G35" s="709">
        <v>99.268333333333302</v>
      </c>
      <c r="H35" s="709">
        <v>99.868333333333339</v>
      </c>
      <c r="I35" s="711">
        <v>99.568333333333328</v>
      </c>
    </row>
    <row r="36" spans="2:9">
      <c r="B36" s="1794"/>
      <c r="C36" s="699" t="s">
        <v>738</v>
      </c>
      <c r="D36" s="709">
        <v>98.14</v>
      </c>
      <c r="E36" s="709">
        <v>98.74</v>
      </c>
      <c r="F36" s="709">
        <v>98.44</v>
      </c>
      <c r="G36" s="709">
        <v>98.89533333333334</v>
      </c>
      <c r="H36" s="709">
        <v>99.495333333333321</v>
      </c>
      <c r="I36" s="711">
        <v>99.195333333333338</v>
      </c>
    </row>
    <row r="37" spans="2:9">
      <c r="B37" s="1794"/>
      <c r="C37" s="718" t="s">
        <v>739</v>
      </c>
      <c r="D37" s="719">
        <v>99.26</v>
      </c>
      <c r="E37" s="719">
        <v>99.86</v>
      </c>
      <c r="F37" s="719">
        <v>99.56</v>
      </c>
      <c r="G37" s="719">
        <v>99.27</v>
      </c>
      <c r="H37" s="719">
        <v>99.87</v>
      </c>
      <c r="I37" s="711">
        <v>99.57</v>
      </c>
    </row>
    <row r="38" spans="2:9">
      <c r="B38" s="1794"/>
      <c r="C38" s="718" t="s">
        <v>740</v>
      </c>
      <c r="D38" s="719">
        <v>97.58</v>
      </c>
      <c r="E38" s="719">
        <v>98.18</v>
      </c>
      <c r="F38" s="719">
        <v>97.88</v>
      </c>
      <c r="G38" s="719">
        <v>98.50866666666667</v>
      </c>
      <c r="H38" s="719">
        <v>99.108666666666679</v>
      </c>
      <c r="I38" s="711">
        <v>98.808666666666682</v>
      </c>
    </row>
    <row r="39" spans="2:9">
      <c r="B39" s="1794"/>
      <c r="C39" s="699" t="s">
        <v>741</v>
      </c>
      <c r="D39" s="709">
        <v>95.99</v>
      </c>
      <c r="E39" s="709">
        <v>96.59</v>
      </c>
      <c r="F39" s="709">
        <v>96.289999999999992</v>
      </c>
      <c r="G39" s="709">
        <v>96.414666666666662</v>
      </c>
      <c r="H39" s="709">
        <v>97.014666666666685</v>
      </c>
      <c r="I39" s="711">
        <v>96.714666666666673</v>
      </c>
    </row>
    <row r="40" spans="2:9">
      <c r="B40" s="1794"/>
      <c r="C40" s="699" t="s">
        <v>742</v>
      </c>
      <c r="D40" s="709">
        <v>95.2</v>
      </c>
      <c r="E40" s="709">
        <v>95.8</v>
      </c>
      <c r="F40" s="709">
        <v>95.5</v>
      </c>
      <c r="G40" s="709">
        <v>96.220967741935496</v>
      </c>
      <c r="H40" s="709">
        <v>96.820967741935476</v>
      </c>
      <c r="I40" s="711">
        <v>96.520967741935493</v>
      </c>
    </row>
    <row r="41" spans="2:9">
      <c r="B41" s="1794"/>
      <c r="C41" s="699" t="s">
        <v>743</v>
      </c>
      <c r="D41" s="709">
        <v>95.32</v>
      </c>
      <c r="E41" s="709">
        <v>95.92</v>
      </c>
      <c r="F41" s="709">
        <v>95.62</v>
      </c>
      <c r="G41" s="709">
        <v>94.152258064516133</v>
      </c>
      <c r="H41" s="709">
        <v>94.752258064516141</v>
      </c>
      <c r="I41" s="711">
        <v>94.452258064516144</v>
      </c>
    </row>
    <row r="42" spans="2:9">
      <c r="B42" s="1794"/>
      <c r="C42" s="703" t="s">
        <v>744</v>
      </c>
      <c r="D42" s="720">
        <v>95.9</v>
      </c>
      <c r="E42" s="720">
        <v>96.5</v>
      </c>
      <c r="F42" s="720">
        <v>96.2</v>
      </c>
      <c r="G42" s="720">
        <v>95.714062499999997</v>
      </c>
      <c r="H42" s="720">
        <v>96.314062500000006</v>
      </c>
      <c r="I42" s="721">
        <v>96.014062499999994</v>
      </c>
    </row>
    <row r="43" spans="2:9" ht="15.75" thickBot="1">
      <c r="B43" s="1806"/>
      <c r="C43" s="722" t="s">
        <v>842</v>
      </c>
      <c r="D43" s="723">
        <v>97.926666666666677</v>
      </c>
      <c r="E43" s="723">
        <v>98.526666666666657</v>
      </c>
      <c r="F43" s="723">
        <v>98.251639784946235</v>
      </c>
      <c r="G43" s="723">
        <v>97.953997195958479</v>
      </c>
      <c r="H43" s="723">
        <v>98.553997195958473</v>
      </c>
      <c r="I43" s="724">
        <v>98.253997195958462</v>
      </c>
    </row>
    <row r="44" spans="2:9">
      <c r="B44" s="1805" t="s">
        <v>5</v>
      </c>
      <c r="C44" s="699" t="s">
        <v>733</v>
      </c>
      <c r="D44" s="725">
        <v>96.92</v>
      </c>
      <c r="E44" s="725">
        <v>97.52</v>
      </c>
      <c r="F44" s="725">
        <v>97.22</v>
      </c>
      <c r="G44" s="725">
        <v>96.714193548387101</v>
      </c>
      <c r="H44" s="725">
        <v>97.314193548387095</v>
      </c>
      <c r="I44" s="726">
        <v>97.014193548387098</v>
      </c>
    </row>
    <row r="45" spans="2:9">
      <c r="B45" s="1794"/>
      <c r="C45" s="699" t="s">
        <v>734</v>
      </c>
      <c r="D45" s="710">
        <v>97.52</v>
      </c>
      <c r="E45" s="710">
        <v>98.12</v>
      </c>
      <c r="F45" s="710">
        <v>97.82</v>
      </c>
      <c r="G45" s="710">
        <v>96.642258064516142</v>
      </c>
      <c r="H45" s="710">
        <v>97.242258064516108</v>
      </c>
      <c r="I45" s="727">
        <v>96.942258064516125</v>
      </c>
    </row>
    <row r="46" spans="2:9">
      <c r="B46" s="1794"/>
      <c r="C46" s="699" t="s">
        <v>735</v>
      </c>
      <c r="D46" s="710">
        <v>98.64</v>
      </c>
      <c r="E46" s="710">
        <v>99.24</v>
      </c>
      <c r="F46" s="710">
        <v>98.94</v>
      </c>
      <c r="G46" s="710">
        <v>97.734193548387097</v>
      </c>
      <c r="H46" s="710">
        <v>98.334193548387105</v>
      </c>
      <c r="I46" s="727">
        <v>98.034193548387094</v>
      </c>
    </row>
    <row r="47" spans="2:9">
      <c r="B47" s="1794"/>
      <c r="C47" s="699" t="s">
        <v>736</v>
      </c>
      <c r="D47" s="710">
        <v>98.46</v>
      </c>
      <c r="E47" s="710">
        <v>99.06</v>
      </c>
      <c r="F47" s="710">
        <v>98.76</v>
      </c>
      <c r="G47" s="710">
        <v>97.996333333333311</v>
      </c>
      <c r="H47" s="710">
        <v>98.596333333333334</v>
      </c>
      <c r="I47" s="727">
        <v>98.296333333333322</v>
      </c>
    </row>
    <row r="48" spans="2:9">
      <c r="B48" s="1794"/>
      <c r="C48" s="699" t="s">
        <v>737</v>
      </c>
      <c r="D48" s="710">
        <v>99.37</v>
      </c>
      <c r="E48" s="710">
        <v>99.97</v>
      </c>
      <c r="F48" s="710">
        <v>99.67</v>
      </c>
      <c r="G48" s="710">
        <v>98.795172413793082</v>
      </c>
      <c r="H48" s="710">
        <v>99.395172413793105</v>
      </c>
      <c r="I48" s="727">
        <v>99.095172413793094</v>
      </c>
    </row>
    <row r="49" spans="2:11">
      <c r="B49" s="1794"/>
      <c r="C49" s="699" t="s">
        <v>738</v>
      </c>
      <c r="D49" s="710">
        <v>99.13</v>
      </c>
      <c r="E49" s="710">
        <v>99.73</v>
      </c>
      <c r="F49" s="710">
        <v>99.43</v>
      </c>
      <c r="G49" s="710">
        <v>100.75700000000002</v>
      </c>
      <c r="H49" s="710">
        <v>101.357</v>
      </c>
      <c r="I49" s="727">
        <v>101.05700000000002</v>
      </c>
    </row>
    <row r="50" spans="2:11">
      <c r="B50" s="1794"/>
      <c r="C50" s="699" t="s">
        <v>843</v>
      </c>
      <c r="D50" s="710">
        <v>99.31</v>
      </c>
      <c r="E50" s="710">
        <v>99.91</v>
      </c>
      <c r="F50" s="710">
        <v>99.61</v>
      </c>
      <c r="G50" s="710">
        <v>98.53</v>
      </c>
      <c r="H50" s="710">
        <v>99.13</v>
      </c>
      <c r="I50" s="727">
        <v>98.83</v>
      </c>
    </row>
    <row r="51" spans="2:11">
      <c r="B51" s="1794"/>
      <c r="C51" s="699" t="s">
        <v>740</v>
      </c>
      <c r="D51" s="710">
        <v>100.45</v>
      </c>
      <c r="E51" s="710">
        <v>101.05</v>
      </c>
      <c r="F51" s="710">
        <v>100.75</v>
      </c>
      <c r="G51" s="710">
        <v>99.253666666666689</v>
      </c>
      <c r="H51" s="710">
        <v>99.853666666666655</v>
      </c>
      <c r="I51" s="727">
        <v>99.553666666666672</v>
      </c>
    </row>
    <row r="52" spans="2:11">
      <c r="B52" s="1794"/>
      <c r="C52" s="699" t="s">
        <v>741</v>
      </c>
      <c r="D52" s="710">
        <v>99.4</v>
      </c>
      <c r="E52" s="710">
        <v>100</v>
      </c>
      <c r="F52" s="710">
        <v>99.7</v>
      </c>
      <c r="G52" s="710">
        <v>99.667000000000002</v>
      </c>
      <c r="H52" s="710">
        <v>100.26700000000001</v>
      </c>
      <c r="I52" s="727">
        <v>99.967000000000013</v>
      </c>
    </row>
    <row r="53" spans="2:11">
      <c r="B53" s="1794"/>
      <c r="C53" s="699" t="s">
        <v>742</v>
      </c>
      <c r="D53" s="710">
        <v>102.16</v>
      </c>
      <c r="E53" s="710">
        <v>102.76</v>
      </c>
      <c r="F53" s="710">
        <v>102.46000000000001</v>
      </c>
      <c r="G53" s="710">
        <v>100.94516129032259</v>
      </c>
      <c r="H53" s="710">
        <v>101.54516129032258</v>
      </c>
      <c r="I53" s="727">
        <v>101.24516129032259</v>
      </c>
    </row>
    <row r="54" spans="2:11">
      <c r="B54" s="1794"/>
      <c r="C54" s="699" t="s">
        <v>844</v>
      </c>
      <c r="D54" s="710">
        <v>102.2</v>
      </c>
      <c r="E54" s="710">
        <v>102.8</v>
      </c>
      <c r="F54" s="710">
        <v>102.5</v>
      </c>
      <c r="G54" s="710">
        <v>101.78375</v>
      </c>
      <c r="H54" s="710">
        <v>102.38374999999999</v>
      </c>
      <c r="I54" s="727">
        <v>102.08374999999999</v>
      </c>
    </row>
    <row r="55" spans="2:11">
      <c r="B55" s="1794"/>
      <c r="C55" s="699" t="s">
        <v>744</v>
      </c>
      <c r="D55" s="709">
        <v>101.14</v>
      </c>
      <c r="E55" s="709">
        <v>101.74</v>
      </c>
      <c r="F55" s="709">
        <v>101.44</v>
      </c>
      <c r="G55" s="709">
        <v>101.45258064516129</v>
      </c>
      <c r="H55" s="709">
        <v>102.0525806451613</v>
      </c>
      <c r="I55" s="711">
        <v>101.75258064516129</v>
      </c>
    </row>
    <row r="56" spans="2:11" ht="15.75" thickBot="1">
      <c r="B56" s="1806"/>
      <c r="C56" s="722" t="s">
        <v>842</v>
      </c>
      <c r="D56" s="713">
        <v>99.558333333333337</v>
      </c>
      <c r="E56" s="713">
        <v>100.15833333333332</v>
      </c>
      <c r="F56" s="713">
        <v>99.858333333333348</v>
      </c>
      <c r="G56" s="713">
        <v>99.189275792547292</v>
      </c>
      <c r="H56" s="713">
        <v>99.789275792547258</v>
      </c>
      <c r="I56" s="715">
        <v>99.489275792547275</v>
      </c>
    </row>
    <row r="57" spans="2:11">
      <c r="B57" s="1805" t="s">
        <v>6</v>
      </c>
      <c r="C57" s="699" t="s">
        <v>733</v>
      </c>
      <c r="D57" s="725">
        <v>103.71</v>
      </c>
      <c r="E57" s="725">
        <v>104.31</v>
      </c>
      <c r="F57" s="725">
        <v>104.00999999999999</v>
      </c>
      <c r="G57" s="725">
        <v>102.12375000000002</v>
      </c>
      <c r="H57" s="725">
        <v>102.72375</v>
      </c>
      <c r="I57" s="726">
        <v>102.42375000000001</v>
      </c>
    </row>
    <row r="58" spans="2:11">
      <c r="B58" s="1794"/>
      <c r="C58" s="699" t="s">
        <v>734</v>
      </c>
      <c r="D58" s="710">
        <v>105.92</v>
      </c>
      <c r="E58" s="710">
        <v>106.52</v>
      </c>
      <c r="F58" s="710">
        <v>106.22</v>
      </c>
      <c r="G58" s="710">
        <v>105.59096774193547</v>
      </c>
      <c r="H58" s="710">
        <v>106.19096774193549</v>
      </c>
      <c r="I58" s="727">
        <v>105.89096774193548</v>
      </c>
    </row>
    <row r="59" spans="2:11">
      <c r="B59" s="1794"/>
      <c r="C59" s="699" t="s">
        <v>735</v>
      </c>
      <c r="D59" s="710">
        <v>103.49</v>
      </c>
      <c r="E59" s="710">
        <v>104.09</v>
      </c>
      <c r="F59" s="710">
        <v>103.78999999999999</v>
      </c>
      <c r="G59" s="710">
        <v>104.52666666666666</v>
      </c>
      <c r="H59" s="710">
        <v>105.12666666666668</v>
      </c>
      <c r="I59" s="727">
        <v>104.82666666666667</v>
      </c>
    </row>
    <row r="60" spans="2:11">
      <c r="B60" s="1794"/>
      <c r="C60" s="699" t="s">
        <v>736</v>
      </c>
      <c r="D60" s="710">
        <v>105.46</v>
      </c>
      <c r="E60" s="710">
        <v>106.06</v>
      </c>
      <c r="F60" s="710">
        <v>105.75999999999999</v>
      </c>
      <c r="G60" s="710">
        <v>104.429</v>
      </c>
      <c r="H60" s="710">
        <v>105.02900000000001</v>
      </c>
      <c r="I60" s="727">
        <v>104.72900000000001</v>
      </c>
    </row>
    <row r="61" spans="2:11">
      <c r="B61" s="1794"/>
      <c r="C61" s="699" t="s">
        <v>737</v>
      </c>
      <c r="D61" s="710">
        <v>107</v>
      </c>
      <c r="E61" s="710">
        <v>107.6</v>
      </c>
      <c r="F61" s="710">
        <v>107.3</v>
      </c>
      <c r="G61" s="710">
        <v>106.20206896551723</v>
      </c>
      <c r="H61" s="710">
        <v>106.80206896551724</v>
      </c>
      <c r="I61" s="727">
        <v>106.50206896551722</v>
      </c>
      <c r="K61" s="728"/>
    </row>
    <row r="62" spans="2:11">
      <c r="B62" s="1794"/>
      <c r="C62" s="699" t="s">
        <v>738</v>
      </c>
      <c r="D62" s="710">
        <v>106.6</v>
      </c>
      <c r="E62" s="710">
        <v>107.2</v>
      </c>
      <c r="F62" s="710">
        <v>106.9</v>
      </c>
      <c r="G62" s="710">
        <v>106.06200000000003</v>
      </c>
      <c r="H62" s="710">
        <v>106.66199999999999</v>
      </c>
      <c r="I62" s="727">
        <v>106.36200000000001</v>
      </c>
      <c r="K62" s="728"/>
    </row>
    <row r="63" spans="2:11">
      <c r="B63" s="1794"/>
      <c r="C63" s="699" t="s">
        <v>845</v>
      </c>
      <c r="D63" s="710">
        <v>108.88</v>
      </c>
      <c r="E63" s="710">
        <v>109.48</v>
      </c>
      <c r="F63" s="710">
        <v>109.18</v>
      </c>
      <c r="G63" s="710">
        <v>108.18586206896553</v>
      </c>
      <c r="H63" s="710">
        <v>108.78586206896551</v>
      </c>
      <c r="I63" s="727">
        <v>108.48586206896553</v>
      </c>
      <c r="K63" s="728"/>
    </row>
    <row r="64" spans="2:11">
      <c r="B64" s="1794"/>
      <c r="C64" s="699" t="s">
        <v>740</v>
      </c>
      <c r="D64" s="710">
        <v>107.23</v>
      </c>
      <c r="E64" s="710">
        <v>107.83</v>
      </c>
      <c r="F64" s="710">
        <v>107.53</v>
      </c>
      <c r="G64" s="710">
        <v>108.52000000000001</v>
      </c>
      <c r="H64" s="710">
        <v>109.11999999999998</v>
      </c>
      <c r="I64" s="727">
        <v>108.82</v>
      </c>
      <c r="K64" s="728"/>
    </row>
    <row r="65" spans="2:11">
      <c r="B65" s="1794"/>
      <c r="C65" s="699" t="s">
        <v>741</v>
      </c>
      <c r="D65" s="710">
        <v>105.92</v>
      </c>
      <c r="E65" s="710">
        <v>106.52</v>
      </c>
      <c r="F65" s="710">
        <v>106.22</v>
      </c>
      <c r="G65" s="710">
        <v>106.24066666666664</v>
      </c>
      <c r="H65" s="710">
        <v>106.84066666666668</v>
      </c>
      <c r="I65" s="727">
        <v>106.54066666666665</v>
      </c>
      <c r="K65" s="728"/>
    </row>
    <row r="66" spans="2:11">
      <c r="B66" s="1794"/>
      <c r="C66" s="699" t="s">
        <v>742</v>
      </c>
      <c r="D66" s="710">
        <v>106.27</v>
      </c>
      <c r="E66" s="710">
        <v>106.87</v>
      </c>
      <c r="F66" s="710">
        <v>106.57</v>
      </c>
      <c r="G66" s="710">
        <v>106.12741935483871</v>
      </c>
      <c r="H66" s="710">
        <v>106.72741935483872</v>
      </c>
      <c r="I66" s="727">
        <v>106.42741935483872</v>
      </c>
    </row>
    <row r="67" spans="2:11">
      <c r="B67" s="1794"/>
      <c r="C67" s="699" t="s">
        <v>743</v>
      </c>
      <c r="D67" s="709">
        <v>107.08</v>
      </c>
      <c r="E67" s="709">
        <v>107.68</v>
      </c>
      <c r="F67" s="709">
        <v>107.38</v>
      </c>
      <c r="G67" s="709">
        <v>107.05187500000002</v>
      </c>
      <c r="H67" s="709">
        <v>107.65187499999999</v>
      </c>
      <c r="I67" s="711">
        <v>107.35187500000001</v>
      </c>
    </row>
    <row r="68" spans="2:11">
      <c r="B68" s="1794"/>
      <c r="C68" s="699" t="s">
        <v>744</v>
      </c>
      <c r="D68" s="709">
        <v>106.73</v>
      </c>
      <c r="E68" s="709">
        <v>107.33</v>
      </c>
      <c r="F68" s="709">
        <v>107.03</v>
      </c>
      <c r="G68" s="709">
        <v>107.56193548387097</v>
      </c>
      <c r="H68" s="709">
        <v>108.16193548387095</v>
      </c>
      <c r="I68" s="711">
        <v>107.86193548387095</v>
      </c>
    </row>
    <row r="69" spans="2:11">
      <c r="B69" s="1806"/>
      <c r="C69" s="722" t="s">
        <v>842</v>
      </c>
      <c r="D69" s="713">
        <v>106.19083333333333</v>
      </c>
      <c r="E69" s="713">
        <v>106.79083333333334</v>
      </c>
      <c r="F69" s="713">
        <v>106.4908333333333</v>
      </c>
      <c r="G69" s="713">
        <v>106.05185099570512</v>
      </c>
      <c r="H69" s="713">
        <v>106.6518509957051</v>
      </c>
      <c r="I69" s="715">
        <v>106.35185099570509</v>
      </c>
    </row>
    <row r="70" spans="2:11">
      <c r="B70" s="1793" t="s">
        <v>50</v>
      </c>
      <c r="C70" s="729" t="s">
        <v>733</v>
      </c>
      <c r="D70" s="716">
        <v>106.72</v>
      </c>
      <c r="E70" s="716">
        <v>107.32</v>
      </c>
      <c r="F70" s="716">
        <v>107.02</v>
      </c>
      <c r="G70" s="716">
        <v>106.88593750000001</v>
      </c>
      <c r="H70" s="716">
        <v>107.48593749999998</v>
      </c>
      <c r="I70" s="717">
        <v>107.18593749999999</v>
      </c>
    </row>
    <row r="71" spans="2:11">
      <c r="B71" s="1794"/>
      <c r="C71" s="699" t="s">
        <v>734</v>
      </c>
      <c r="D71" s="709">
        <v>106.85</v>
      </c>
      <c r="E71" s="709">
        <v>107.45</v>
      </c>
      <c r="F71" s="709">
        <v>107.15</v>
      </c>
      <c r="G71" s="709">
        <v>106.7274193548387</v>
      </c>
      <c r="H71" s="709">
        <v>107.32741935483868</v>
      </c>
      <c r="I71" s="711">
        <v>107.02741935483868</v>
      </c>
    </row>
    <row r="72" spans="2:11">
      <c r="B72" s="1794"/>
      <c r="C72" s="699" t="s">
        <v>735</v>
      </c>
      <c r="D72" s="709">
        <v>106.49</v>
      </c>
      <c r="E72" s="709">
        <v>107.09</v>
      </c>
      <c r="F72" s="709">
        <v>106.78999999999999</v>
      </c>
      <c r="G72" s="709">
        <v>106.43566666666669</v>
      </c>
      <c r="H72" s="709">
        <v>107.03566666666666</v>
      </c>
      <c r="I72" s="711">
        <v>106.73566666666667</v>
      </c>
    </row>
    <row r="73" spans="2:11">
      <c r="B73" s="1794"/>
      <c r="C73" s="699" t="s">
        <v>736</v>
      </c>
      <c r="D73" s="709">
        <v>107.31</v>
      </c>
      <c r="E73" s="709">
        <v>107.91</v>
      </c>
      <c r="F73" s="709">
        <v>107.61</v>
      </c>
      <c r="G73" s="709">
        <v>106.61566666666667</v>
      </c>
      <c r="H73" s="709">
        <v>107.21566666666668</v>
      </c>
      <c r="I73" s="711">
        <v>106.91566666666668</v>
      </c>
    </row>
    <row r="74" spans="2:11">
      <c r="B74" s="1794"/>
      <c r="C74" s="699" t="s">
        <v>737</v>
      </c>
      <c r="D74" s="709">
        <v>107.7</v>
      </c>
      <c r="E74" s="709">
        <v>108.3</v>
      </c>
      <c r="F74" s="709">
        <v>108</v>
      </c>
      <c r="G74" s="709">
        <v>108.59133333333332</v>
      </c>
      <c r="H74" s="709">
        <v>109.19133333333333</v>
      </c>
      <c r="I74" s="711">
        <v>108.89133333333334</v>
      </c>
    </row>
    <row r="75" spans="2:11">
      <c r="B75" s="1794"/>
      <c r="C75" s="699" t="s">
        <v>738</v>
      </c>
      <c r="D75" s="709">
        <v>108.54</v>
      </c>
      <c r="E75" s="709">
        <v>109.14</v>
      </c>
      <c r="F75" s="709">
        <v>108.84</v>
      </c>
      <c r="G75" s="709">
        <v>108.4448275862069</v>
      </c>
      <c r="H75" s="709">
        <v>109.04482758620691</v>
      </c>
      <c r="I75" s="711">
        <v>108.7448275862069</v>
      </c>
    </row>
    <row r="76" spans="2:11">
      <c r="B76" s="1794"/>
      <c r="C76" s="699" t="s">
        <v>739</v>
      </c>
      <c r="D76" s="709">
        <v>106.63</v>
      </c>
      <c r="E76" s="709">
        <v>107.23</v>
      </c>
      <c r="F76" s="709">
        <v>106.93</v>
      </c>
      <c r="G76" s="709">
        <v>108.20103448275863</v>
      </c>
      <c r="H76" s="709">
        <v>108.80103448275862</v>
      </c>
      <c r="I76" s="711">
        <v>108.50103448275863</v>
      </c>
    </row>
    <row r="77" spans="2:11">
      <c r="B77" s="1794"/>
      <c r="C77" s="699" t="s">
        <v>740</v>
      </c>
      <c r="D77" s="709">
        <v>106.27</v>
      </c>
      <c r="E77" s="709">
        <v>106.87</v>
      </c>
      <c r="F77" s="709">
        <v>106.57</v>
      </c>
      <c r="G77" s="709">
        <v>106.642</v>
      </c>
      <c r="H77" s="709">
        <v>107.242</v>
      </c>
      <c r="I77" s="711">
        <v>106.94200000000001</v>
      </c>
    </row>
    <row r="78" spans="2:11" ht="15.75" thickBot="1">
      <c r="B78" s="1795"/>
      <c r="C78" s="730" t="s">
        <v>741</v>
      </c>
      <c r="D78" s="731">
        <v>103.1</v>
      </c>
      <c r="E78" s="731">
        <v>103.7</v>
      </c>
      <c r="F78" s="731">
        <v>103.4</v>
      </c>
      <c r="G78" s="731">
        <v>103.90870967741935</v>
      </c>
      <c r="H78" s="731">
        <v>104.50870967741933</v>
      </c>
      <c r="I78" s="732">
        <v>104.20870967741934</v>
      </c>
      <c r="K78" s="728"/>
    </row>
    <row r="79" spans="2:11" ht="15.75" thickTop="1">
      <c r="B79" s="733" t="s">
        <v>846</v>
      </c>
      <c r="C79" s="38"/>
      <c r="D79" s="38"/>
      <c r="E79" s="38"/>
      <c r="F79" s="38"/>
      <c r="G79" s="38"/>
      <c r="H79" s="38"/>
      <c r="I79" s="38"/>
    </row>
    <row r="81" spans="2:14">
      <c r="B81" s="1717" t="s">
        <v>902</v>
      </c>
      <c r="C81" s="1717"/>
      <c r="D81" s="1717"/>
      <c r="E81" s="1717"/>
      <c r="F81" s="1717"/>
      <c r="G81" s="1717"/>
      <c r="H81" s="1717"/>
      <c r="I81" s="1717"/>
      <c r="J81" s="1717"/>
      <c r="K81" s="1717"/>
      <c r="L81" s="1717"/>
      <c r="M81" s="734"/>
      <c r="N81" s="734"/>
    </row>
    <row r="82" spans="2:14">
      <c r="B82" s="1717" t="s">
        <v>255</v>
      </c>
      <c r="C82" s="1717"/>
      <c r="D82" s="1717"/>
      <c r="E82" s="1717"/>
      <c r="F82" s="1717"/>
      <c r="G82" s="1717"/>
      <c r="H82" s="1717"/>
      <c r="I82" s="1717"/>
      <c r="J82" s="1717"/>
      <c r="K82" s="1717"/>
      <c r="L82" s="1717"/>
      <c r="M82" s="734"/>
      <c r="N82" s="734"/>
    </row>
    <row r="83" spans="2:14" ht="16.5" thickBot="1">
      <c r="B83" s="405"/>
      <c r="C83" s="405"/>
      <c r="D83" s="405"/>
      <c r="E83" s="405"/>
      <c r="F83" s="405"/>
      <c r="G83" s="405"/>
      <c r="H83" s="405"/>
      <c r="I83" s="405"/>
      <c r="J83" s="38"/>
      <c r="K83" s="38"/>
      <c r="L83" s="38"/>
    </row>
    <row r="84" spans="2:14" ht="15.75" thickTop="1">
      <c r="B84" s="1777"/>
      <c r="C84" s="1780" t="s">
        <v>848</v>
      </c>
      <c r="D84" s="1781"/>
      <c r="E84" s="1782"/>
      <c r="F84" s="1780" t="s">
        <v>806</v>
      </c>
      <c r="G84" s="1781"/>
      <c r="H84" s="1782"/>
      <c r="I84" s="1786" t="s">
        <v>4</v>
      </c>
      <c r="J84" s="1787"/>
      <c r="K84" s="1787"/>
      <c r="L84" s="1788"/>
    </row>
    <row r="85" spans="2:14">
      <c r="B85" s="1778"/>
      <c r="C85" s="1783"/>
      <c r="D85" s="1784"/>
      <c r="E85" s="1785"/>
      <c r="F85" s="1783"/>
      <c r="G85" s="1784"/>
      <c r="H85" s="1785"/>
      <c r="I85" s="1789" t="s">
        <v>849</v>
      </c>
      <c r="J85" s="1790"/>
      <c r="K85" s="1791" t="s">
        <v>850</v>
      </c>
      <c r="L85" s="1792"/>
    </row>
    <row r="86" spans="2:14">
      <c r="B86" s="1779"/>
      <c r="C86" s="735" t="s">
        <v>851</v>
      </c>
      <c r="D86" s="735" t="s">
        <v>852</v>
      </c>
      <c r="E86" s="735" t="s">
        <v>853</v>
      </c>
      <c r="F86" s="735">
        <v>2015</v>
      </c>
      <c r="G86" s="736">
        <v>2016</v>
      </c>
      <c r="H86" s="735">
        <v>2017</v>
      </c>
      <c r="I86" s="735" t="s">
        <v>852</v>
      </c>
      <c r="J86" s="735" t="s">
        <v>853</v>
      </c>
      <c r="K86" s="736">
        <v>2016</v>
      </c>
      <c r="L86" s="737">
        <v>2017</v>
      </c>
    </row>
    <row r="87" spans="2:14">
      <c r="B87" s="738" t="s">
        <v>854</v>
      </c>
      <c r="C87" s="739">
        <v>104.73</v>
      </c>
      <c r="D87" s="739">
        <v>57.31</v>
      </c>
      <c r="E87" s="739">
        <v>46.25</v>
      </c>
      <c r="F87" s="740">
        <v>57.14</v>
      </c>
      <c r="G87" s="740">
        <v>43.02</v>
      </c>
      <c r="H87" s="741">
        <v>55.05</v>
      </c>
      <c r="I87" s="742">
        <f t="shared" ref="I87:J88" si="0">D87/C87*100-100</f>
        <v>-45.278334765587701</v>
      </c>
      <c r="J87" s="742">
        <f>E87/D87*100-100</f>
        <v>-19.298551736171703</v>
      </c>
      <c r="K87" s="743">
        <f>G87/F87*100-100</f>
        <v>-24.711235561778082</v>
      </c>
      <c r="L87" s="744">
        <f>H87/G87*100-100</f>
        <v>27.963737796373749</v>
      </c>
    </row>
    <row r="88" spans="2:14" ht="17.25" customHeight="1" thickBot="1">
      <c r="B88" s="745" t="s">
        <v>855</v>
      </c>
      <c r="C88" s="746">
        <v>1310</v>
      </c>
      <c r="D88" s="746">
        <v>1144.4000000000001</v>
      </c>
      <c r="E88" s="747">
        <v>1327</v>
      </c>
      <c r="F88" s="746">
        <v>1198.9000000000001</v>
      </c>
      <c r="G88" s="746">
        <v>1254.5999999999999</v>
      </c>
      <c r="H88" s="747">
        <v>1284.1500000000001</v>
      </c>
      <c r="I88" s="748">
        <f t="shared" si="0"/>
        <v>-12.641221374045799</v>
      </c>
      <c r="J88" s="748">
        <f t="shared" si="0"/>
        <v>15.955959454736089</v>
      </c>
      <c r="K88" s="749">
        <f>G88/F88*100-100</f>
        <v>4.6459254316456651</v>
      </c>
      <c r="L88" s="750">
        <f>H88/G88*100-100</f>
        <v>2.3553323768531982</v>
      </c>
    </row>
    <row r="89" spans="2:14" ht="15.75" thickTop="1">
      <c r="B89" s="733" t="s">
        <v>856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2:14">
      <c r="B90" s="733" t="s">
        <v>857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2:14">
      <c r="B91" s="733" t="s">
        <v>858</v>
      </c>
      <c r="C91" s="751"/>
      <c r="D91" s="751"/>
      <c r="E91" s="751"/>
      <c r="F91" s="751"/>
      <c r="G91" s="751"/>
      <c r="H91" s="751"/>
      <c r="I91" s="38"/>
      <c r="J91" s="38"/>
      <c r="K91" s="38"/>
      <c r="L91" s="38"/>
    </row>
    <row r="92" spans="2:14">
      <c r="B92" s="752" t="s">
        <v>859</v>
      </c>
      <c r="C92" s="38"/>
      <c r="D92" s="38"/>
      <c r="E92" s="38"/>
      <c r="F92" s="38"/>
      <c r="G92" s="38"/>
      <c r="H92" s="38"/>
      <c r="I92" s="475"/>
      <c r="J92" s="475"/>
      <c r="K92" s="38"/>
      <c r="L92" s="38"/>
    </row>
    <row r="98" spans="6:6">
      <c r="F98" t="s">
        <v>194</v>
      </c>
    </row>
  </sheetData>
  <mergeCells count="20">
    <mergeCell ref="B70:B78"/>
    <mergeCell ref="B1:I1"/>
    <mergeCell ref="B2:I2"/>
    <mergeCell ref="B3:B4"/>
    <mergeCell ref="C3:C4"/>
    <mergeCell ref="D3:F3"/>
    <mergeCell ref="G3:I3"/>
    <mergeCell ref="B5:B17"/>
    <mergeCell ref="B18:B30"/>
    <mergeCell ref="B31:B43"/>
    <mergeCell ref="B44:B56"/>
    <mergeCell ref="B57:B69"/>
    <mergeCell ref="B81:L81"/>
    <mergeCell ref="B82:L82"/>
    <mergeCell ref="B84:B86"/>
    <mergeCell ref="C84:E85"/>
    <mergeCell ref="F84:H85"/>
    <mergeCell ref="I84:L84"/>
    <mergeCell ref="I85:J85"/>
    <mergeCell ref="K85:L85"/>
  </mergeCells>
  <hyperlinks>
    <hyperlink ref="B92" r:id="rId1"/>
  </hyperlinks>
  <pageMargins left="0.7" right="0.7" top="0.75" bottom="0.75" header="0.3" footer="0.3"/>
  <pageSetup paperSize="9" scale="54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2"/>
  <sheetViews>
    <sheetView view="pageBreakPreview" zoomScaleSheetLayoutView="100" workbookViewId="0">
      <selection activeCell="K14" sqref="K14"/>
    </sheetView>
  </sheetViews>
  <sheetFormatPr defaultRowHeight="15"/>
  <cols>
    <col min="1" max="1" width="3.7109375" customWidth="1"/>
    <col min="3" max="3" width="30.140625" customWidth="1"/>
    <col min="4" max="4" width="12.140625" customWidth="1"/>
    <col min="5" max="5" width="11.7109375" customWidth="1"/>
    <col min="6" max="6" width="10.85546875" customWidth="1"/>
    <col min="7" max="7" width="13.140625" customWidth="1"/>
    <col min="8" max="8" width="12.5703125" customWidth="1"/>
    <col min="9" max="9" width="12.28515625" customWidth="1"/>
    <col min="257" max="257" width="3.7109375" customWidth="1"/>
    <col min="259" max="259" width="30.140625" customWidth="1"/>
    <col min="260" max="260" width="12.140625" customWidth="1"/>
    <col min="261" max="261" width="11.7109375" customWidth="1"/>
    <col min="262" max="262" width="10.85546875" customWidth="1"/>
    <col min="263" max="263" width="13.140625" customWidth="1"/>
    <col min="264" max="264" width="12.5703125" customWidth="1"/>
    <col min="265" max="265" width="12.28515625" customWidth="1"/>
    <col min="513" max="513" width="3.7109375" customWidth="1"/>
    <col min="515" max="515" width="30.140625" customWidth="1"/>
    <col min="516" max="516" width="12.140625" customWidth="1"/>
    <col min="517" max="517" width="11.7109375" customWidth="1"/>
    <col min="518" max="518" width="10.85546875" customWidth="1"/>
    <col min="519" max="519" width="13.140625" customWidth="1"/>
    <col min="520" max="520" width="12.5703125" customWidth="1"/>
    <col min="521" max="521" width="12.28515625" customWidth="1"/>
    <col min="769" max="769" width="3.7109375" customWidth="1"/>
    <col min="771" max="771" width="30.140625" customWidth="1"/>
    <col min="772" max="772" width="12.140625" customWidth="1"/>
    <col min="773" max="773" width="11.7109375" customWidth="1"/>
    <col min="774" max="774" width="10.85546875" customWidth="1"/>
    <col min="775" max="775" width="13.140625" customWidth="1"/>
    <col min="776" max="776" width="12.5703125" customWidth="1"/>
    <col min="777" max="777" width="12.28515625" customWidth="1"/>
    <col min="1025" max="1025" width="3.7109375" customWidth="1"/>
    <col min="1027" max="1027" width="30.140625" customWidth="1"/>
    <col min="1028" max="1028" width="12.140625" customWidth="1"/>
    <col min="1029" max="1029" width="11.7109375" customWidth="1"/>
    <col min="1030" max="1030" width="10.85546875" customWidth="1"/>
    <col min="1031" max="1031" width="13.140625" customWidth="1"/>
    <col min="1032" max="1032" width="12.5703125" customWidth="1"/>
    <col min="1033" max="1033" width="12.28515625" customWidth="1"/>
    <col min="1281" max="1281" width="3.7109375" customWidth="1"/>
    <col min="1283" max="1283" width="30.140625" customWidth="1"/>
    <col min="1284" max="1284" width="12.140625" customWidth="1"/>
    <col min="1285" max="1285" width="11.7109375" customWidth="1"/>
    <col min="1286" max="1286" width="10.85546875" customWidth="1"/>
    <col min="1287" max="1287" width="13.140625" customWidth="1"/>
    <col min="1288" max="1288" width="12.5703125" customWidth="1"/>
    <col min="1289" max="1289" width="12.28515625" customWidth="1"/>
    <col min="1537" max="1537" width="3.7109375" customWidth="1"/>
    <col min="1539" max="1539" width="30.140625" customWidth="1"/>
    <col min="1540" max="1540" width="12.140625" customWidth="1"/>
    <col min="1541" max="1541" width="11.7109375" customWidth="1"/>
    <col min="1542" max="1542" width="10.85546875" customWidth="1"/>
    <col min="1543" max="1543" width="13.140625" customWidth="1"/>
    <col min="1544" max="1544" width="12.5703125" customWidth="1"/>
    <col min="1545" max="1545" width="12.28515625" customWidth="1"/>
    <col min="1793" max="1793" width="3.7109375" customWidth="1"/>
    <col min="1795" max="1795" width="30.140625" customWidth="1"/>
    <col min="1796" max="1796" width="12.140625" customWidth="1"/>
    <col min="1797" max="1797" width="11.7109375" customWidth="1"/>
    <col min="1798" max="1798" width="10.85546875" customWidth="1"/>
    <col min="1799" max="1799" width="13.140625" customWidth="1"/>
    <col min="1800" max="1800" width="12.5703125" customWidth="1"/>
    <col min="1801" max="1801" width="12.28515625" customWidth="1"/>
    <col min="2049" max="2049" width="3.7109375" customWidth="1"/>
    <col min="2051" max="2051" width="30.140625" customWidth="1"/>
    <col min="2052" max="2052" width="12.140625" customWidth="1"/>
    <col min="2053" max="2053" width="11.7109375" customWidth="1"/>
    <col min="2054" max="2054" width="10.85546875" customWidth="1"/>
    <col min="2055" max="2055" width="13.140625" customWidth="1"/>
    <col min="2056" max="2056" width="12.5703125" customWidth="1"/>
    <col min="2057" max="2057" width="12.28515625" customWidth="1"/>
    <col min="2305" max="2305" width="3.7109375" customWidth="1"/>
    <col min="2307" max="2307" width="30.140625" customWidth="1"/>
    <col min="2308" max="2308" width="12.140625" customWidth="1"/>
    <col min="2309" max="2309" width="11.7109375" customWidth="1"/>
    <col min="2310" max="2310" width="10.85546875" customWidth="1"/>
    <col min="2311" max="2311" width="13.140625" customWidth="1"/>
    <col min="2312" max="2312" width="12.5703125" customWidth="1"/>
    <col min="2313" max="2313" width="12.28515625" customWidth="1"/>
    <col min="2561" max="2561" width="3.7109375" customWidth="1"/>
    <col min="2563" max="2563" width="30.140625" customWidth="1"/>
    <col min="2564" max="2564" width="12.140625" customWidth="1"/>
    <col min="2565" max="2565" width="11.7109375" customWidth="1"/>
    <col min="2566" max="2566" width="10.85546875" customWidth="1"/>
    <col min="2567" max="2567" width="13.140625" customWidth="1"/>
    <col min="2568" max="2568" width="12.5703125" customWidth="1"/>
    <col min="2569" max="2569" width="12.28515625" customWidth="1"/>
    <col min="2817" max="2817" width="3.7109375" customWidth="1"/>
    <col min="2819" max="2819" width="30.140625" customWidth="1"/>
    <col min="2820" max="2820" width="12.140625" customWidth="1"/>
    <col min="2821" max="2821" width="11.7109375" customWidth="1"/>
    <col min="2822" max="2822" width="10.85546875" customWidth="1"/>
    <col min="2823" max="2823" width="13.140625" customWidth="1"/>
    <col min="2824" max="2824" width="12.5703125" customWidth="1"/>
    <col min="2825" max="2825" width="12.28515625" customWidth="1"/>
    <col min="3073" max="3073" width="3.7109375" customWidth="1"/>
    <col min="3075" max="3075" width="30.140625" customWidth="1"/>
    <col min="3076" max="3076" width="12.140625" customWidth="1"/>
    <col min="3077" max="3077" width="11.7109375" customWidth="1"/>
    <col min="3078" max="3078" width="10.85546875" customWidth="1"/>
    <col min="3079" max="3079" width="13.140625" customWidth="1"/>
    <col min="3080" max="3080" width="12.5703125" customWidth="1"/>
    <col min="3081" max="3081" width="12.28515625" customWidth="1"/>
    <col min="3329" max="3329" width="3.7109375" customWidth="1"/>
    <col min="3331" max="3331" width="30.140625" customWidth="1"/>
    <col min="3332" max="3332" width="12.140625" customWidth="1"/>
    <col min="3333" max="3333" width="11.7109375" customWidth="1"/>
    <col min="3334" max="3334" width="10.85546875" customWidth="1"/>
    <col min="3335" max="3335" width="13.140625" customWidth="1"/>
    <col min="3336" max="3336" width="12.5703125" customWidth="1"/>
    <col min="3337" max="3337" width="12.28515625" customWidth="1"/>
    <col min="3585" max="3585" width="3.7109375" customWidth="1"/>
    <col min="3587" max="3587" width="30.140625" customWidth="1"/>
    <col min="3588" max="3588" width="12.140625" customWidth="1"/>
    <col min="3589" max="3589" width="11.7109375" customWidth="1"/>
    <col min="3590" max="3590" width="10.85546875" customWidth="1"/>
    <col min="3591" max="3591" width="13.140625" customWidth="1"/>
    <col min="3592" max="3592" width="12.5703125" customWidth="1"/>
    <col min="3593" max="3593" width="12.28515625" customWidth="1"/>
    <col min="3841" max="3841" width="3.7109375" customWidth="1"/>
    <col min="3843" max="3843" width="30.140625" customWidth="1"/>
    <col min="3844" max="3844" width="12.140625" customWidth="1"/>
    <col min="3845" max="3845" width="11.7109375" customWidth="1"/>
    <col min="3846" max="3846" width="10.85546875" customWidth="1"/>
    <col min="3847" max="3847" width="13.140625" customWidth="1"/>
    <col min="3848" max="3848" width="12.5703125" customWidth="1"/>
    <col min="3849" max="3849" width="12.28515625" customWidth="1"/>
    <col min="4097" max="4097" width="3.7109375" customWidth="1"/>
    <col min="4099" max="4099" width="30.140625" customWidth="1"/>
    <col min="4100" max="4100" width="12.140625" customWidth="1"/>
    <col min="4101" max="4101" width="11.7109375" customWidth="1"/>
    <col min="4102" max="4102" width="10.85546875" customWidth="1"/>
    <col min="4103" max="4103" width="13.140625" customWidth="1"/>
    <col min="4104" max="4104" width="12.5703125" customWidth="1"/>
    <col min="4105" max="4105" width="12.28515625" customWidth="1"/>
    <col min="4353" max="4353" width="3.7109375" customWidth="1"/>
    <col min="4355" max="4355" width="30.140625" customWidth="1"/>
    <col min="4356" max="4356" width="12.140625" customWidth="1"/>
    <col min="4357" max="4357" width="11.7109375" customWidth="1"/>
    <col min="4358" max="4358" width="10.85546875" customWidth="1"/>
    <col min="4359" max="4359" width="13.140625" customWidth="1"/>
    <col min="4360" max="4360" width="12.5703125" customWidth="1"/>
    <col min="4361" max="4361" width="12.28515625" customWidth="1"/>
    <col min="4609" max="4609" width="3.7109375" customWidth="1"/>
    <col min="4611" max="4611" width="30.140625" customWidth="1"/>
    <col min="4612" max="4612" width="12.140625" customWidth="1"/>
    <col min="4613" max="4613" width="11.7109375" customWidth="1"/>
    <col min="4614" max="4614" width="10.85546875" customWidth="1"/>
    <col min="4615" max="4615" width="13.140625" customWidth="1"/>
    <col min="4616" max="4616" width="12.5703125" customWidth="1"/>
    <col min="4617" max="4617" width="12.28515625" customWidth="1"/>
    <col min="4865" max="4865" width="3.7109375" customWidth="1"/>
    <col min="4867" max="4867" width="30.140625" customWidth="1"/>
    <col min="4868" max="4868" width="12.140625" customWidth="1"/>
    <col min="4869" max="4869" width="11.7109375" customWidth="1"/>
    <col min="4870" max="4870" width="10.85546875" customWidth="1"/>
    <col min="4871" max="4871" width="13.140625" customWidth="1"/>
    <col min="4872" max="4872" width="12.5703125" customWidth="1"/>
    <col min="4873" max="4873" width="12.28515625" customWidth="1"/>
    <col min="5121" max="5121" width="3.7109375" customWidth="1"/>
    <col min="5123" max="5123" width="30.140625" customWidth="1"/>
    <col min="5124" max="5124" width="12.140625" customWidth="1"/>
    <col min="5125" max="5125" width="11.7109375" customWidth="1"/>
    <col min="5126" max="5126" width="10.85546875" customWidth="1"/>
    <col min="5127" max="5127" width="13.140625" customWidth="1"/>
    <col min="5128" max="5128" width="12.5703125" customWidth="1"/>
    <col min="5129" max="5129" width="12.28515625" customWidth="1"/>
    <col min="5377" max="5377" width="3.7109375" customWidth="1"/>
    <col min="5379" max="5379" width="30.140625" customWidth="1"/>
    <col min="5380" max="5380" width="12.140625" customWidth="1"/>
    <col min="5381" max="5381" width="11.7109375" customWidth="1"/>
    <col min="5382" max="5382" width="10.85546875" customWidth="1"/>
    <col min="5383" max="5383" width="13.140625" customWidth="1"/>
    <col min="5384" max="5384" width="12.5703125" customWidth="1"/>
    <col min="5385" max="5385" width="12.28515625" customWidth="1"/>
    <col min="5633" max="5633" width="3.7109375" customWidth="1"/>
    <col min="5635" max="5635" width="30.140625" customWidth="1"/>
    <col min="5636" max="5636" width="12.140625" customWidth="1"/>
    <col min="5637" max="5637" width="11.7109375" customWidth="1"/>
    <col min="5638" max="5638" width="10.85546875" customWidth="1"/>
    <col min="5639" max="5639" width="13.140625" customWidth="1"/>
    <col min="5640" max="5640" width="12.5703125" customWidth="1"/>
    <col min="5641" max="5641" width="12.28515625" customWidth="1"/>
    <col min="5889" max="5889" width="3.7109375" customWidth="1"/>
    <col min="5891" max="5891" width="30.140625" customWidth="1"/>
    <col min="5892" max="5892" width="12.140625" customWidth="1"/>
    <col min="5893" max="5893" width="11.7109375" customWidth="1"/>
    <col min="5894" max="5894" width="10.85546875" customWidth="1"/>
    <col min="5895" max="5895" width="13.140625" customWidth="1"/>
    <col min="5896" max="5896" width="12.5703125" customWidth="1"/>
    <col min="5897" max="5897" width="12.28515625" customWidth="1"/>
    <col min="6145" max="6145" width="3.7109375" customWidth="1"/>
    <col min="6147" max="6147" width="30.140625" customWidth="1"/>
    <col min="6148" max="6148" width="12.140625" customWidth="1"/>
    <col min="6149" max="6149" width="11.7109375" customWidth="1"/>
    <col min="6150" max="6150" width="10.85546875" customWidth="1"/>
    <col min="6151" max="6151" width="13.140625" customWidth="1"/>
    <col min="6152" max="6152" width="12.5703125" customWidth="1"/>
    <col min="6153" max="6153" width="12.28515625" customWidth="1"/>
    <col min="6401" max="6401" width="3.7109375" customWidth="1"/>
    <col min="6403" max="6403" width="30.140625" customWidth="1"/>
    <col min="6404" max="6404" width="12.140625" customWidth="1"/>
    <col min="6405" max="6405" width="11.7109375" customWidth="1"/>
    <col min="6406" max="6406" width="10.85546875" customWidth="1"/>
    <col min="6407" max="6407" width="13.140625" customWidth="1"/>
    <col min="6408" max="6408" width="12.5703125" customWidth="1"/>
    <col min="6409" max="6409" width="12.28515625" customWidth="1"/>
    <col min="6657" max="6657" width="3.7109375" customWidth="1"/>
    <col min="6659" max="6659" width="30.140625" customWidth="1"/>
    <col min="6660" max="6660" width="12.140625" customWidth="1"/>
    <col min="6661" max="6661" width="11.7109375" customWidth="1"/>
    <col min="6662" max="6662" width="10.85546875" customWidth="1"/>
    <col min="6663" max="6663" width="13.140625" customWidth="1"/>
    <col min="6664" max="6664" width="12.5703125" customWidth="1"/>
    <col min="6665" max="6665" width="12.28515625" customWidth="1"/>
    <col min="6913" max="6913" width="3.7109375" customWidth="1"/>
    <col min="6915" max="6915" width="30.140625" customWidth="1"/>
    <col min="6916" max="6916" width="12.140625" customWidth="1"/>
    <col min="6917" max="6917" width="11.7109375" customWidth="1"/>
    <col min="6918" max="6918" width="10.85546875" customWidth="1"/>
    <col min="6919" max="6919" width="13.140625" customWidth="1"/>
    <col min="6920" max="6920" width="12.5703125" customWidth="1"/>
    <col min="6921" max="6921" width="12.28515625" customWidth="1"/>
    <col min="7169" max="7169" width="3.7109375" customWidth="1"/>
    <col min="7171" max="7171" width="30.140625" customWidth="1"/>
    <col min="7172" max="7172" width="12.140625" customWidth="1"/>
    <col min="7173" max="7173" width="11.7109375" customWidth="1"/>
    <col min="7174" max="7174" width="10.85546875" customWidth="1"/>
    <col min="7175" max="7175" width="13.140625" customWidth="1"/>
    <col min="7176" max="7176" width="12.5703125" customWidth="1"/>
    <col min="7177" max="7177" width="12.28515625" customWidth="1"/>
    <col min="7425" max="7425" width="3.7109375" customWidth="1"/>
    <col min="7427" max="7427" width="30.140625" customWidth="1"/>
    <col min="7428" max="7428" width="12.140625" customWidth="1"/>
    <col min="7429" max="7429" width="11.7109375" customWidth="1"/>
    <col min="7430" max="7430" width="10.85546875" customWidth="1"/>
    <col min="7431" max="7431" width="13.140625" customWidth="1"/>
    <col min="7432" max="7432" width="12.5703125" customWidth="1"/>
    <col min="7433" max="7433" width="12.28515625" customWidth="1"/>
    <col min="7681" max="7681" width="3.7109375" customWidth="1"/>
    <col min="7683" max="7683" width="30.140625" customWidth="1"/>
    <col min="7684" max="7684" width="12.140625" customWidth="1"/>
    <col min="7685" max="7685" width="11.7109375" customWidth="1"/>
    <col min="7686" max="7686" width="10.85546875" customWidth="1"/>
    <col min="7687" max="7687" width="13.140625" customWidth="1"/>
    <col min="7688" max="7688" width="12.5703125" customWidth="1"/>
    <col min="7689" max="7689" width="12.28515625" customWidth="1"/>
    <col min="7937" max="7937" width="3.7109375" customWidth="1"/>
    <col min="7939" max="7939" width="30.140625" customWidth="1"/>
    <col min="7940" max="7940" width="12.140625" customWidth="1"/>
    <col min="7941" max="7941" width="11.7109375" customWidth="1"/>
    <col min="7942" max="7942" width="10.85546875" customWidth="1"/>
    <col min="7943" max="7943" width="13.140625" customWidth="1"/>
    <col min="7944" max="7944" width="12.5703125" customWidth="1"/>
    <col min="7945" max="7945" width="12.28515625" customWidth="1"/>
    <col min="8193" max="8193" width="3.7109375" customWidth="1"/>
    <col min="8195" max="8195" width="30.140625" customWidth="1"/>
    <col min="8196" max="8196" width="12.140625" customWidth="1"/>
    <col min="8197" max="8197" width="11.7109375" customWidth="1"/>
    <col min="8198" max="8198" width="10.85546875" customWidth="1"/>
    <col min="8199" max="8199" width="13.140625" customWidth="1"/>
    <col min="8200" max="8200" width="12.5703125" customWidth="1"/>
    <col min="8201" max="8201" width="12.28515625" customWidth="1"/>
    <col min="8449" max="8449" width="3.7109375" customWidth="1"/>
    <col min="8451" max="8451" width="30.140625" customWidth="1"/>
    <col min="8452" max="8452" width="12.140625" customWidth="1"/>
    <col min="8453" max="8453" width="11.7109375" customWidth="1"/>
    <col min="8454" max="8454" width="10.85546875" customWidth="1"/>
    <col min="8455" max="8455" width="13.140625" customWidth="1"/>
    <col min="8456" max="8456" width="12.5703125" customWidth="1"/>
    <col min="8457" max="8457" width="12.28515625" customWidth="1"/>
    <col min="8705" max="8705" width="3.7109375" customWidth="1"/>
    <col min="8707" max="8707" width="30.140625" customWidth="1"/>
    <col min="8708" max="8708" width="12.140625" customWidth="1"/>
    <col min="8709" max="8709" width="11.7109375" customWidth="1"/>
    <col min="8710" max="8710" width="10.85546875" customWidth="1"/>
    <col min="8711" max="8711" width="13.140625" customWidth="1"/>
    <col min="8712" max="8712" width="12.5703125" customWidth="1"/>
    <col min="8713" max="8713" width="12.28515625" customWidth="1"/>
    <col min="8961" max="8961" width="3.7109375" customWidth="1"/>
    <col min="8963" max="8963" width="30.140625" customWidth="1"/>
    <col min="8964" max="8964" width="12.140625" customWidth="1"/>
    <col min="8965" max="8965" width="11.7109375" customWidth="1"/>
    <col min="8966" max="8966" width="10.85546875" customWidth="1"/>
    <col min="8967" max="8967" width="13.140625" customWidth="1"/>
    <col min="8968" max="8968" width="12.5703125" customWidth="1"/>
    <col min="8969" max="8969" width="12.28515625" customWidth="1"/>
    <col min="9217" max="9217" width="3.7109375" customWidth="1"/>
    <col min="9219" max="9219" width="30.140625" customWidth="1"/>
    <col min="9220" max="9220" width="12.140625" customWidth="1"/>
    <col min="9221" max="9221" width="11.7109375" customWidth="1"/>
    <col min="9222" max="9222" width="10.85546875" customWidth="1"/>
    <col min="9223" max="9223" width="13.140625" customWidth="1"/>
    <col min="9224" max="9224" width="12.5703125" customWidth="1"/>
    <col min="9225" max="9225" width="12.28515625" customWidth="1"/>
    <col min="9473" max="9473" width="3.7109375" customWidth="1"/>
    <col min="9475" max="9475" width="30.140625" customWidth="1"/>
    <col min="9476" max="9476" width="12.140625" customWidth="1"/>
    <col min="9477" max="9477" width="11.7109375" customWidth="1"/>
    <col min="9478" max="9478" width="10.85546875" customWidth="1"/>
    <col min="9479" max="9479" width="13.140625" customWidth="1"/>
    <col min="9480" max="9480" width="12.5703125" customWidth="1"/>
    <col min="9481" max="9481" width="12.28515625" customWidth="1"/>
    <col min="9729" max="9729" width="3.7109375" customWidth="1"/>
    <col min="9731" max="9731" width="30.140625" customWidth="1"/>
    <col min="9732" max="9732" width="12.140625" customWidth="1"/>
    <col min="9733" max="9733" width="11.7109375" customWidth="1"/>
    <col min="9734" max="9734" width="10.85546875" customWidth="1"/>
    <col min="9735" max="9735" width="13.140625" customWidth="1"/>
    <col min="9736" max="9736" width="12.5703125" customWidth="1"/>
    <col min="9737" max="9737" width="12.28515625" customWidth="1"/>
    <col min="9985" max="9985" width="3.7109375" customWidth="1"/>
    <col min="9987" max="9987" width="30.140625" customWidth="1"/>
    <col min="9988" max="9988" width="12.140625" customWidth="1"/>
    <col min="9989" max="9989" width="11.7109375" customWidth="1"/>
    <col min="9990" max="9990" width="10.85546875" customWidth="1"/>
    <col min="9991" max="9991" width="13.140625" customWidth="1"/>
    <col min="9992" max="9992" width="12.5703125" customWidth="1"/>
    <col min="9993" max="9993" width="12.28515625" customWidth="1"/>
    <col min="10241" max="10241" width="3.7109375" customWidth="1"/>
    <col min="10243" max="10243" width="30.140625" customWidth="1"/>
    <col min="10244" max="10244" width="12.140625" customWidth="1"/>
    <col min="10245" max="10245" width="11.7109375" customWidth="1"/>
    <col min="10246" max="10246" width="10.85546875" customWidth="1"/>
    <col min="10247" max="10247" width="13.140625" customWidth="1"/>
    <col min="10248" max="10248" width="12.5703125" customWidth="1"/>
    <col min="10249" max="10249" width="12.28515625" customWidth="1"/>
    <col min="10497" max="10497" width="3.7109375" customWidth="1"/>
    <col min="10499" max="10499" width="30.140625" customWidth="1"/>
    <col min="10500" max="10500" width="12.140625" customWidth="1"/>
    <col min="10501" max="10501" width="11.7109375" customWidth="1"/>
    <col min="10502" max="10502" width="10.85546875" customWidth="1"/>
    <col min="10503" max="10503" width="13.140625" customWidth="1"/>
    <col min="10504" max="10504" width="12.5703125" customWidth="1"/>
    <col min="10505" max="10505" width="12.28515625" customWidth="1"/>
    <col min="10753" max="10753" width="3.7109375" customWidth="1"/>
    <col min="10755" max="10755" width="30.140625" customWidth="1"/>
    <col min="10756" max="10756" width="12.140625" customWidth="1"/>
    <col min="10757" max="10757" width="11.7109375" customWidth="1"/>
    <col min="10758" max="10758" width="10.85546875" customWidth="1"/>
    <col min="10759" max="10759" width="13.140625" customWidth="1"/>
    <col min="10760" max="10760" width="12.5703125" customWidth="1"/>
    <col min="10761" max="10761" width="12.28515625" customWidth="1"/>
    <col min="11009" max="11009" width="3.7109375" customWidth="1"/>
    <col min="11011" max="11011" width="30.140625" customWidth="1"/>
    <col min="11012" max="11012" width="12.140625" customWidth="1"/>
    <col min="11013" max="11013" width="11.7109375" customWidth="1"/>
    <col min="11014" max="11014" width="10.85546875" customWidth="1"/>
    <col min="11015" max="11015" width="13.140625" customWidth="1"/>
    <col min="11016" max="11016" width="12.5703125" customWidth="1"/>
    <col min="11017" max="11017" width="12.28515625" customWidth="1"/>
    <col min="11265" max="11265" width="3.7109375" customWidth="1"/>
    <col min="11267" max="11267" width="30.140625" customWidth="1"/>
    <col min="11268" max="11268" width="12.140625" customWidth="1"/>
    <col min="11269" max="11269" width="11.7109375" customWidth="1"/>
    <col min="11270" max="11270" width="10.85546875" customWidth="1"/>
    <col min="11271" max="11271" width="13.140625" customWidth="1"/>
    <col min="11272" max="11272" width="12.5703125" customWidth="1"/>
    <col min="11273" max="11273" width="12.28515625" customWidth="1"/>
    <col min="11521" max="11521" width="3.7109375" customWidth="1"/>
    <col min="11523" max="11523" width="30.140625" customWidth="1"/>
    <col min="11524" max="11524" width="12.140625" customWidth="1"/>
    <col min="11525" max="11525" width="11.7109375" customWidth="1"/>
    <col min="11526" max="11526" width="10.85546875" customWidth="1"/>
    <col min="11527" max="11527" width="13.140625" customWidth="1"/>
    <col min="11528" max="11528" width="12.5703125" customWidth="1"/>
    <col min="11529" max="11529" width="12.28515625" customWidth="1"/>
    <col min="11777" max="11777" width="3.7109375" customWidth="1"/>
    <col min="11779" max="11779" width="30.140625" customWidth="1"/>
    <col min="11780" max="11780" width="12.140625" customWidth="1"/>
    <col min="11781" max="11781" width="11.7109375" customWidth="1"/>
    <col min="11782" max="11782" width="10.85546875" customWidth="1"/>
    <col min="11783" max="11783" width="13.140625" customWidth="1"/>
    <col min="11784" max="11784" width="12.5703125" customWidth="1"/>
    <col min="11785" max="11785" width="12.28515625" customWidth="1"/>
    <col min="12033" max="12033" width="3.7109375" customWidth="1"/>
    <col min="12035" max="12035" width="30.140625" customWidth="1"/>
    <col min="12036" max="12036" width="12.140625" customWidth="1"/>
    <col min="12037" max="12037" width="11.7109375" customWidth="1"/>
    <col min="12038" max="12038" width="10.85546875" customWidth="1"/>
    <col min="12039" max="12039" width="13.140625" customWidth="1"/>
    <col min="12040" max="12040" width="12.5703125" customWidth="1"/>
    <col min="12041" max="12041" width="12.28515625" customWidth="1"/>
    <col min="12289" max="12289" width="3.7109375" customWidth="1"/>
    <col min="12291" max="12291" width="30.140625" customWidth="1"/>
    <col min="12292" max="12292" width="12.140625" customWidth="1"/>
    <col min="12293" max="12293" width="11.7109375" customWidth="1"/>
    <col min="12294" max="12294" width="10.85546875" customWidth="1"/>
    <col min="12295" max="12295" width="13.140625" customWidth="1"/>
    <col min="12296" max="12296" width="12.5703125" customWidth="1"/>
    <col min="12297" max="12297" width="12.28515625" customWidth="1"/>
    <col min="12545" max="12545" width="3.7109375" customWidth="1"/>
    <col min="12547" max="12547" width="30.140625" customWidth="1"/>
    <col min="12548" max="12548" width="12.140625" customWidth="1"/>
    <col min="12549" max="12549" width="11.7109375" customWidth="1"/>
    <col min="12550" max="12550" width="10.85546875" customWidth="1"/>
    <col min="12551" max="12551" width="13.140625" customWidth="1"/>
    <col min="12552" max="12552" width="12.5703125" customWidth="1"/>
    <col min="12553" max="12553" width="12.28515625" customWidth="1"/>
    <col min="12801" max="12801" width="3.7109375" customWidth="1"/>
    <col min="12803" max="12803" width="30.140625" customWidth="1"/>
    <col min="12804" max="12804" width="12.140625" customWidth="1"/>
    <col min="12805" max="12805" width="11.7109375" customWidth="1"/>
    <col min="12806" max="12806" width="10.85546875" customWidth="1"/>
    <col min="12807" max="12807" width="13.140625" customWidth="1"/>
    <col min="12808" max="12808" width="12.5703125" customWidth="1"/>
    <col min="12809" max="12809" width="12.28515625" customWidth="1"/>
    <col min="13057" max="13057" width="3.7109375" customWidth="1"/>
    <col min="13059" max="13059" width="30.140625" customWidth="1"/>
    <col min="13060" max="13060" width="12.140625" customWidth="1"/>
    <col min="13061" max="13061" width="11.7109375" customWidth="1"/>
    <col min="13062" max="13062" width="10.85546875" customWidth="1"/>
    <col min="13063" max="13063" width="13.140625" customWidth="1"/>
    <col min="13064" max="13064" width="12.5703125" customWidth="1"/>
    <col min="13065" max="13065" width="12.28515625" customWidth="1"/>
    <col min="13313" max="13313" width="3.7109375" customWidth="1"/>
    <col min="13315" max="13315" width="30.140625" customWidth="1"/>
    <col min="13316" max="13316" width="12.140625" customWidth="1"/>
    <col min="13317" max="13317" width="11.7109375" customWidth="1"/>
    <col min="13318" max="13318" width="10.85546875" customWidth="1"/>
    <col min="13319" max="13319" width="13.140625" customWidth="1"/>
    <col min="13320" max="13320" width="12.5703125" customWidth="1"/>
    <col min="13321" max="13321" width="12.28515625" customWidth="1"/>
    <col min="13569" max="13569" width="3.7109375" customWidth="1"/>
    <col min="13571" max="13571" width="30.140625" customWidth="1"/>
    <col min="13572" max="13572" width="12.140625" customWidth="1"/>
    <col min="13573" max="13573" width="11.7109375" customWidth="1"/>
    <col min="13574" max="13574" width="10.85546875" customWidth="1"/>
    <col min="13575" max="13575" width="13.140625" customWidth="1"/>
    <col min="13576" max="13576" width="12.5703125" customWidth="1"/>
    <col min="13577" max="13577" width="12.28515625" customWidth="1"/>
    <col min="13825" max="13825" width="3.7109375" customWidth="1"/>
    <col min="13827" max="13827" width="30.140625" customWidth="1"/>
    <col min="13828" max="13828" width="12.140625" customWidth="1"/>
    <col min="13829" max="13829" width="11.7109375" customWidth="1"/>
    <col min="13830" max="13830" width="10.85546875" customWidth="1"/>
    <col min="13831" max="13831" width="13.140625" customWidth="1"/>
    <col min="13832" max="13832" width="12.5703125" customWidth="1"/>
    <col min="13833" max="13833" width="12.28515625" customWidth="1"/>
    <col min="14081" max="14081" width="3.7109375" customWidth="1"/>
    <col min="14083" max="14083" width="30.140625" customWidth="1"/>
    <col min="14084" max="14084" width="12.140625" customWidth="1"/>
    <col min="14085" max="14085" width="11.7109375" customWidth="1"/>
    <col min="14086" max="14086" width="10.85546875" customWidth="1"/>
    <col min="14087" max="14087" width="13.140625" customWidth="1"/>
    <col min="14088" max="14088" width="12.5703125" customWidth="1"/>
    <col min="14089" max="14089" width="12.28515625" customWidth="1"/>
    <col min="14337" max="14337" width="3.7109375" customWidth="1"/>
    <col min="14339" max="14339" width="30.140625" customWidth="1"/>
    <col min="14340" max="14340" width="12.140625" customWidth="1"/>
    <col min="14341" max="14341" width="11.7109375" customWidth="1"/>
    <col min="14342" max="14342" width="10.85546875" customWidth="1"/>
    <col min="14343" max="14343" width="13.140625" customWidth="1"/>
    <col min="14344" max="14344" width="12.5703125" customWidth="1"/>
    <col min="14345" max="14345" width="12.28515625" customWidth="1"/>
    <col min="14593" max="14593" width="3.7109375" customWidth="1"/>
    <col min="14595" max="14595" width="30.140625" customWidth="1"/>
    <col min="14596" max="14596" width="12.140625" customWidth="1"/>
    <col min="14597" max="14597" width="11.7109375" customWidth="1"/>
    <col min="14598" max="14598" width="10.85546875" customWidth="1"/>
    <col min="14599" max="14599" width="13.140625" customWidth="1"/>
    <col min="14600" max="14600" width="12.5703125" customWidth="1"/>
    <col min="14601" max="14601" width="12.28515625" customWidth="1"/>
    <col min="14849" max="14849" width="3.7109375" customWidth="1"/>
    <col min="14851" max="14851" width="30.140625" customWidth="1"/>
    <col min="14852" max="14852" width="12.140625" customWidth="1"/>
    <col min="14853" max="14853" width="11.7109375" customWidth="1"/>
    <col min="14854" max="14854" width="10.85546875" customWidth="1"/>
    <col min="14855" max="14855" width="13.140625" customWidth="1"/>
    <col min="14856" max="14856" width="12.5703125" customWidth="1"/>
    <col min="14857" max="14857" width="12.28515625" customWidth="1"/>
    <col min="15105" max="15105" width="3.7109375" customWidth="1"/>
    <col min="15107" max="15107" width="30.140625" customWidth="1"/>
    <col min="15108" max="15108" width="12.140625" customWidth="1"/>
    <col min="15109" max="15109" width="11.7109375" customWidth="1"/>
    <col min="15110" max="15110" width="10.85546875" customWidth="1"/>
    <col min="15111" max="15111" width="13.140625" customWidth="1"/>
    <col min="15112" max="15112" width="12.5703125" customWidth="1"/>
    <col min="15113" max="15113" width="12.28515625" customWidth="1"/>
    <col min="15361" max="15361" width="3.7109375" customWidth="1"/>
    <col min="15363" max="15363" width="30.140625" customWidth="1"/>
    <col min="15364" max="15364" width="12.140625" customWidth="1"/>
    <col min="15365" max="15365" width="11.7109375" customWidth="1"/>
    <col min="15366" max="15366" width="10.85546875" customWidth="1"/>
    <col min="15367" max="15367" width="13.140625" customWidth="1"/>
    <col min="15368" max="15368" width="12.5703125" customWidth="1"/>
    <col min="15369" max="15369" width="12.28515625" customWidth="1"/>
    <col min="15617" max="15617" width="3.7109375" customWidth="1"/>
    <col min="15619" max="15619" width="30.140625" customWidth="1"/>
    <col min="15620" max="15620" width="12.140625" customWidth="1"/>
    <col min="15621" max="15621" width="11.7109375" customWidth="1"/>
    <col min="15622" max="15622" width="10.85546875" customWidth="1"/>
    <col min="15623" max="15623" width="13.140625" customWidth="1"/>
    <col min="15624" max="15624" width="12.5703125" customWidth="1"/>
    <col min="15625" max="15625" width="12.28515625" customWidth="1"/>
    <col min="15873" max="15873" width="3.7109375" customWidth="1"/>
    <col min="15875" max="15875" width="30.140625" customWidth="1"/>
    <col min="15876" max="15876" width="12.140625" customWidth="1"/>
    <col min="15877" max="15877" width="11.7109375" customWidth="1"/>
    <col min="15878" max="15878" width="10.85546875" customWidth="1"/>
    <col min="15879" max="15879" width="13.140625" customWidth="1"/>
    <col min="15880" max="15880" width="12.5703125" customWidth="1"/>
    <col min="15881" max="15881" width="12.28515625" customWidth="1"/>
    <col min="16129" max="16129" width="3.7109375" customWidth="1"/>
    <col min="16131" max="16131" width="30.140625" customWidth="1"/>
    <col min="16132" max="16132" width="12.140625" customWidth="1"/>
    <col min="16133" max="16133" width="11.7109375" customWidth="1"/>
    <col min="16134" max="16134" width="10.85546875" customWidth="1"/>
    <col min="16135" max="16135" width="13.140625" customWidth="1"/>
    <col min="16136" max="16136" width="12.5703125" customWidth="1"/>
    <col min="16137" max="16137" width="12.28515625" customWidth="1"/>
  </cols>
  <sheetData>
    <row r="1" spans="2:12">
      <c r="B1" s="1807" t="s">
        <v>949</v>
      </c>
      <c r="C1" s="1807"/>
      <c r="D1" s="1807"/>
      <c r="E1" s="1807"/>
      <c r="F1" s="1807"/>
      <c r="G1" s="1807"/>
      <c r="H1" s="1807"/>
      <c r="I1" s="1807"/>
    </row>
    <row r="2" spans="2:12" ht="13.5" customHeight="1">
      <c r="B2" s="1808" t="s">
        <v>256</v>
      </c>
      <c r="C2" s="1808"/>
      <c r="D2" s="1808"/>
      <c r="E2" s="1808"/>
      <c r="F2" s="1808"/>
      <c r="G2" s="1808"/>
      <c r="H2" s="1808"/>
      <c r="I2" s="1808"/>
      <c r="J2" s="510"/>
    </row>
    <row r="3" spans="2:12" ht="18.75">
      <c r="B3" s="1808" t="s">
        <v>695</v>
      </c>
      <c r="C3" s="1808"/>
      <c r="D3" s="1808"/>
      <c r="E3" s="1808"/>
      <c r="F3" s="1808"/>
      <c r="G3" s="1808"/>
      <c r="H3" s="1808"/>
      <c r="I3" s="1808"/>
      <c r="J3" s="511"/>
    </row>
    <row r="4" spans="2:12" ht="15.75" thickBot="1">
      <c r="B4" s="512"/>
      <c r="C4" s="1809" t="s">
        <v>696</v>
      </c>
      <c r="D4" s="1809"/>
      <c r="E4" s="1809"/>
      <c r="F4" s="1809"/>
      <c r="G4" s="1809"/>
      <c r="H4" s="1809"/>
      <c r="I4" s="1809"/>
    </row>
    <row r="5" spans="2:12" ht="15" customHeight="1" thickTop="1">
      <c r="B5" s="1810" t="s">
        <v>205</v>
      </c>
      <c r="C5" s="1812" t="s">
        <v>697</v>
      </c>
      <c r="D5" s="1814" t="s">
        <v>698</v>
      </c>
      <c r="E5" s="1814"/>
      <c r="F5" s="1814"/>
      <c r="G5" s="1814" t="s">
        <v>699</v>
      </c>
      <c r="H5" s="1814"/>
      <c r="I5" s="1815"/>
    </row>
    <row r="6" spans="2:12">
      <c r="B6" s="1811"/>
      <c r="C6" s="1813"/>
      <c r="D6" s="513" t="s">
        <v>6</v>
      </c>
      <c r="E6" s="513" t="s">
        <v>50</v>
      </c>
      <c r="F6" s="513" t="s">
        <v>700</v>
      </c>
      <c r="G6" s="513" t="s">
        <v>6</v>
      </c>
      <c r="H6" s="513" t="s">
        <v>50</v>
      </c>
      <c r="I6" s="514" t="s">
        <v>700</v>
      </c>
    </row>
    <row r="7" spans="2:12">
      <c r="B7" s="515">
        <v>1</v>
      </c>
      <c r="C7" s="516" t="s">
        <v>701</v>
      </c>
      <c r="D7" s="516">
        <v>5144.0182409999989</v>
      </c>
      <c r="E7" s="516">
        <v>11567.115945000001</v>
      </c>
      <c r="F7" s="516">
        <f>E7/D7*100-100</f>
        <v>124.86537572524918</v>
      </c>
      <c r="G7" s="516">
        <v>97055.470440999998</v>
      </c>
      <c r="H7" s="516">
        <v>240162.12924800001</v>
      </c>
      <c r="I7" s="517">
        <f>H7/G7*100-100</f>
        <v>147.44831811823994</v>
      </c>
      <c r="J7" s="518"/>
      <c r="K7" s="519"/>
      <c r="L7" s="520"/>
    </row>
    <row r="8" spans="2:12">
      <c r="B8" s="515">
        <v>2</v>
      </c>
      <c r="C8" s="521" t="s">
        <v>702</v>
      </c>
      <c r="D8" s="521">
        <v>2514.4828630000002</v>
      </c>
      <c r="E8" s="521">
        <v>2638.5740190000001</v>
      </c>
      <c r="F8" s="521">
        <f t="shared" ref="F8:F21" si="0">E8/D8*100-100</f>
        <v>4.9350567397364671</v>
      </c>
      <c r="G8" s="521">
        <v>70550.549693000008</v>
      </c>
      <c r="H8" s="521">
        <v>103274.524488</v>
      </c>
      <c r="I8" s="522">
        <f t="shared" ref="I8:I21" si="1">H8/G8*100-100</f>
        <v>46.383727607223506</v>
      </c>
      <c r="J8" s="518"/>
      <c r="K8" s="519"/>
      <c r="L8" s="520"/>
    </row>
    <row r="9" spans="2:12">
      <c r="B9" s="515">
        <v>3</v>
      </c>
      <c r="C9" s="521" t="s">
        <v>703</v>
      </c>
      <c r="D9" s="521">
        <v>3293.7339259999999</v>
      </c>
      <c r="E9" s="521">
        <v>2176.320596</v>
      </c>
      <c r="F9" s="521">
        <f t="shared" si="0"/>
        <v>-33.925427952130221</v>
      </c>
      <c r="G9" s="521">
        <v>125547.32689900001</v>
      </c>
      <c r="H9" s="521">
        <v>128787.35013399999</v>
      </c>
      <c r="I9" s="522">
        <f t="shared" si="1"/>
        <v>2.5807186142692728</v>
      </c>
      <c r="J9" s="518"/>
      <c r="K9" s="519"/>
      <c r="L9" s="520"/>
    </row>
    <row r="10" spans="2:12">
      <c r="B10" s="515">
        <v>4</v>
      </c>
      <c r="C10" s="521" t="s">
        <v>704</v>
      </c>
      <c r="D10" s="521">
        <v>15783.355926999999</v>
      </c>
      <c r="E10" s="521">
        <v>16222.616329</v>
      </c>
      <c r="F10" s="521">
        <f t="shared" si="0"/>
        <v>2.7830608650760666</v>
      </c>
      <c r="G10" s="521">
        <v>82957.747936</v>
      </c>
      <c r="H10" s="521">
        <v>79635.880312000008</v>
      </c>
      <c r="I10" s="522">
        <f t="shared" si="1"/>
        <v>-4.0042885765929128</v>
      </c>
      <c r="J10" s="518"/>
      <c r="K10" s="519"/>
      <c r="L10" s="520"/>
    </row>
    <row r="11" spans="2:12">
      <c r="B11" s="515">
        <v>5</v>
      </c>
      <c r="C11" s="521" t="s">
        <v>705</v>
      </c>
      <c r="D11" s="521">
        <v>16521.28412</v>
      </c>
      <c r="E11" s="521">
        <v>15769.588701000001</v>
      </c>
      <c r="F11" s="521">
        <f t="shared" si="0"/>
        <v>-4.5498607344330253</v>
      </c>
      <c r="G11" s="521">
        <v>72119.070645</v>
      </c>
      <c r="H11" s="521">
        <v>90019.181184000001</v>
      </c>
      <c r="I11" s="522">
        <f t="shared" si="1"/>
        <v>24.820217979668342</v>
      </c>
      <c r="J11" s="518"/>
      <c r="K11" s="519"/>
      <c r="L11" s="520"/>
    </row>
    <row r="12" spans="2:12">
      <c r="B12" s="515">
        <v>6</v>
      </c>
      <c r="C12" s="521" t="s">
        <v>706</v>
      </c>
      <c r="D12" s="521">
        <v>1334.9792870000001</v>
      </c>
      <c r="E12" s="521">
        <v>1574.2537179999999</v>
      </c>
      <c r="F12" s="521">
        <f t="shared" si="0"/>
        <v>17.923456440863859</v>
      </c>
      <c r="G12" s="521">
        <v>18969.406304</v>
      </c>
      <c r="H12" s="521">
        <v>22842.115181999998</v>
      </c>
      <c r="I12" s="522">
        <f t="shared" si="1"/>
        <v>20.415551314241071</v>
      </c>
      <c r="J12" s="518"/>
      <c r="K12" s="519"/>
      <c r="L12" s="520"/>
    </row>
    <row r="13" spans="2:12">
      <c r="B13" s="515">
        <v>7</v>
      </c>
      <c r="C13" s="521" t="s">
        <v>707</v>
      </c>
      <c r="D13" s="521">
        <v>3635.8111399999998</v>
      </c>
      <c r="E13" s="521">
        <v>3762.9966130000003</v>
      </c>
      <c r="F13" s="521">
        <f t="shared" si="0"/>
        <v>3.4981320014328503</v>
      </c>
      <c r="G13" s="521">
        <v>23283.430946999997</v>
      </c>
      <c r="H13" s="521">
        <v>23966.524682999996</v>
      </c>
      <c r="I13" s="522">
        <f t="shared" si="1"/>
        <v>2.9338190645310078</v>
      </c>
      <c r="J13" s="518"/>
      <c r="K13" s="519"/>
      <c r="L13" s="520"/>
    </row>
    <row r="14" spans="2:12">
      <c r="B14" s="515">
        <v>8</v>
      </c>
      <c r="C14" s="521" t="s">
        <v>708</v>
      </c>
      <c r="D14" s="521">
        <v>306.973525</v>
      </c>
      <c r="E14" s="521">
        <v>476.05224200000009</v>
      </c>
      <c r="F14" s="521">
        <f t="shared" si="0"/>
        <v>55.079250564034822</v>
      </c>
      <c r="G14" s="521">
        <v>10325.997960000001</v>
      </c>
      <c r="H14" s="521">
        <v>10795.892147999999</v>
      </c>
      <c r="I14" s="522">
        <f t="shared" si="1"/>
        <v>4.5505934614769075</v>
      </c>
      <c r="J14" s="518"/>
      <c r="K14" s="519"/>
      <c r="L14" s="520"/>
    </row>
    <row r="15" spans="2:12">
      <c r="B15" s="515">
        <v>9</v>
      </c>
      <c r="C15" s="521" t="s">
        <v>709</v>
      </c>
      <c r="D15" s="521">
        <v>346.40400499999998</v>
      </c>
      <c r="E15" s="521">
        <v>353.39642099999998</v>
      </c>
      <c r="F15" s="521">
        <f t="shared" si="0"/>
        <v>2.0185725046683416</v>
      </c>
      <c r="G15" s="521">
        <v>10874.458792000001</v>
      </c>
      <c r="H15" s="521">
        <v>9207.9747780000016</v>
      </c>
      <c r="I15" s="522">
        <f t="shared" si="1"/>
        <v>-15.324753588895661</v>
      </c>
      <c r="J15" s="518"/>
      <c r="K15" s="519"/>
      <c r="L15" s="520"/>
    </row>
    <row r="16" spans="2:12">
      <c r="B16" s="515">
        <v>10</v>
      </c>
      <c r="C16" s="521" t="s">
        <v>710</v>
      </c>
      <c r="D16" s="521">
        <v>1.22454</v>
      </c>
      <c r="E16" s="521">
        <v>0.17</v>
      </c>
      <c r="F16" s="521">
        <f t="shared" si="0"/>
        <v>-86.117235859996413</v>
      </c>
      <c r="G16" s="521">
        <v>1875.2864979999999</v>
      </c>
      <c r="H16" s="521">
        <v>4133.1775020000005</v>
      </c>
      <c r="I16" s="522">
        <f t="shared" si="1"/>
        <v>120.4024561797917</v>
      </c>
      <c r="J16" s="518"/>
      <c r="K16" s="519"/>
      <c r="L16" s="520"/>
    </row>
    <row r="17" spans="2:11">
      <c r="B17" s="515">
        <v>11</v>
      </c>
      <c r="C17" s="521" t="s">
        <v>711</v>
      </c>
      <c r="D17" s="521">
        <v>0</v>
      </c>
      <c r="E17" s="521">
        <v>0</v>
      </c>
      <c r="F17" s="521" t="s">
        <v>25</v>
      </c>
      <c r="G17" s="521">
        <v>0</v>
      </c>
      <c r="H17" s="521">
        <v>0</v>
      </c>
      <c r="I17" s="873" t="s">
        <v>25</v>
      </c>
      <c r="J17" s="518"/>
      <c r="K17" s="519"/>
    </row>
    <row r="18" spans="2:11">
      <c r="B18" s="515">
        <v>12</v>
      </c>
      <c r="C18" s="521" t="s">
        <v>712</v>
      </c>
      <c r="D18" s="521">
        <v>12.249006</v>
      </c>
      <c r="E18" s="521">
        <v>22.57864</v>
      </c>
      <c r="F18" s="521">
        <f t="shared" si="0"/>
        <v>84.33038566557974</v>
      </c>
      <c r="G18" s="521">
        <v>962.52485100000013</v>
      </c>
      <c r="H18" s="521">
        <v>1160.7633859999999</v>
      </c>
      <c r="I18" s="873">
        <f t="shared" si="1"/>
        <v>20.595679664171044</v>
      </c>
      <c r="J18" s="518"/>
      <c r="K18" s="519"/>
    </row>
    <row r="19" spans="2:11" ht="15.75" customHeight="1">
      <c r="B19" s="523">
        <v>13</v>
      </c>
      <c r="C19" s="521" t="s">
        <v>713</v>
      </c>
      <c r="D19" s="521">
        <v>343.58541300000002</v>
      </c>
      <c r="E19" s="521">
        <v>554.83927900000197</v>
      </c>
      <c r="F19" s="521">
        <f t="shared" si="0"/>
        <v>61.485109089890813</v>
      </c>
      <c r="G19" s="521">
        <v>5449.80195</v>
      </c>
      <c r="H19" s="521">
        <v>10987.595376000014</v>
      </c>
      <c r="I19" s="873">
        <f t="shared" si="1"/>
        <v>101.61458116840399</v>
      </c>
      <c r="J19" s="518"/>
      <c r="K19" s="519"/>
    </row>
    <row r="20" spans="2:11">
      <c r="B20" s="515">
        <v>14</v>
      </c>
      <c r="C20" s="521" t="s">
        <v>395</v>
      </c>
      <c r="D20" s="521">
        <v>0</v>
      </c>
      <c r="E20" s="521">
        <v>97.275230000000704</v>
      </c>
      <c r="F20" s="521" t="s">
        <v>25</v>
      </c>
      <c r="G20" s="521">
        <v>0</v>
      </c>
      <c r="H20" s="521">
        <v>1439.0880790000369</v>
      </c>
      <c r="I20" s="873" t="s">
        <v>25</v>
      </c>
      <c r="K20" s="519"/>
    </row>
    <row r="21" spans="2:11" ht="15.75" thickBot="1">
      <c r="B21" s="524"/>
      <c r="C21" s="525" t="s">
        <v>396</v>
      </c>
      <c r="D21" s="526">
        <v>49238.101993000004</v>
      </c>
      <c r="E21" s="526">
        <v>55215.777733000003</v>
      </c>
      <c r="F21" s="526">
        <f t="shared" si="0"/>
        <v>12.140345582065336</v>
      </c>
      <c r="G21" s="526">
        <v>519971.07291600003</v>
      </c>
      <c r="H21" s="526">
        <v>726412.10965</v>
      </c>
      <c r="I21" s="527">
        <f t="shared" si="1"/>
        <v>39.702407977481869</v>
      </c>
    </row>
    <row r="22" spans="2:11" ht="15.75" thickTop="1">
      <c r="B22" s="528"/>
      <c r="C22" s="528"/>
      <c r="D22" s="528"/>
      <c r="E22" s="528"/>
      <c r="F22" s="528"/>
      <c r="G22" s="528"/>
      <c r="H22" s="528"/>
      <c r="I22" s="528"/>
    </row>
  </sheetData>
  <mergeCells count="8">
    <mergeCell ref="B1:I1"/>
    <mergeCell ref="B2:I2"/>
    <mergeCell ref="B3:I3"/>
    <mergeCell ref="C4:I4"/>
    <mergeCell ref="B5:B6"/>
    <mergeCell ref="C5:C6"/>
    <mergeCell ref="D5:F5"/>
    <mergeCell ref="G5:I5"/>
  </mergeCells>
  <printOptions horizontalCentered="1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9"/>
  <sheetViews>
    <sheetView view="pageBreakPreview" zoomScaleSheetLayoutView="100" workbookViewId="0">
      <selection activeCell="A2" sqref="A2:H2"/>
    </sheetView>
  </sheetViews>
  <sheetFormatPr defaultRowHeight="17.25" customHeight="1"/>
  <cols>
    <col min="1" max="1" width="32.140625" style="1480" bestFit="1" customWidth="1"/>
    <col min="2" max="6" width="15" style="1480" customWidth="1"/>
    <col min="7" max="8" width="10.7109375" style="1480" customWidth="1"/>
    <col min="9" max="256" width="9.140625" style="1480"/>
    <col min="257" max="257" width="24.28515625" style="1480" customWidth="1"/>
    <col min="258" max="258" width="17.28515625" style="1480" customWidth="1"/>
    <col min="259" max="259" width="12.140625" style="1480" bestFit="1" customWidth="1"/>
    <col min="260" max="260" width="16.42578125" style="1480" customWidth="1"/>
    <col min="261" max="261" width="13.28515625" style="1480" customWidth="1"/>
    <col min="262" max="262" width="15.42578125" style="1480" bestFit="1" customWidth="1"/>
    <col min="263" max="263" width="13.140625" style="1480" customWidth="1"/>
    <col min="264" max="264" width="10.140625" style="1480" customWidth="1"/>
    <col min="265" max="512" width="9.140625" style="1480"/>
    <col min="513" max="513" width="24.28515625" style="1480" customWidth="1"/>
    <col min="514" max="514" width="17.28515625" style="1480" customWidth="1"/>
    <col min="515" max="515" width="12.140625" style="1480" bestFit="1" customWidth="1"/>
    <col min="516" max="516" width="16.42578125" style="1480" customWidth="1"/>
    <col min="517" max="517" width="13.28515625" style="1480" customWidth="1"/>
    <col min="518" max="518" width="15.42578125" style="1480" bestFit="1" customWidth="1"/>
    <col min="519" max="519" width="13.140625" style="1480" customWidth="1"/>
    <col min="520" max="520" width="10.140625" style="1480" customWidth="1"/>
    <col min="521" max="768" width="9.140625" style="1480"/>
    <col min="769" max="769" width="24.28515625" style="1480" customWidth="1"/>
    <col min="770" max="770" width="17.28515625" style="1480" customWidth="1"/>
    <col min="771" max="771" width="12.140625" style="1480" bestFit="1" customWidth="1"/>
    <col min="772" max="772" width="16.42578125" style="1480" customWidth="1"/>
    <col min="773" max="773" width="13.28515625" style="1480" customWidth="1"/>
    <col min="774" max="774" width="15.42578125" style="1480" bestFit="1" customWidth="1"/>
    <col min="775" max="775" width="13.140625" style="1480" customWidth="1"/>
    <col min="776" max="776" width="10.140625" style="1480" customWidth="1"/>
    <col min="777" max="1024" width="9.140625" style="1480"/>
    <col min="1025" max="1025" width="24.28515625" style="1480" customWidth="1"/>
    <col min="1026" max="1026" width="17.28515625" style="1480" customWidth="1"/>
    <col min="1027" max="1027" width="12.140625" style="1480" bestFit="1" customWidth="1"/>
    <col min="1028" max="1028" width="16.42578125" style="1480" customWidth="1"/>
    <col min="1029" max="1029" width="13.28515625" style="1480" customWidth="1"/>
    <col min="1030" max="1030" width="15.42578125" style="1480" bestFit="1" customWidth="1"/>
    <col min="1031" max="1031" width="13.140625" style="1480" customWidth="1"/>
    <col min="1032" max="1032" width="10.140625" style="1480" customWidth="1"/>
    <col min="1033" max="1280" width="9.140625" style="1480"/>
    <col min="1281" max="1281" width="24.28515625" style="1480" customWidth="1"/>
    <col min="1282" max="1282" width="17.28515625" style="1480" customWidth="1"/>
    <col min="1283" max="1283" width="12.140625" style="1480" bestFit="1" customWidth="1"/>
    <col min="1284" max="1284" width="16.42578125" style="1480" customWidth="1"/>
    <col min="1285" max="1285" width="13.28515625" style="1480" customWidth="1"/>
    <col min="1286" max="1286" width="15.42578125" style="1480" bestFit="1" customWidth="1"/>
    <col min="1287" max="1287" width="13.140625" style="1480" customWidth="1"/>
    <col min="1288" max="1288" width="10.140625" style="1480" customWidth="1"/>
    <col min="1289" max="1536" width="9.140625" style="1480"/>
    <col min="1537" max="1537" width="24.28515625" style="1480" customWidth="1"/>
    <col min="1538" max="1538" width="17.28515625" style="1480" customWidth="1"/>
    <col min="1539" max="1539" width="12.140625" style="1480" bestFit="1" customWidth="1"/>
    <col min="1540" max="1540" width="16.42578125" style="1480" customWidth="1"/>
    <col min="1541" max="1541" width="13.28515625" style="1480" customWidth="1"/>
    <col min="1542" max="1542" width="15.42578125" style="1480" bestFit="1" customWidth="1"/>
    <col min="1543" max="1543" width="13.140625" style="1480" customWidth="1"/>
    <col min="1544" max="1544" width="10.140625" style="1480" customWidth="1"/>
    <col min="1545" max="1792" width="9.140625" style="1480"/>
    <col min="1793" max="1793" width="24.28515625" style="1480" customWidth="1"/>
    <col min="1794" max="1794" width="17.28515625" style="1480" customWidth="1"/>
    <col min="1795" max="1795" width="12.140625" style="1480" bestFit="1" customWidth="1"/>
    <col min="1796" max="1796" width="16.42578125" style="1480" customWidth="1"/>
    <col min="1797" max="1797" width="13.28515625" style="1480" customWidth="1"/>
    <col min="1798" max="1798" width="15.42578125" style="1480" bestFit="1" customWidth="1"/>
    <col min="1799" max="1799" width="13.140625" style="1480" customWidth="1"/>
    <col min="1800" max="1800" width="10.140625" style="1480" customWidth="1"/>
    <col min="1801" max="2048" width="9.140625" style="1480"/>
    <col min="2049" max="2049" width="24.28515625" style="1480" customWidth="1"/>
    <col min="2050" max="2050" width="17.28515625" style="1480" customWidth="1"/>
    <col min="2051" max="2051" width="12.140625" style="1480" bestFit="1" customWidth="1"/>
    <col min="2052" max="2052" width="16.42578125" style="1480" customWidth="1"/>
    <col min="2053" max="2053" width="13.28515625" style="1480" customWidth="1"/>
    <col min="2054" max="2054" width="15.42578125" style="1480" bestFit="1" customWidth="1"/>
    <col min="2055" max="2055" width="13.140625" style="1480" customWidth="1"/>
    <col min="2056" max="2056" width="10.140625" style="1480" customWidth="1"/>
    <col min="2057" max="2304" width="9.140625" style="1480"/>
    <col min="2305" max="2305" width="24.28515625" style="1480" customWidth="1"/>
    <col min="2306" max="2306" width="17.28515625" style="1480" customWidth="1"/>
    <col min="2307" max="2307" width="12.140625" style="1480" bestFit="1" customWidth="1"/>
    <col min="2308" max="2308" width="16.42578125" style="1480" customWidth="1"/>
    <col min="2309" max="2309" width="13.28515625" style="1480" customWidth="1"/>
    <col min="2310" max="2310" width="15.42578125" style="1480" bestFit="1" customWidth="1"/>
    <col min="2311" max="2311" width="13.140625" style="1480" customWidth="1"/>
    <col min="2312" max="2312" width="10.140625" style="1480" customWidth="1"/>
    <col min="2313" max="2560" width="9.140625" style="1480"/>
    <col min="2561" max="2561" width="24.28515625" style="1480" customWidth="1"/>
    <col min="2562" max="2562" width="17.28515625" style="1480" customWidth="1"/>
    <col min="2563" max="2563" width="12.140625" style="1480" bestFit="1" customWidth="1"/>
    <col min="2564" max="2564" width="16.42578125" style="1480" customWidth="1"/>
    <col min="2565" max="2565" width="13.28515625" style="1480" customWidth="1"/>
    <col min="2566" max="2566" width="15.42578125" style="1480" bestFit="1" customWidth="1"/>
    <col min="2567" max="2567" width="13.140625" style="1480" customWidth="1"/>
    <col min="2568" max="2568" width="10.140625" style="1480" customWidth="1"/>
    <col min="2569" max="2816" width="9.140625" style="1480"/>
    <col min="2817" max="2817" width="24.28515625" style="1480" customWidth="1"/>
    <col min="2818" max="2818" width="17.28515625" style="1480" customWidth="1"/>
    <col min="2819" max="2819" width="12.140625" style="1480" bestFit="1" customWidth="1"/>
    <col min="2820" max="2820" width="16.42578125" style="1480" customWidth="1"/>
    <col min="2821" max="2821" width="13.28515625" style="1480" customWidth="1"/>
    <col min="2822" max="2822" width="15.42578125" style="1480" bestFit="1" customWidth="1"/>
    <col min="2823" max="2823" width="13.140625" style="1480" customWidth="1"/>
    <col min="2824" max="2824" width="10.140625" style="1480" customWidth="1"/>
    <col min="2825" max="3072" width="9.140625" style="1480"/>
    <col min="3073" max="3073" width="24.28515625" style="1480" customWidth="1"/>
    <col min="3074" max="3074" width="17.28515625" style="1480" customWidth="1"/>
    <col min="3075" max="3075" width="12.140625" style="1480" bestFit="1" customWidth="1"/>
    <col min="3076" max="3076" width="16.42578125" style="1480" customWidth="1"/>
    <col min="3077" max="3077" width="13.28515625" style="1480" customWidth="1"/>
    <col min="3078" max="3078" width="15.42578125" style="1480" bestFit="1" customWidth="1"/>
    <col min="3079" max="3079" width="13.140625" style="1480" customWidth="1"/>
    <col min="3080" max="3080" width="10.140625" style="1480" customWidth="1"/>
    <col min="3081" max="3328" width="9.140625" style="1480"/>
    <col min="3329" max="3329" width="24.28515625" style="1480" customWidth="1"/>
    <col min="3330" max="3330" width="17.28515625" style="1480" customWidth="1"/>
    <col min="3331" max="3331" width="12.140625" style="1480" bestFit="1" customWidth="1"/>
    <col min="3332" max="3332" width="16.42578125" style="1480" customWidth="1"/>
    <col min="3333" max="3333" width="13.28515625" style="1480" customWidth="1"/>
    <col min="3334" max="3334" width="15.42578125" style="1480" bestFit="1" customWidth="1"/>
    <col min="3335" max="3335" width="13.140625" style="1480" customWidth="1"/>
    <col min="3336" max="3336" width="10.140625" style="1480" customWidth="1"/>
    <col min="3337" max="3584" width="9.140625" style="1480"/>
    <col min="3585" max="3585" width="24.28515625" style="1480" customWidth="1"/>
    <col min="3586" max="3586" width="17.28515625" style="1480" customWidth="1"/>
    <col min="3587" max="3587" width="12.140625" style="1480" bestFit="1" customWidth="1"/>
    <col min="3588" max="3588" width="16.42578125" style="1480" customWidth="1"/>
    <col min="3589" max="3589" width="13.28515625" style="1480" customWidth="1"/>
    <col min="3590" max="3590" width="15.42578125" style="1480" bestFit="1" customWidth="1"/>
    <col min="3591" max="3591" width="13.140625" style="1480" customWidth="1"/>
    <col min="3592" max="3592" width="10.140625" style="1480" customWidth="1"/>
    <col min="3593" max="3840" width="9.140625" style="1480"/>
    <col min="3841" max="3841" width="24.28515625" style="1480" customWidth="1"/>
    <col min="3842" max="3842" width="17.28515625" style="1480" customWidth="1"/>
    <col min="3843" max="3843" width="12.140625" style="1480" bestFit="1" customWidth="1"/>
    <col min="3844" max="3844" width="16.42578125" style="1480" customWidth="1"/>
    <col min="3845" max="3845" width="13.28515625" style="1480" customWidth="1"/>
    <col min="3846" max="3846" width="15.42578125" style="1480" bestFit="1" customWidth="1"/>
    <col min="3847" max="3847" width="13.140625" style="1480" customWidth="1"/>
    <col min="3848" max="3848" width="10.140625" style="1480" customWidth="1"/>
    <col min="3849" max="4096" width="9.140625" style="1480"/>
    <col min="4097" max="4097" width="24.28515625" style="1480" customWidth="1"/>
    <col min="4098" max="4098" width="17.28515625" style="1480" customWidth="1"/>
    <col min="4099" max="4099" width="12.140625" style="1480" bestFit="1" customWidth="1"/>
    <col min="4100" max="4100" width="16.42578125" style="1480" customWidth="1"/>
    <col min="4101" max="4101" width="13.28515625" style="1480" customWidth="1"/>
    <col min="4102" max="4102" width="15.42578125" style="1480" bestFit="1" customWidth="1"/>
    <col min="4103" max="4103" width="13.140625" style="1480" customWidth="1"/>
    <col min="4104" max="4104" width="10.140625" style="1480" customWidth="1"/>
    <col min="4105" max="4352" width="9.140625" style="1480"/>
    <col min="4353" max="4353" width="24.28515625" style="1480" customWidth="1"/>
    <col min="4354" max="4354" width="17.28515625" style="1480" customWidth="1"/>
    <col min="4355" max="4355" width="12.140625" style="1480" bestFit="1" customWidth="1"/>
    <col min="4356" max="4356" width="16.42578125" style="1480" customWidth="1"/>
    <col min="4357" max="4357" width="13.28515625" style="1480" customWidth="1"/>
    <col min="4358" max="4358" width="15.42578125" style="1480" bestFit="1" customWidth="1"/>
    <col min="4359" max="4359" width="13.140625" style="1480" customWidth="1"/>
    <col min="4360" max="4360" width="10.140625" style="1480" customWidth="1"/>
    <col min="4361" max="4608" width="9.140625" style="1480"/>
    <col min="4609" max="4609" width="24.28515625" style="1480" customWidth="1"/>
    <col min="4610" max="4610" width="17.28515625" style="1480" customWidth="1"/>
    <col min="4611" max="4611" width="12.140625" style="1480" bestFit="1" customWidth="1"/>
    <col min="4612" max="4612" width="16.42578125" style="1480" customWidth="1"/>
    <col min="4613" max="4613" width="13.28515625" style="1480" customWidth="1"/>
    <col min="4614" max="4614" width="15.42578125" style="1480" bestFit="1" customWidth="1"/>
    <col min="4615" max="4615" width="13.140625" style="1480" customWidth="1"/>
    <col min="4616" max="4616" width="10.140625" style="1480" customWidth="1"/>
    <col min="4617" max="4864" width="9.140625" style="1480"/>
    <col min="4865" max="4865" width="24.28515625" style="1480" customWidth="1"/>
    <col min="4866" max="4866" width="17.28515625" style="1480" customWidth="1"/>
    <col min="4867" max="4867" width="12.140625" style="1480" bestFit="1" customWidth="1"/>
    <col min="4868" max="4868" width="16.42578125" style="1480" customWidth="1"/>
    <col min="4869" max="4869" width="13.28515625" style="1480" customWidth="1"/>
    <col min="4870" max="4870" width="15.42578125" style="1480" bestFit="1" customWidth="1"/>
    <col min="4871" max="4871" width="13.140625" style="1480" customWidth="1"/>
    <col min="4872" max="4872" width="10.140625" style="1480" customWidth="1"/>
    <col min="4873" max="5120" width="9.140625" style="1480"/>
    <col min="5121" max="5121" width="24.28515625" style="1480" customWidth="1"/>
    <col min="5122" max="5122" width="17.28515625" style="1480" customWidth="1"/>
    <col min="5123" max="5123" width="12.140625" style="1480" bestFit="1" customWidth="1"/>
    <col min="5124" max="5124" width="16.42578125" style="1480" customWidth="1"/>
    <col min="5125" max="5125" width="13.28515625" style="1480" customWidth="1"/>
    <col min="5126" max="5126" width="15.42578125" style="1480" bestFit="1" customWidth="1"/>
    <col min="5127" max="5127" width="13.140625" style="1480" customWidth="1"/>
    <col min="5128" max="5128" width="10.140625" style="1480" customWidth="1"/>
    <col min="5129" max="5376" width="9.140625" style="1480"/>
    <col min="5377" max="5377" width="24.28515625" style="1480" customWidth="1"/>
    <col min="5378" max="5378" width="17.28515625" style="1480" customWidth="1"/>
    <col min="5379" max="5379" width="12.140625" style="1480" bestFit="1" customWidth="1"/>
    <col min="5380" max="5380" width="16.42578125" style="1480" customWidth="1"/>
    <col min="5381" max="5381" width="13.28515625" style="1480" customWidth="1"/>
    <col min="5382" max="5382" width="15.42578125" style="1480" bestFit="1" customWidth="1"/>
    <col min="5383" max="5383" width="13.140625" style="1480" customWidth="1"/>
    <col min="5384" max="5384" width="10.140625" style="1480" customWidth="1"/>
    <col min="5385" max="5632" width="9.140625" style="1480"/>
    <col min="5633" max="5633" width="24.28515625" style="1480" customWidth="1"/>
    <col min="5634" max="5634" width="17.28515625" style="1480" customWidth="1"/>
    <col min="5635" max="5635" width="12.140625" style="1480" bestFit="1" customWidth="1"/>
    <col min="5636" max="5636" width="16.42578125" style="1480" customWidth="1"/>
    <col min="5637" max="5637" width="13.28515625" style="1480" customWidth="1"/>
    <col min="5638" max="5638" width="15.42578125" style="1480" bestFit="1" customWidth="1"/>
    <col min="5639" max="5639" width="13.140625" style="1480" customWidth="1"/>
    <col min="5640" max="5640" width="10.140625" style="1480" customWidth="1"/>
    <col min="5641" max="5888" width="9.140625" style="1480"/>
    <col min="5889" max="5889" width="24.28515625" style="1480" customWidth="1"/>
    <col min="5890" max="5890" width="17.28515625" style="1480" customWidth="1"/>
    <col min="5891" max="5891" width="12.140625" style="1480" bestFit="1" customWidth="1"/>
    <col min="5892" max="5892" width="16.42578125" style="1480" customWidth="1"/>
    <col min="5893" max="5893" width="13.28515625" style="1480" customWidth="1"/>
    <col min="5894" max="5894" width="15.42578125" style="1480" bestFit="1" customWidth="1"/>
    <col min="5895" max="5895" width="13.140625" style="1480" customWidth="1"/>
    <col min="5896" max="5896" width="10.140625" style="1480" customWidth="1"/>
    <col min="5897" max="6144" width="9.140625" style="1480"/>
    <col min="6145" max="6145" width="24.28515625" style="1480" customWidth="1"/>
    <col min="6146" max="6146" width="17.28515625" style="1480" customWidth="1"/>
    <col min="6147" max="6147" width="12.140625" style="1480" bestFit="1" customWidth="1"/>
    <col min="6148" max="6148" width="16.42578125" style="1480" customWidth="1"/>
    <col min="6149" max="6149" width="13.28515625" style="1480" customWidth="1"/>
    <col min="6150" max="6150" width="15.42578125" style="1480" bestFit="1" customWidth="1"/>
    <col min="6151" max="6151" width="13.140625" style="1480" customWidth="1"/>
    <col min="6152" max="6152" width="10.140625" style="1480" customWidth="1"/>
    <col min="6153" max="6400" width="9.140625" style="1480"/>
    <col min="6401" max="6401" width="24.28515625" style="1480" customWidth="1"/>
    <col min="6402" max="6402" width="17.28515625" style="1480" customWidth="1"/>
    <col min="6403" max="6403" width="12.140625" style="1480" bestFit="1" customWidth="1"/>
    <col min="6404" max="6404" width="16.42578125" style="1480" customWidth="1"/>
    <col min="6405" max="6405" width="13.28515625" style="1480" customWidth="1"/>
    <col min="6406" max="6406" width="15.42578125" style="1480" bestFit="1" customWidth="1"/>
    <col min="6407" max="6407" width="13.140625" style="1480" customWidth="1"/>
    <col min="6408" max="6408" width="10.140625" style="1480" customWidth="1"/>
    <col min="6409" max="6656" width="9.140625" style="1480"/>
    <col min="6657" max="6657" width="24.28515625" style="1480" customWidth="1"/>
    <col min="6658" max="6658" width="17.28515625" style="1480" customWidth="1"/>
    <col min="6659" max="6659" width="12.140625" style="1480" bestFit="1" customWidth="1"/>
    <col min="6660" max="6660" width="16.42578125" style="1480" customWidth="1"/>
    <col min="6661" max="6661" width="13.28515625" style="1480" customWidth="1"/>
    <col min="6662" max="6662" width="15.42578125" style="1480" bestFit="1" customWidth="1"/>
    <col min="6663" max="6663" width="13.140625" style="1480" customWidth="1"/>
    <col min="6664" max="6664" width="10.140625" style="1480" customWidth="1"/>
    <col min="6665" max="6912" width="9.140625" style="1480"/>
    <col min="6913" max="6913" width="24.28515625" style="1480" customWidth="1"/>
    <col min="6914" max="6914" width="17.28515625" style="1480" customWidth="1"/>
    <col min="6915" max="6915" width="12.140625" style="1480" bestFit="1" customWidth="1"/>
    <col min="6916" max="6916" width="16.42578125" style="1480" customWidth="1"/>
    <col min="6917" max="6917" width="13.28515625" style="1480" customWidth="1"/>
    <col min="6918" max="6918" width="15.42578125" style="1480" bestFit="1" customWidth="1"/>
    <col min="6919" max="6919" width="13.140625" style="1480" customWidth="1"/>
    <col min="6920" max="6920" width="10.140625" style="1480" customWidth="1"/>
    <col min="6921" max="7168" width="9.140625" style="1480"/>
    <col min="7169" max="7169" width="24.28515625" style="1480" customWidth="1"/>
    <col min="7170" max="7170" width="17.28515625" style="1480" customWidth="1"/>
    <col min="7171" max="7171" width="12.140625" style="1480" bestFit="1" customWidth="1"/>
    <col min="7172" max="7172" width="16.42578125" style="1480" customWidth="1"/>
    <col min="7173" max="7173" width="13.28515625" style="1480" customWidth="1"/>
    <col min="7174" max="7174" width="15.42578125" style="1480" bestFit="1" customWidth="1"/>
    <col min="7175" max="7175" width="13.140625" style="1480" customWidth="1"/>
    <col min="7176" max="7176" width="10.140625" style="1480" customWidth="1"/>
    <col min="7177" max="7424" width="9.140625" style="1480"/>
    <col min="7425" max="7425" width="24.28515625" style="1480" customWidth="1"/>
    <col min="7426" max="7426" width="17.28515625" style="1480" customWidth="1"/>
    <col min="7427" max="7427" width="12.140625" style="1480" bestFit="1" customWidth="1"/>
    <col min="7428" max="7428" width="16.42578125" style="1480" customWidth="1"/>
    <col min="7429" max="7429" width="13.28515625" style="1480" customWidth="1"/>
    <col min="7430" max="7430" width="15.42578125" style="1480" bestFit="1" customWidth="1"/>
    <col min="7431" max="7431" width="13.140625" style="1480" customWidth="1"/>
    <col min="7432" max="7432" width="10.140625" style="1480" customWidth="1"/>
    <col min="7433" max="7680" width="9.140625" style="1480"/>
    <col min="7681" max="7681" width="24.28515625" style="1480" customWidth="1"/>
    <col min="7682" max="7682" width="17.28515625" style="1480" customWidth="1"/>
    <col min="7683" max="7683" width="12.140625" style="1480" bestFit="1" customWidth="1"/>
    <col min="7684" max="7684" width="16.42578125" style="1480" customWidth="1"/>
    <col min="7685" max="7685" width="13.28515625" style="1480" customWidth="1"/>
    <col min="7686" max="7686" width="15.42578125" style="1480" bestFit="1" customWidth="1"/>
    <col min="7687" max="7687" width="13.140625" style="1480" customWidth="1"/>
    <col min="7688" max="7688" width="10.140625" style="1480" customWidth="1"/>
    <col min="7689" max="7936" width="9.140625" style="1480"/>
    <col min="7937" max="7937" width="24.28515625" style="1480" customWidth="1"/>
    <col min="7938" max="7938" width="17.28515625" style="1480" customWidth="1"/>
    <col min="7939" max="7939" width="12.140625" style="1480" bestFit="1" customWidth="1"/>
    <col min="7940" max="7940" width="16.42578125" style="1480" customWidth="1"/>
    <col min="7941" max="7941" width="13.28515625" style="1480" customWidth="1"/>
    <col min="7942" max="7942" width="15.42578125" style="1480" bestFit="1" customWidth="1"/>
    <col min="7943" max="7943" width="13.140625" style="1480" customWidth="1"/>
    <col min="7944" max="7944" width="10.140625" style="1480" customWidth="1"/>
    <col min="7945" max="8192" width="9.140625" style="1480"/>
    <col min="8193" max="8193" width="24.28515625" style="1480" customWidth="1"/>
    <col min="8194" max="8194" width="17.28515625" style="1480" customWidth="1"/>
    <col min="8195" max="8195" width="12.140625" style="1480" bestFit="1" customWidth="1"/>
    <col min="8196" max="8196" width="16.42578125" style="1480" customWidth="1"/>
    <col min="8197" max="8197" width="13.28515625" style="1480" customWidth="1"/>
    <col min="8198" max="8198" width="15.42578125" style="1480" bestFit="1" customWidth="1"/>
    <col min="8199" max="8199" width="13.140625" style="1480" customWidth="1"/>
    <col min="8200" max="8200" width="10.140625" style="1480" customWidth="1"/>
    <col min="8201" max="8448" width="9.140625" style="1480"/>
    <col min="8449" max="8449" width="24.28515625" style="1480" customWidth="1"/>
    <col min="8450" max="8450" width="17.28515625" style="1480" customWidth="1"/>
    <col min="8451" max="8451" width="12.140625" style="1480" bestFit="1" customWidth="1"/>
    <col min="8452" max="8452" width="16.42578125" style="1480" customWidth="1"/>
    <col min="8453" max="8453" width="13.28515625" style="1480" customWidth="1"/>
    <col min="8454" max="8454" width="15.42578125" style="1480" bestFit="1" customWidth="1"/>
    <col min="8455" max="8455" width="13.140625" style="1480" customWidth="1"/>
    <col min="8456" max="8456" width="10.140625" style="1480" customWidth="1"/>
    <col min="8457" max="8704" width="9.140625" style="1480"/>
    <col min="8705" max="8705" width="24.28515625" style="1480" customWidth="1"/>
    <col min="8706" max="8706" width="17.28515625" style="1480" customWidth="1"/>
    <col min="8707" max="8707" width="12.140625" style="1480" bestFit="1" customWidth="1"/>
    <col min="8708" max="8708" width="16.42578125" style="1480" customWidth="1"/>
    <col min="8709" max="8709" width="13.28515625" style="1480" customWidth="1"/>
    <col min="8710" max="8710" width="15.42578125" style="1480" bestFit="1" customWidth="1"/>
    <col min="8711" max="8711" width="13.140625" style="1480" customWidth="1"/>
    <col min="8712" max="8712" width="10.140625" style="1480" customWidth="1"/>
    <col min="8713" max="8960" width="9.140625" style="1480"/>
    <col min="8961" max="8961" width="24.28515625" style="1480" customWidth="1"/>
    <col min="8962" max="8962" width="17.28515625" style="1480" customWidth="1"/>
    <col min="8963" max="8963" width="12.140625" style="1480" bestFit="1" customWidth="1"/>
    <col min="8964" max="8964" width="16.42578125" style="1480" customWidth="1"/>
    <col min="8965" max="8965" width="13.28515625" style="1480" customWidth="1"/>
    <col min="8966" max="8966" width="15.42578125" style="1480" bestFit="1" customWidth="1"/>
    <col min="8967" max="8967" width="13.140625" style="1480" customWidth="1"/>
    <col min="8968" max="8968" width="10.140625" style="1480" customWidth="1"/>
    <col min="8969" max="9216" width="9.140625" style="1480"/>
    <col min="9217" max="9217" width="24.28515625" style="1480" customWidth="1"/>
    <col min="9218" max="9218" width="17.28515625" style="1480" customWidth="1"/>
    <col min="9219" max="9219" width="12.140625" style="1480" bestFit="1" customWidth="1"/>
    <col min="9220" max="9220" width="16.42578125" style="1480" customWidth="1"/>
    <col min="9221" max="9221" width="13.28515625" style="1480" customWidth="1"/>
    <col min="9222" max="9222" width="15.42578125" style="1480" bestFit="1" customWidth="1"/>
    <col min="9223" max="9223" width="13.140625" style="1480" customWidth="1"/>
    <col min="9224" max="9224" width="10.140625" style="1480" customWidth="1"/>
    <col min="9225" max="9472" width="9.140625" style="1480"/>
    <col min="9473" max="9473" width="24.28515625" style="1480" customWidth="1"/>
    <col min="9474" max="9474" width="17.28515625" style="1480" customWidth="1"/>
    <col min="9475" max="9475" width="12.140625" style="1480" bestFit="1" customWidth="1"/>
    <col min="9476" max="9476" width="16.42578125" style="1480" customWidth="1"/>
    <col min="9477" max="9477" width="13.28515625" style="1480" customWidth="1"/>
    <col min="9478" max="9478" width="15.42578125" style="1480" bestFit="1" customWidth="1"/>
    <col min="9479" max="9479" width="13.140625" style="1480" customWidth="1"/>
    <col min="9480" max="9480" width="10.140625" style="1480" customWidth="1"/>
    <col min="9481" max="9728" width="9.140625" style="1480"/>
    <col min="9729" max="9729" width="24.28515625" style="1480" customWidth="1"/>
    <col min="9730" max="9730" width="17.28515625" style="1480" customWidth="1"/>
    <col min="9731" max="9731" width="12.140625" style="1480" bestFit="1" customWidth="1"/>
    <col min="9732" max="9732" width="16.42578125" style="1480" customWidth="1"/>
    <col min="9733" max="9733" width="13.28515625" style="1480" customWidth="1"/>
    <col min="9734" max="9734" width="15.42578125" style="1480" bestFit="1" customWidth="1"/>
    <col min="9735" max="9735" width="13.140625" style="1480" customWidth="1"/>
    <col min="9736" max="9736" width="10.140625" style="1480" customWidth="1"/>
    <col min="9737" max="9984" width="9.140625" style="1480"/>
    <col min="9985" max="9985" width="24.28515625" style="1480" customWidth="1"/>
    <col min="9986" max="9986" width="17.28515625" style="1480" customWidth="1"/>
    <col min="9987" max="9987" width="12.140625" style="1480" bestFit="1" customWidth="1"/>
    <col min="9988" max="9988" width="16.42578125" style="1480" customWidth="1"/>
    <col min="9989" max="9989" width="13.28515625" style="1480" customWidth="1"/>
    <col min="9990" max="9990" width="15.42578125" style="1480" bestFit="1" customWidth="1"/>
    <col min="9991" max="9991" width="13.140625" style="1480" customWidth="1"/>
    <col min="9992" max="9992" width="10.140625" style="1480" customWidth="1"/>
    <col min="9993" max="10240" width="9.140625" style="1480"/>
    <col min="10241" max="10241" width="24.28515625" style="1480" customWidth="1"/>
    <col min="10242" max="10242" width="17.28515625" style="1480" customWidth="1"/>
    <col min="10243" max="10243" width="12.140625" style="1480" bestFit="1" customWidth="1"/>
    <col min="10244" max="10244" width="16.42578125" style="1480" customWidth="1"/>
    <col min="10245" max="10245" width="13.28515625" style="1480" customWidth="1"/>
    <col min="10246" max="10246" width="15.42578125" style="1480" bestFit="1" customWidth="1"/>
    <col min="10247" max="10247" width="13.140625" style="1480" customWidth="1"/>
    <col min="10248" max="10248" width="10.140625" style="1480" customWidth="1"/>
    <col min="10249" max="10496" width="9.140625" style="1480"/>
    <col min="10497" max="10497" width="24.28515625" style="1480" customWidth="1"/>
    <col min="10498" max="10498" width="17.28515625" style="1480" customWidth="1"/>
    <col min="10499" max="10499" width="12.140625" style="1480" bestFit="1" customWidth="1"/>
    <col min="10500" max="10500" width="16.42578125" style="1480" customWidth="1"/>
    <col min="10501" max="10501" width="13.28515625" style="1480" customWidth="1"/>
    <col min="10502" max="10502" width="15.42578125" style="1480" bestFit="1" customWidth="1"/>
    <col min="10503" max="10503" width="13.140625" style="1480" customWidth="1"/>
    <col min="10504" max="10504" width="10.140625" style="1480" customWidth="1"/>
    <col min="10505" max="10752" width="9.140625" style="1480"/>
    <col min="10753" max="10753" width="24.28515625" style="1480" customWidth="1"/>
    <col min="10754" max="10754" width="17.28515625" style="1480" customWidth="1"/>
    <col min="10755" max="10755" width="12.140625" style="1480" bestFit="1" customWidth="1"/>
    <col min="10756" max="10756" width="16.42578125" style="1480" customWidth="1"/>
    <col min="10757" max="10757" width="13.28515625" style="1480" customWidth="1"/>
    <col min="10758" max="10758" width="15.42578125" style="1480" bestFit="1" customWidth="1"/>
    <col min="10759" max="10759" width="13.140625" style="1480" customWidth="1"/>
    <col min="10760" max="10760" width="10.140625" style="1480" customWidth="1"/>
    <col min="10761" max="11008" width="9.140625" style="1480"/>
    <col min="11009" max="11009" width="24.28515625" style="1480" customWidth="1"/>
    <col min="11010" max="11010" width="17.28515625" style="1480" customWidth="1"/>
    <col min="11011" max="11011" width="12.140625" style="1480" bestFit="1" customWidth="1"/>
    <col min="11012" max="11012" width="16.42578125" style="1480" customWidth="1"/>
    <col min="11013" max="11013" width="13.28515625" style="1480" customWidth="1"/>
    <col min="11014" max="11014" width="15.42578125" style="1480" bestFit="1" customWidth="1"/>
    <col min="11015" max="11015" width="13.140625" style="1480" customWidth="1"/>
    <col min="11016" max="11016" width="10.140625" style="1480" customWidth="1"/>
    <col min="11017" max="11264" width="9.140625" style="1480"/>
    <col min="11265" max="11265" width="24.28515625" style="1480" customWidth="1"/>
    <col min="11266" max="11266" width="17.28515625" style="1480" customWidth="1"/>
    <col min="11267" max="11267" width="12.140625" style="1480" bestFit="1" customWidth="1"/>
    <col min="11268" max="11268" width="16.42578125" style="1480" customWidth="1"/>
    <col min="11269" max="11269" width="13.28515625" style="1480" customWidth="1"/>
    <col min="11270" max="11270" width="15.42578125" style="1480" bestFit="1" customWidth="1"/>
    <col min="11271" max="11271" width="13.140625" style="1480" customWidth="1"/>
    <col min="11272" max="11272" width="10.140625" style="1480" customWidth="1"/>
    <col min="11273" max="11520" width="9.140625" style="1480"/>
    <col min="11521" max="11521" width="24.28515625" style="1480" customWidth="1"/>
    <col min="11522" max="11522" width="17.28515625" style="1480" customWidth="1"/>
    <col min="11523" max="11523" width="12.140625" style="1480" bestFit="1" customWidth="1"/>
    <col min="11524" max="11524" width="16.42578125" style="1480" customWidth="1"/>
    <col min="11525" max="11525" width="13.28515625" style="1480" customWidth="1"/>
    <col min="11526" max="11526" width="15.42578125" style="1480" bestFit="1" customWidth="1"/>
    <col min="11527" max="11527" width="13.140625" style="1480" customWidth="1"/>
    <col min="11528" max="11528" width="10.140625" style="1480" customWidth="1"/>
    <col min="11529" max="11776" width="9.140625" style="1480"/>
    <col min="11777" max="11777" width="24.28515625" style="1480" customWidth="1"/>
    <col min="11778" max="11778" width="17.28515625" style="1480" customWidth="1"/>
    <col min="11779" max="11779" width="12.140625" style="1480" bestFit="1" customWidth="1"/>
    <col min="11780" max="11780" width="16.42578125" style="1480" customWidth="1"/>
    <col min="11781" max="11781" width="13.28515625" style="1480" customWidth="1"/>
    <col min="11782" max="11782" width="15.42578125" style="1480" bestFit="1" customWidth="1"/>
    <col min="11783" max="11783" width="13.140625" style="1480" customWidth="1"/>
    <col min="11784" max="11784" width="10.140625" style="1480" customWidth="1"/>
    <col min="11785" max="12032" width="9.140625" style="1480"/>
    <col min="12033" max="12033" width="24.28515625" style="1480" customWidth="1"/>
    <col min="12034" max="12034" width="17.28515625" style="1480" customWidth="1"/>
    <col min="12035" max="12035" width="12.140625" style="1480" bestFit="1" customWidth="1"/>
    <col min="12036" max="12036" width="16.42578125" style="1480" customWidth="1"/>
    <col min="12037" max="12037" width="13.28515625" style="1480" customWidth="1"/>
    <col min="12038" max="12038" width="15.42578125" style="1480" bestFit="1" customWidth="1"/>
    <col min="12039" max="12039" width="13.140625" style="1480" customWidth="1"/>
    <col min="12040" max="12040" width="10.140625" style="1480" customWidth="1"/>
    <col min="12041" max="12288" width="9.140625" style="1480"/>
    <col min="12289" max="12289" width="24.28515625" style="1480" customWidth="1"/>
    <col min="12290" max="12290" width="17.28515625" style="1480" customWidth="1"/>
    <col min="12291" max="12291" width="12.140625" style="1480" bestFit="1" customWidth="1"/>
    <col min="12292" max="12292" width="16.42578125" style="1480" customWidth="1"/>
    <col min="12293" max="12293" width="13.28515625" style="1480" customWidth="1"/>
    <col min="12294" max="12294" width="15.42578125" style="1480" bestFit="1" customWidth="1"/>
    <col min="12295" max="12295" width="13.140625" style="1480" customWidth="1"/>
    <col min="12296" max="12296" width="10.140625" style="1480" customWidth="1"/>
    <col min="12297" max="12544" width="9.140625" style="1480"/>
    <col min="12545" max="12545" width="24.28515625" style="1480" customWidth="1"/>
    <col min="12546" max="12546" width="17.28515625" style="1480" customWidth="1"/>
    <col min="12547" max="12547" width="12.140625" style="1480" bestFit="1" customWidth="1"/>
    <col min="12548" max="12548" width="16.42578125" style="1480" customWidth="1"/>
    <col min="12549" max="12549" width="13.28515625" style="1480" customWidth="1"/>
    <col min="12550" max="12550" width="15.42578125" style="1480" bestFit="1" customWidth="1"/>
    <col min="12551" max="12551" width="13.140625" style="1480" customWidth="1"/>
    <col min="12552" max="12552" width="10.140625" style="1480" customWidth="1"/>
    <col min="12553" max="12800" width="9.140625" style="1480"/>
    <col min="12801" max="12801" width="24.28515625" style="1480" customWidth="1"/>
    <col min="12802" max="12802" width="17.28515625" style="1480" customWidth="1"/>
    <col min="12803" max="12803" width="12.140625" style="1480" bestFit="1" customWidth="1"/>
    <col min="12804" max="12804" width="16.42578125" style="1480" customWidth="1"/>
    <col min="12805" max="12805" width="13.28515625" style="1480" customWidth="1"/>
    <col min="12806" max="12806" width="15.42578125" style="1480" bestFit="1" customWidth="1"/>
    <col min="12807" max="12807" width="13.140625" style="1480" customWidth="1"/>
    <col min="12808" max="12808" width="10.140625" style="1480" customWidth="1"/>
    <col min="12809" max="13056" width="9.140625" style="1480"/>
    <col min="13057" max="13057" width="24.28515625" style="1480" customWidth="1"/>
    <col min="13058" max="13058" width="17.28515625" style="1480" customWidth="1"/>
    <col min="13059" max="13059" width="12.140625" style="1480" bestFit="1" customWidth="1"/>
    <col min="13060" max="13060" width="16.42578125" style="1480" customWidth="1"/>
    <col min="13061" max="13061" width="13.28515625" style="1480" customWidth="1"/>
    <col min="13062" max="13062" width="15.42578125" style="1480" bestFit="1" customWidth="1"/>
    <col min="13063" max="13063" width="13.140625" style="1480" customWidth="1"/>
    <col min="13064" max="13064" width="10.140625" style="1480" customWidth="1"/>
    <col min="13065" max="13312" width="9.140625" style="1480"/>
    <col min="13313" max="13313" width="24.28515625" style="1480" customWidth="1"/>
    <col min="13314" max="13314" width="17.28515625" style="1480" customWidth="1"/>
    <col min="13315" max="13315" width="12.140625" style="1480" bestFit="1" customWidth="1"/>
    <col min="13316" max="13316" width="16.42578125" style="1480" customWidth="1"/>
    <col min="13317" max="13317" width="13.28515625" style="1480" customWidth="1"/>
    <col min="13318" max="13318" width="15.42578125" style="1480" bestFit="1" customWidth="1"/>
    <col min="13319" max="13319" width="13.140625" style="1480" customWidth="1"/>
    <col min="13320" max="13320" width="10.140625" style="1480" customWidth="1"/>
    <col min="13321" max="13568" width="9.140625" style="1480"/>
    <col min="13569" max="13569" width="24.28515625" style="1480" customWidth="1"/>
    <col min="13570" max="13570" width="17.28515625" style="1480" customWidth="1"/>
    <col min="13571" max="13571" width="12.140625" style="1480" bestFit="1" customWidth="1"/>
    <col min="13572" max="13572" width="16.42578125" style="1480" customWidth="1"/>
    <col min="13573" max="13573" width="13.28515625" style="1480" customWidth="1"/>
    <col min="13574" max="13574" width="15.42578125" style="1480" bestFit="1" customWidth="1"/>
    <col min="13575" max="13575" width="13.140625" style="1480" customWidth="1"/>
    <col min="13576" max="13576" width="10.140625" style="1480" customWidth="1"/>
    <col min="13577" max="13824" width="9.140625" style="1480"/>
    <col min="13825" max="13825" width="24.28515625" style="1480" customWidth="1"/>
    <col min="13826" max="13826" width="17.28515625" style="1480" customWidth="1"/>
    <col min="13827" max="13827" width="12.140625" style="1480" bestFit="1" customWidth="1"/>
    <col min="13828" max="13828" width="16.42578125" style="1480" customWidth="1"/>
    <col min="13829" max="13829" width="13.28515625" style="1480" customWidth="1"/>
    <col min="13830" max="13830" width="15.42578125" style="1480" bestFit="1" customWidth="1"/>
    <col min="13831" max="13831" width="13.140625" style="1480" customWidth="1"/>
    <col min="13832" max="13832" width="10.140625" style="1480" customWidth="1"/>
    <col min="13833" max="14080" width="9.140625" style="1480"/>
    <col min="14081" max="14081" width="24.28515625" style="1480" customWidth="1"/>
    <col min="14082" max="14082" width="17.28515625" style="1480" customWidth="1"/>
    <col min="14083" max="14083" width="12.140625" style="1480" bestFit="1" customWidth="1"/>
    <col min="14084" max="14084" width="16.42578125" style="1480" customWidth="1"/>
    <col min="14085" max="14085" width="13.28515625" style="1480" customWidth="1"/>
    <col min="14086" max="14086" width="15.42578125" style="1480" bestFit="1" customWidth="1"/>
    <col min="14087" max="14087" width="13.140625" style="1480" customWidth="1"/>
    <col min="14088" max="14088" width="10.140625" style="1480" customWidth="1"/>
    <col min="14089" max="14336" width="9.140625" style="1480"/>
    <col min="14337" max="14337" width="24.28515625" style="1480" customWidth="1"/>
    <col min="14338" max="14338" width="17.28515625" style="1480" customWidth="1"/>
    <col min="14339" max="14339" width="12.140625" style="1480" bestFit="1" customWidth="1"/>
    <col min="14340" max="14340" width="16.42578125" style="1480" customWidth="1"/>
    <col min="14341" max="14341" width="13.28515625" style="1480" customWidth="1"/>
    <col min="14342" max="14342" width="15.42578125" style="1480" bestFit="1" customWidth="1"/>
    <col min="14343" max="14343" width="13.140625" style="1480" customWidth="1"/>
    <col min="14344" max="14344" width="10.140625" style="1480" customWidth="1"/>
    <col min="14345" max="14592" width="9.140625" style="1480"/>
    <col min="14593" max="14593" width="24.28515625" style="1480" customWidth="1"/>
    <col min="14594" max="14594" width="17.28515625" style="1480" customWidth="1"/>
    <col min="14595" max="14595" width="12.140625" style="1480" bestFit="1" customWidth="1"/>
    <col min="14596" max="14596" width="16.42578125" style="1480" customWidth="1"/>
    <col min="14597" max="14597" width="13.28515625" style="1480" customWidth="1"/>
    <col min="14598" max="14598" width="15.42578125" style="1480" bestFit="1" customWidth="1"/>
    <col min="14599" max="14599" width="13.140625" style="1480" customWidth="1"/>
    <col min="14600" max="14600" width="10.140625" style="1480" customWidth="1"/>
    <col min="14601" max="14848" width="9.140625" style="1480"/>
    <col min="14849" max="14849" width="24.28515625" style="1480" customWidth="1"/>
    <col min="14850" max="14850" width="17.28515625" style="1480" customWidth="1"/>
    <col min="14851" max="14851" width="12.140625" style="1480" bestFit="1" customWidth="1"/>
    <col min="14852" max="14852" width="16.42578125" style="1480" customWidth="1"/>
    <col min="14853" max="14853" width="13.28515625" style="1480" customWidth="1"/>
    <col min="14854" max="14854" width="15.42578125" style="1480" bestFit="1" customWidth="1"/>
    <col min="14855" max="14855" width="13.140625" style="1480" customWidth="1"/>
    <col min="14856" max="14856" width="10.140625" style="1480" customWidth="1"/>
    <col min="14857" max="15104" width="9.140625" style="1480"/>
    <col min="15105" max="15105" width="24.28515625" style="1480" customWidth="1"/>
    <col min="15106" max="15106" width="17.28515625" style="1480" customWidth="1"/>
    <col min="15107" max="15107" width="12.140625" style="1480" bestFit="1" customWidth="1"/>
    <col min="15108" max="15108" width="16.42578125" style="1480" customWidth="1"/>
    <col min="15109" max="15109" width="13.28515625" style="1480" customWidth="1"/>
    <col min="15110" max="15110" width="15.42578125" style="1480" bestFit="1" customWidth="1"/>
    <col min="15111" max="15111" width="13.140625" style="1480" customWidth="1"/>
    <col min="15112" max="15112" width="10.140625" style="1480" customWidth="1"/>
    <col min="15113" max="15360" width="9.140625" style="1480"/>
    <col min="15361" max="15361" width="24.28515625" style="1480" customWidth="1"/>
    <col min="15362" max="15362" width="17.28515625" style="1480" customWidth="1"/>
    <col min="15363" max="15363" width="12.140625" style="1480" bestFit="1" customWidth="1"/>
    <col min="15364" max="15364" width="16.42578125" style="1480" customWidth="1"/>
    <col min="15365" max="15365" width="13.28515625" style="1480" customWidth="1"/>
    <col min="15366" max="15366" width="15.42578125" style="1480" bestFit="1" customWidth="1"/>
    <col min="15367" max="15367" width="13.140625" style="1480" customWidth="1"/>
    <col min="15368" max="15368" width="10.140625" style="1480" customWidth="1"/>
    <col min="15369" max="15616" width="9.140625" style="1480"/>
    <col min="15617" max="15617" width="24.28515625" style="1480" customWidth="1"/>
    <col min="15618" max="15618" width="17.28515625" style="1480" customWidth="1"/>
    <col min="15619" max="15619" width="12.140625" style="1480" bestFit="1" customWidth="1"/>
    <col min="15620" max="15620" width="16.42578125" style="1480" customWidth="1"/>
    <col min="15621" max="15621" width="13.28515625" style="1480" customWidth="1"/>
    <col min="15622" max="15622" width="15.42578125" style="1480" bestFit="1" customWidth="1"/>
    <col min="15623" max="15623" width="13.140625" style="1480" customWidth="1"/>
    <col min="15624" max="15624" width="10.140625" style="1480" customWidth="1"/>
    <col min="15625" max="15872" width="9.140625" style="1480"/>
    <col min="15873" max="15873" width="24.28515625" style="1480" customWidth="1"/>
    <col min="15874" max="15874" width="17.28515625" style="1480" customWidth="1"/>
    <col min="15875" max="15875" width="12.140625" style="1480" bestFit="1" customWidth="1"/>
    <col min="15876" max="15876" width="16.42578125" style="1480" customWidth="1"/>
    <col min="15877" max="15877" width="13.28515625" style="1480" customWidth="1"/>
    <col min="15878" max="15878" width="15.42578125" style="1480" bestFit="1" customWidth="1"/>
    <col min="15879" max="15879" width="13.140625" style="1480" customWidth="1"/>
    <col min="15880" max="15880" width="10.140625" style="1480" customWidth="1"/>
    <col min="15881" max="16128" width="9.140625" style="1480"/>
    <col min="16129" max="16129" width="24.28515625" style="1480" customWidth="1"/>
    <col min="16130" max="16130" width="17.28515625" style="1480" customWidth="1"/>
    <col min="16131" max="16131" width="12.140625" style="1480" bestFit="1" customWidth="1"/>
    <col min="16132" max="16132" width="16.42578125" style="1480" customWidth="1"/>
    <col min="16133" max="16133" width="13.28515625" style="1480" customWidth="1"/>
    <col min="16134" max="16134" width="15.42578125" style="1480" bestFit="1" customWidth="1"/>
    <col min="16135" max="16135" width="13.140625" style="1480" customWidth="1"/>
    <col min="16136" max="16136" width="10.140625" style="1480" customWidth="1"/>
    <col min="16137" max="16384" width="9.140625" style="1480"/>
  </cols>
  <sheetData>
    <row r="1" spans="1:8" ht="17.25" customHeight="1">
      <c r="A1" s="1828" t="s">
        <v>983</v>
      </c>
      <c r="B1" s="1828"/>
      <c r="C1" s="1828"/>
      <c r="D1" s="1828"/>
      <c r="E1" s="1828"/>
      <c r="F1" s="1828"/>
      <c r="G1" s="1828"/>
      <c r="H1" s="1828"/>
    </row>
    <row r="2" spans="1:8" ht="17.25" customHeight="1">
      <c r="A2" s="1829" t="s">
        <v>0</v>
      </c>
      <c r="B2" s="1829"/>
      <c r="C2" s="1829"/>
      <c r="D2" s="1829"/>
      <c r="E2" s="1829"/>
      <c r="F2" s="1829"/>
      <c r="G2" s="1829"/>
      <c r="H2" s="1829"/>
    </row>
    <row r="3" spans="1:8" ht="17.25" customHeight="1">
      <c r="A3" s="1830" t="s">
        <v>235</v>
      </c>
      <c r="B3" s="1830"/>
      <c r="C3" s="1830"/>
      <c r="D3" s="1830"/>
      <c r="E3" s="1830"/>
      <c r="F3" s="1830"/>
      <c r="G3" s="1830"/>
      <c r="H3" s="1830"/>
    </row>
    <row r="4" spans="1:8" ht="11.25" customHeight="1" thickBot="1">
      <c r="A4" s="1481"/>
      <c r="B4" s="1482"/>
      <c r="C4" s="1482"/>
      <c r="D4" s="1482"/>
      <c r="E4" s="1481"/>
      <c r="F4" s="1481"/>
      <c r="G4" s="1817" t="s">
        <v>1</v>
      </c>
      <c r="H4" s="1817"/>
    </row>
    <row r="5" spans="1:8" ht="17.25" customHeight="1" thickTop="1">
      <c r="A5" s="1818" t="s">
        <v>2</v>
      </c>
      <c r="B5" s="1821" t="s">
        <v>3</v>
      </c>
      <c r="C5" s="1821"/>
      <c r="D5" s="1821"/>
      <c r="E5" s="1821"/>
      <c r="F5" s="1821"/>
      <c r="G5" s="1822" t="s">
        <v>4</v>
      </c>
      <c r="H5" s="1823"/>
    </row>
    <row r="6" spans="1:8" ht="17.25" customHeight="1">
      <c r="A6" s="1819"/>
      <c r="B6" s="1824" t="s">
        <v>5</v>
      </c>
      <c r="C6" s="1825"/>
      <c r="D6" s="1824" t="s">
        <v>6</v>
      </c>
      <c r="E6" s="1825"/>
      <c r="F6" s="1483" t="s">
        <v>463</v>
      </c>
      <c r="G6" s="1826" t="s">
        <v>748</v>
      </c>
      <c r="H6" s="1827"/>
    </row>
    <row r="7" spans="1:8" ht="24" customHeight="1">
      <c r="A7" s="1820"/>
      <c r="B7" s="1484" t="s">
        <v>43</v>
      </c>
      <c r="C7" s="1484" t="s">
        <v>7</v>
      </c>
      <c r="D7" s="1485" t="s">
        <v>43</v>
      </c>
      <c r="E7" s="1485" t="str">
        <f>$C$7</f>
        <v>Annual</v>
      </c>
      <c r="F7" s="1485" t="s">
        <v>43</v>
      </c>
      <c r="G7" s="1486" t="s">
        <v>6</v>
      </c>
      <c r="H7" s="1487" t="s">
        <v>463</v>
      </c>
    </row>
    <row r="8" spans="1:8" ht="17.25" customHeight="1">
      <c r="A8" s="1488" t="s">
        <v>8</v>
      </c>
      <c r="B8" s="1489">
        <f>+B9+B13+B17</f>
        <v>265262.3</v>
      </c>
      <c r="C8" s="1489">
        <f>C9+C13+C17</f>
        <v>509213.9</v>
      </c>
      <c r="D8" s="1489">
        <f>D9+D13+D17</f>
        <v>286536</v>
      </c>
      <c r="E8" s="1489">
        <f>E9+E13+E17</f>
        <v>581704.39100000006</v>
      </c>
      <c r="F8" s="1489">
        <f>+F9+F13+F17</f>
        <v>419933.9</v>
      </c>
      <c r="G8" s="1490">
        <f t="shared" ref="G8:G16" si="0">D8/B8%-100</f>
        <v>8.0198731595104107</v>
      </c>
      <c r="H8" s="1491">
        <f>F8/D8%-100</f>
        <v>46.555371750844586</v>
      </c>
    </row>
    <row r="9" spans="1:8" s="1493" customFormat="1" ht="17.25" customHeight="1">
      <c r="A9" s="1488" t="s">
        <v>9</v>
      </c>
      <c r="B9" s="1492">
        <f>+B10+B11+B12</f>
        <v>194500.3</v>
      </c>
      <c r="C9" s="1492">
        <f>C10+C11+C12</f>
        <v>334881.5</v>
      </c>
      <c r="D9" s="1492">
        <f>D10+D11+D12</f>
        <v>211436.3</v>
      </c>
      <c r="E9" s="1492">
        <f>E10+E11+E12</f>
        <v>364469.23300000001</v>
      </c>
      <c r="F9" s="1492">
        <f>+F10+F11+F12</f>
        <v>305772</v>
      </c>
      <c r="G9" s="1490">
        <f t="shared" si="0"/>
        <v>8.7074415823523168</v>
      </c>
      <c r="H9" s="1491">
        <f t="shared" ref="H9:H19" si="1">F9/D9%-100</f>
        <v>44.616605568674828</v>
      </c>
    </row>
    <row r="10" spans="1:8" ht="17.25" customHeight="1">
      <c r="A10" s="1494" t="s">
        <v>10</v>
      </c>
      <c r="B10" s="1495">
        <v>184236.9</v>
      </c>
      <c r="C10" s="1495">
        <v>309169.3</v>
      </c>
      <c r="D10" s="1495">
        <v>197838.1</v>
      </c>
      <c r="E10" s="1495">
        <v>333275.03399999999</v>
      </c>
      <c r="F10" s="1495">
        <v>280626.59999999998</v>
      </c>
      <c r="G10" s="1496">
        <f t="shared" si="0"/>
        <v>7.3824516152844666</v>
      </c>
      <c r="H10" s="1497">
        <f t="shared" si="1"/>
        <v>41.846590722413907</v>
      </c>
    </row>
    <row r="11" spans="1:8" ht="17.25" customHeight="1">
      <c r="A11" s="1494" t="s">
        <v>11</v>
      </c>
      <c r="B11" s="1495">
        <v>1673.6</v>
      </c>
      <c r="C11" s="1495">
        <v>3625.7</v>
      </c>
      <c r="D11" s="1495">
        <v>3270.3999999999996</v>
      </c>
      <c r="E11" s="1495">
        <v>9490.5519999999997</v>
      </c>
      <c r="F11" s="1495">
        <v>11743.4</v>
      </c>
      <c r="G11" s="1496">
        <f t="shared" si="0"/>
        <v>95.411089866156772</v>
      </c>
      <c r="H11" s="1497">
        <f t="shared" si="1"/>
        <v>259.08145792563607</v>
      </c>
    </row>
    <row r="12" spans="1:8" ht="17.25" customHeight="1">
      <c r="A12" s="1494" t="s">
        <v>12</v>
      </c>
      <c r="B12" s="1495">
        <v>8589.8000000000011</v>
      </c>
      <c r="C12" s="1495">
        <v>22086.5</v>
      </c>
      <c r="D12" s="1495">
        <v>10327.800000000001</v>
      </c>
      <c r="E12" s="1495">
        <v>21703.646999999997</v>
      </c>
      <c r="F12" s="1495">
        <v>13402</v>
      </c>
      <c r="G12" s="1496">
        <f t="shared" si="0"/>
        <v>20.233299960418165</v>
      </c>
      <c r="H12" s="1497">
        <f t="shared" si="1"/>
        <v>29.766261933809716</v>
      </c>
    </row>
    <row r="13" spans="1:8" s="1493" customFormat="1" ht="17.25" customHeight="1">
      <c r="A13" s="1488" t="s">
        <v>13</v>
      </c>
      <c r="B13" s="1492">
        <v>29070.300000000003</v>
      </c>
      <c r="C13" s="1492">
        <v>81030.3</v>
      </c>
      <c r="D13" s="1492">
        <v>32435.600000000002</v>
      </c>
      <c r="E13" s="1492">
        <v>115677.41900000001</v>
      </c>
      <c r="F13" s="1492">
        <v>74094.7</v>
      </c>
      <c r="G13" s="1490">
        <f t="shared" si="0"/>
        <v>11.57641991998706</v>
      </c>
      <c r="H13" s="1491">
        <f t="shared" si="1"/>
        <v>128.43634771670634</v>
      </c>
    </row>
    <row r="14" spans="1:8" ht="17.25" customHeight="1">
      <c r="A14" s="1494" t="s">
        <v>10</v>
      </c>
      <c r="B14" s="1495">
        <v>24494.400000000001</v>
      </c>
      <c r="C14" s="1495">
        <v>68626</v>
      </c>
      <c r="D14" s="1495">
        <v>27438.9</v>
      </c>
      <c r="E14" s="1495">
        <v>101579.099</v>
      </c>
      <c r="F14" s="1495">
        <v>58469.7</v>
      </c>
      <c r="G14" s="1496">
        <f t="shared" si="0"/>
        <v>12.02111503037429</v>
      </c>
      <c r="H14" s="1497">
        <f t="shared" si="1"/>
        <v>113.09053934377835</v>
      </c>
    </row>
    <row r="15" spans="1:8" ht="17.25" customHeight="1">
      <c r="A15" s="1494" t="s">
        <v>11</v>
      </c>
      <c r="B15" s="1495">
        <v>2942.2</v>
      </c>
      <c r="C15" s="1495">
        <v>7646.2</v>
      </c>
      <c r="D15" s="1495">
        <v>2788.2999999999997</v>
      </c>
      <c r="E15" s="1495">
        <v>7247.4970000000003</v>
      </c>
      <c r="F15" s="1495">
        <v>11171.8</v>
      </c>
      <c r="G15" s="1496">
        <f t="shared" si="0"/>
        <v>-5.2307796886683491</v>
      </c>
      <c r="H15" s="1497">
        <f t="shared" si="1"/>
        <v>300.66707312699498</v>
      </c>
    </row>
    <row r="16" spans="1:8" ht="17.25" customHeight="1">
      <c r="A16" s="1494" t="s">
        <v>12</v>
      </c>
      <c r="B16" s="1495">
        <v>1633.6999999999998</v>
      </c>
      <c r="C16" s="1495">
        <v>4758.0999999999995</v>
      </c>
      <c r="D16" s="1495">
        <v>2208.4</v>
      </c>
      <c r="E16" s="1495">
        <v>6850.8230000000003</v>
      </c>
      <c r="F16" s="1495">
        <v>4453.2</v>
      </c>
      <c r="G16" s="1496">
        <f t="shared" si="0"/>
        <v>35.177817224704654</v>
      </c>
      <c r="H16" s="1498">
        <f t="shared" si="1"/>
        <v>101.64825212823763</v>
      </c>
    </row>
    <row r="17" spans="1:8" s="1493" customFormat="1" ht="17.25" customHeight="1">
      <c r="A17" s="1499" t="s">
        <v>14</v>
      </c>
      <c r="B17" s="1492">
        <f>+B18+B19+B20</f>
        <v>41691.700000000004</v>
      </c>
      <c r="C17" s="1492">
        <f>C18+C19+C20</f>
        <v>93302.1</v>
      </c>
      <c r="D17" s="1492">
        <f>D18+D19+D20</f>
        <v>42664.1</v>
      </c>
      <c r="E17" s="1492">
        <f>E18+E19+E20</f>
        <v>101557.739</v>
      </c>
      <c r="F17" s="1492">
        <f>+F18+F19+F20</f>
        <v>40067.199999999997</v>
      </c>
      <c r="G17" s="1490">
        <f>D17/B17%-100</f>
        <v>2.3323587188816788</v>
      </c>
      <c r="H17" s="1491">
        <f t="shared" si="1"/>
        <v>-6.0868505371026203</v>
      </c>
    </row>
    <row r="18" spans="1:8" ht="17.25" customHeight="1">
      <c r="A18" s="1494" t="s">
        <v>10</v>
      </c>
      <c r="B18" s="1495">
        <v>39731.800000000003</v>
      </c>
      <c r="C18" s="1495">
        <v>87750.5</v>
      </c>
      <c r="D18" s="1495">
        <v>38928.699999999997</v>
      </c>
      <c r="E18" s="1495">
        <v>93336.894</v>
      </c>
      <c r="F18" s="1495">
        <v>39278.699999999997</v>
      </c>
      <c r="G18" s="1496">
        <f>D18/B18%-100</f>
        <v>-2.021302835512131</v>
      </c>
      <c r="H18" s="1497">
        <f t="shared" si="1"/>
        <v>0.89907959937012549</v>
      </c>
    </row>
    <row r="19" spans="1:8" ht="17.25" customHeight="1">
      <c r="A19" s="1494" t="s">
        <v>11</v>
      </c>
      <c r="B19" s="1495">
        <v>1212.9000000000001</v>
      </c>
      <c r="C19" s="1495">
        <v>4051.6</v>
      </c>
      <c r="D19" s="1495">
        <v>3735.4</v>
      </c>
      <c r="E19" s="1495">
        <v>7834.1750000000002</v>
      </c>
      <c r="F19" s="1495">
        <v>460</v>
      </c>
      <c r="G19" s="1496">
        <f>D19/B19%-100</f>
        <v>207.97262758677545</v>
      </c>
      <c r="H19" s="1497">
        <f t="shared" si="1"/>
        <v>-87.685388445681852</v>
      </c>
    </row>
    <row r="20" spans="1:8" ht="17.25" customHeight="1" thickBot="1">
      <c r="A20" s="1494" t="s">
        <v>12</v>
      </c>
      <c r="B20" s="1495">
        <v>747</v>
      </c>
      <c r="C20" s="1495">
        <v>1500</v>
      </c>
      <c r="D20" s="1495">
        <v>0</v>
      </c>
      <c r="E20" s="1495">
        <v>386.67</v>
      </c>
      <c r="F20" s="1495">
        <v>328.5</v>
      </c>
      <c r="G20" s="1496">
        <f>D20/B20%-100</f>
        <v>-100</v>
      </c>
      <c r="H20" s="1497"/>
    </row>
    <row r="21" spans="1:8" ht="17.25" customHeight="1" thickBot="1">
      <c r="A21" s="1500" t="s">
        <v>15</v>
      </c>
      <c r="B21" s="1501">
        <f>B17+B13+B9</f>
        <v>265262.3</v>
      </c>
      <c r="C21" s="1501">
        <f>C17+C13+C9</f>
        <v>509213.9</v>
      </c>
      <c r="D21" s="1501">
        <f>D17+D13+D9</f>
        <v>286536</v>
      </c>
      <c r="E21" s="1501">
        <f>E17+E13+E9</f>
        <v>581704.39100000006</v>
      </c>
      <c r="F21" s="1501">
        <f>F17+F13+F9</f>
        <v>419933.9</v>
      </c>
      <c r="G21" s="1502">
        <f>D21/B21%-100</f>
        <v>8.0198731595104107</v>
      </c>
      <c r="H21" s="1503">
        <f>F21/D21%-100</f>
        <v>46.555371750844586</v>
      </c>
    </row>
    <row r="22" spans="1:8" ht="17.25" customHeight="1" thickBot="1">
      <c r="A22" s="1500" t="s">
        <v>16</v>
      </c>
      <c r="B22" s="1501">
        <f>+B23+B26+B27+B28+B29+B30+B31</f>
        <v>326795.49999999994</v>
      </c>
      <c r="C22" s="1501">
        <f>C23+C26+C27+C28+C29+C30+C31</f>
        <v>463333.4</v>
      </c>
      <c r="D22" s="1501">
        <f>D23+D26+D27+D28+D29+D30+D31</f>
        <v>334221.7</v>
      </c>
      <c r="E22" s="1501">
        <f>E23+E26+E27+E28+E29+E30+E31</f>
        <v>531870.38300000003</v>
      </c>
      <c r="F22" s="1501">
        <f>+F23+F26+F27+F28+F29+F30+F31</f>
        <v>483522</v>
      </c>
      <c r="G22" s="1502">
        <f t="shared" ref="G22:G28" si="2">D22/B22%-100</f>
        <v>2.2724303119229177</v>
      </c>
      <c r="H22" s="1503">
        <f>F22/D22%-100</f>
        <v>44.67103721870842</v>
      </c>
    </row>
    <row r="23" spans="1:8" ht="17.25" customHeight="1">
      <c r="A23" s="1504" t="s">
        <v>17</v>
      </c>
      <c r="B23" s="1505">
        <f>+B24+B25</f>
        <v>306620.89999999997</v>
      </c>
      <c r="C23" s="1505">
        <f>C24+C25</f>
        <v>434795.2</v>
      </c>
      <c r="D23" s="1505">
        <f>D24+D25</f>
        <v>314364.79999999999</v>
      </c>
      <c r="E23" s="1505">
        <f>E24+E25</f>
        <v>521761.38299999997</v>
      </c>
      <c r="F23" s="1505">
        <f>+F24+F25</f>
        <v>429736.30000000005</v>
      </c>
      <c r="G23" s="1490">
        <f t="shared" si="2"/>
        <v>2.5255616952399578</v>
      </c>
      <c r="H23" s="1491">
        <f>F23/D23%-100</f>
        <v>36.699878612363761</v>
      </c>
    </row>
    <row r="24" spans="1:8" ht="17.25" customHeight="1">
      <c r="A24" s="1506" t="s">
        <v>18</v>
      </c>
      <c r="B24" s="1507">
        <v>291487.09999999998</v>
      </c>
      <c r="C24" s="1507">
        <v>405846.60000000003</v>
      </c>
      <c r="D24" s="1507">
        <v>290185.59999999998</v>
      </c>
      <c r="E24" s="1495">
        <v>481978.14599999995</v>
      </c>
      <c r="F24" s="1507">
        <v>418946.9</v>
      </c>
      <c r="G24" s="1508">
        <f>D24/B24%-100</f>
        <v>-0.44650346447578215</v>
      </c>
      <c r="H24" s="1509">
        <f>F24/D24%-100</f>
        <v>44.37205016375728</v>
      </c>
    </row>
    <row r="25" spans="1:8" ht="17.25" customHeight="1">
      <c r="A25" s="1506" t="s">
        <v>19</v>
      </c>
      <c r="B25" s="1507">
        <v>15133.8</v>
      </c>
      <c r="C25" s="1507">
        <v>28948.599999999995</v>
      </c>
      <c r="D25" s="1507">
        <v>24179.200000000001</v>
      </c>
      <c r="E25" s="1495">
        <v>39783.237000000008</v>
      </c>
      <c r="F25" s="1507">
        <v>10789.400000000005</v>
      </c>
      <c r="G25" s="1508">
        <f t="shared" si="2"/>
        <v>59.769522525737102</v>
      </c>
      <c r="H25" s="1509">
        <f t="shared" ref="H25:H43" si="3">F25/D25%-100</f>
        <v>-55.377349126521949</v>
      </c>
    </row>
    <row r="26" spans="1:8" ht="17.25" customHeight="1">
      <c r="A26" s="1510" t="s">
        <v>20</v>
      </c>
      <c r="B26" s="1495">
        <v>8164</v>
      </c>
      <c r="C26" s="1495">
        <v>11104.8</v>
      </c>
      <c r="D26" s="1495">
        <v>6345.7000000000007</v>
      </c>
      <c r="E26" s="1495">
        <v>5713.4240000000009</v>
      </c>
      <c r="F26" s="1495">
        <v>14674.8</v>
      </c>
      <c r="G26" s="1496">
        <f t="shared" si="2"/>
        <v>-22.272170504654568</v>
      </c>
      <c r="H26" s="1497">
        <f t="shared" si="3"/>
        <v>131.25581102163665</v>
      </c>
    </row>
    <row r="27" spans="1:8" ht="17.25" customHeight="1">
      <c r="A27" s="1510" t="s">
        <v>21</v>
      </c>
      <c r="B27" s="1495">
        <v>28.8</v>
      </c>
      <c r="C27" s="1495">
        <v>-26.5</v>
      </c>
      <c r="D27" s="1495">
        <v>154.40000000000003</v>
      </c>
      <c r="E27" s="1495">
        <v>1096.5</v>
      </c>
      <c r="F27" s="1495">
        <v>-1002.9999999999998</v>
      </c>
      <c r="G27" s="1496">
        <f t="shared" si="2"/>
        <v>436.1111111111112</v>
      </c>
      <c r="H27" s="1497">
        <f>F27/D27%-100</f>
        <v>-749.61139896373027</v>
      </c>
    </row>
    <row r="28" spans="1:8" ht="17.25" customHeight="1">
      <c r="A28" s="1510" t="s">
        <v>22</v>
      </c>
      <c r="B28" s="1495">
        <v>913.3</v>
      </c>
      <c r="C28" s="1495">
        <v>1129.5999999999999</v>
      </c>
      <c r="D28" s="1495">
        <v>3249.5999999999995</v>
      </c>
      <c r="E28" s="1495">
        <v>-3.1</v>
      </c>
      <c r="F28" s="1495">
        <v>859.3</v>
      </c>
      <c r="G28" s="1496">
        <f t="shared" si="2"/>
        <v>255.80860615350923</v>
      </c>
      <c r="H28" s="1497">
        <f>F28/D28%-100</f>
        <v>-73.556745445593293</v>
      </c>
    </row>
    <row r="29" spans="1:8" ht="17.25" customHeight="1">
      <c r="A29" s="1510" t="s">
        <v>23</v>
      </c>
      <c r="B29" s="1495">
        <v>863.3</v>
      </c>
      <c r="C29" s="1495">
        <v>832.9</v>
      </c>
      <c r="D29" s="1495">
        <v>426.90000000000009</v>
      </c>
      <c r="E29" s="1495">
        <v>216</v>
      </c>
      <c r="F29" s="1495">
        <v>355.29999999999995</v>
      </c>
      <c r="G29" s="1496">
        <f>(D29/B29%-100)*-1</f>
        <v>50.550214293988169</v>
      </c>
      <c r="H29" s="1497">
        <f t="shared" si="3"/>
        <v>-16.772077769969584</v>
      </c>
    </row>
    <row r="30" spans="1:8" ht="17.25" customHeight="1">
      <c r="A30" s="1511" t="s">
        <v>24</v>
      </c>
      <c r="B30" s="1495">
        <v>0</v>
      </c>
      <c r="C30" s="1495">
        <v>10000</v>
      </c>
      <c r="D30" s="1495">
        <v>0</v>
      </c>
      <c r="E30" s="1495">
        <v>0</v>
      </c>
      <c r="F30" s="1495">
        <v>18287.099999999999</v>
      </c>
      <c r="G30" s="1496" t="s">
        <v>25</v>
      </c>
      <c r="H30" s="1497" t="s">
        <v>25</v>
      </c>
    </row>
    <row r="31" spans="1:8" ht="17.25" customHeight="1" thickBot="1">
      <c r="A31" s="1510" t="s">
        <v>26</v>
      </c>
      <c r="B31" s="1512">
        <v>10205.200000000001</v>
      </c>
      <c r="C31" s="1512">
        <v>5497.4</v>
      </c>
      <c r="D31" s="1512">
        <v>9680.3000000000011</v>
      </c>
      <c r="E31" s="1513">
        <v>3086.1759999999999</v>
      </c>
      <c r="F31" s="1512">
        <v>20612.199999999997</v>
      </c>
      <c r="G31" s="1496">
        <f>D31/B31%-100</f>
        <v>-5.1434562771920156</v>
      </c>
      <c r="H31" s="1497">
        <f>F31/D31%-100</f>
        <v>112.92935136307753</v>
      </c>
    </row>
    <row r="32" spans="1:8" ht="17.25" customHeight="1" thickBot="1">
      <c r="A32" s="1500" t="s">
        <v>27</v>
      </c>
      <c r="B32" s="1501">
        <f>B22-B21</f>
        <v>61533.199999999953</v>
      </c>
      <c r="C32" s="1501">
        <f>C22-C21</f>
        <v>-45880.5</v>
      </c>
      <c r="D32" s="1501">
        <f>D22-D21</f>
        <v>47685.700000000012</v>
      </c>
      <c r="E32" s="1501">
        <f>E22-E21</f>
        <v>-49834.008000000031</v>
      </c>
      <c r="F32" s="1501">
        <f>F22-F21</f>
        <v>63588.099999999977</v>
      </c>
      <c r="G32" s="1502">
        <f>D32/B32%-100</f>
        <v>-22.504111601541851</v>
      </c>
      <c r="H32" s="1503">
        <f>F32/D32%-100</f>
        <v>33.348362297292397</v>
      </c>
    </row>
    <row r="33" spans="1:8" ht="17.25" customHeight="1" thickBot="1">
      <c r="A33" s="1500" t="s">
        <v>28</v>
      </c>
      <c r="B33" s="1514">
        <f>B34+B44+B43</f>
        <v>-61533.200000000004</v>
      </c>
      <c r="C33" s="1514">
        <f>C34+C43+C44</f>
        <v>45880.5</v>
      </c>
      <c r="D33" s="1514">
        <f>D34+D43+D44</f>
        <v>-47685.700000000019</v>
      </c>
      <c r="E33" s="1514">
        <f>E34+E43+E44</f>
        <v>49834.017999999996</v>
      </c>
      <c r="F33" s="1514">
        <f>F34+F44+F43</f>
        <v>-63588.07000000008</v>
      </c>
      <c r="G33" s="1502">
        <f>D33/B33%-100</f>
        <v>-22.504111601541894</v>
      </c>
      <c r="H33" s="1503">
        <f t="shared" si="3"/>
        <v>33.34829938535043</v>
      </c>
    </row>
    <row r="34" spans="1:8" ht="17.25" customHeight="1">
      <c r="A34" s="1504" t="s">
        <v>29</v>
      </c>
      <c r="B34" s="1505">
        <f>B35+B41+B42</f>
        <v>-69372.800000000003</v>
      </c>
      <c r="C34" s="1505">
        <f>C35+C41+C42</f>
        <v>32055.300000000003</v>
      </c>
      <c r="D34" s="1505">
        <f>D35+D41+D42</f>
        <v>-74624.900000000023</v>
      </c>
      <c r="E34" s="1505">
        <f>E35+E41+E42</f>
        <v>6366.5299999999988</v>
      </c>
      <c r="F34" s="1505">
        <f>F35+F41+F42</f>
        <v>-89988.170000000086</v>
      </c>
      <c r="G34" s="1496">
        <f>D34/B34%-100</f>
        <v>7.5708346787213685</v>
      </c>
      <c r="H34" s="1497">
        <f t="shared" si="3"/>
        <v>20.587324070116082</v>
      </c>
    </row>
    <row r="35" spans="1:8" ht="17.25" customHeight="1">
      <c r="A35" s="1515" t="s">
        <v>30</v>
      </c>
      <c r="B35" s="1495">
        <f>B36+B37+B38+B39+B40</f>
        <v>0</v>
      </c>
      <c r="C35" s="1495">
        <f>SUM(C36:C40)</f>
        <v>42423.1</v>
      </c>
      <c r="D35" s="1495">
        <f>SUM(D36:D40)</f>
        <v>42582.084999999999</v>
      </c>
      <c r="E35" s="1495">
        <f>SUM(E36:E40)</f>
        <v>87774.5</v>
      </c>
      <c r="F35" s="1495">
        <f>SUM(F36:F40)</f>
        <v>30254.13</v>
      </c>
      <c r="G35" s="1496" t="s">
        <v>25</v>
      </c>
      <c r="H35" s="1497">
        <f t="shared" si="3"/>
        <v>-28.951036568547551</v>
      </c>
    </row>
    <row r="36" spans="1:8" ht="17.25" customHeight="1">
      <c r="A36" s="1516" t="s">
        <v>31</v>
      </c>
      <c r="B36" s="1517">
        <v>0</v>
      </c>
      <c r="C36" s="1517">
        <v>10000</v>
      </c>
      <c r="D36" s="1517">
        <v>12500</v>
      </c>
      <c r="E36" s="1517">
        <v>20500</v>
      </c>
      <c r="F36" s="1517">
        <v>13000</v>
      </c>
      <c r="G36" s="1496" t="s">
        <v>25</v>
      </c>
      <c r="H36" s="1497" t="s">
        <v>25</v>
      </c>
    </row>
    <row r="37" spans="1:8" ht="17.25" customHeight="1">
      <c r="A37" s="1516" t="s">
        <v>32</v>
      </c>
      <c r="B37" s="1517">
        <v>0</v>
      </c>
      <c r="C37" s="1517">
        <v>30000</v>
      </c>
      <c r="D37" s="1517">
        <v>25000</v>
      </c>
      <c r="E37" s="1517">
        <v>62000</v>
      </c>
      <c r="F37" s="1517">
        <v>17000</v>
      </c>
      <c r="G37" s="1496" t="s">
        <v>25</v>
      </c>
      <c r="H37" s="1497" t="s">
        <v>25</v>
      </c>
    </row>
    <row r="38" spans="1:8" ht="15">
      <c r="A38" s="1516" t="s">
        <v>33</v>
      </c>
      <c r="B38" s="1517">
        <v>0</v>
      </c>
      <c r="C38" s="1517">
        <v>0</v>
      </c>
      <c r="D38" s="1517">
        <v>0</v>
      </c>
      <c r="E38" s="1517">
        <v>0</v>
      </c>
      <c r="F38" s="1517">
        <v>0</v>
      </c>
      <c r="G38" s="1496" t="s">
        <v>25</v>
      </c>
      <c r="H38" s="1497" t="s">
        <v>25</v>
      </c>
    </row>
    <row r="39" spans="1:8" ht="15">
      <c r="A39" s="1516" t="s">
        <v>34</v>
      </c>
      <c r="B39" s="1517">
        <v>0</v>
      </c>
      <c r="C39" s="1517">
        <v>2339.4</v>
      </c>
      <c r="D39" s="1517">
        <v>5000</v>
      </c>
      <c r="E39" s="1517">
        <v>5000</v>
      </c>
      <c r="F39" s="1517">
        <v>204.43</v>
      </c>
      <c r="G39" s="1496" t="s">
        <v>25</v>
      </c>
      <c r="H39" s="1497" t="s">
        <v>25</v>
      </c>
    </row>
    <row r="40" spans="1:8" ht="15">
      <c r="A40" s="1516" t="s">
        <v>35</v>
      </c>
      <c r="B40" s="1517">
        <v>0</v>
      </c>
      <c r="C40" s="1517">
        <v>83.7</v>
      </c>
      <c r="D40" s="1517">
        <v>82.084999999999994</v>
      </c>
      <c r="E40" s="1517">
        <v>274.5</v>
      </c>
      <c r="F40" s="1517">
        <v>49.7</v>
      </c>
      <c r="G40" s="1518" t="s">
        <v>25</v>
      </c>
      <c r="H40" s="1497" t="s">
        <v>25</v>
      </c>
    </row>
    <row r="41" spans="1:8" ht="17.25" customHeight="1">
      <c r="A41" s="1504" t="s">
        <v>1258</v>
      </c>
      <c r="B41" s="1505">
        <v>-69291.3</v>
      </c>
      <c r="C41" s="1505">
        <v>-10312.299999999996</v>
      </c>
      <c r="D41" s="1505">
        <v>-116955.70000000003</v>
      </c>
      <c r="E41" s="1505">
        <v>-81221.570000000007</v>
      </c>
      <c r="F41" s="1505">
        <v>-119642.60000000009</v>
      </c>
      <c r="G41" s="1518">
        <f>D41/B41%-100</f>
        <v>68.788433757196117</v>
      </c>
      <c r="H41" s="1497">
        <f t="shared" si="3"/>
        <v>2.2973655837210742</v>
      </c>
    </row>
    <row r="42" spans="1:8" ht="17.25" customHeight="1">
      <c r="A42" s="1504" t="s">
        <v>36</v>
      </c>
      <c r="B42" s="1505">
        <v>-81.5</v>
      </c>
      <c r="C42" s="1505">
        <v>-55.5</v>
      </c>
      <c r="D42" s="1505">
        <v>-251.28499999999622</v>
      </c>
      <c r="E42" s="1505">
        <v>-186.39999999999418</v>
      </c>
      <c r="F42" s="1505">
        <v>-599.70000000000073</v>
      </c>
      <c r="G42" s="1518">
        <f>D42/B42%-100</f>
        <v>208.32515337422853</v>
      </c>
      <c r="H42" s="1497">
        <f t="shared" si="3"/>
        <v>138.65332192530784</v>
      </c>
    </row>
    <row r="43" spans="1:8" ht="15">
      <c r="A43" s="1504" t="s">
        <v>37</v>
      </c>
      <c r="B43" s="1505">
        <v>5494.1</v>
      </c>
      <c r="C43" s="1505">
        <v>11224</v>
      </c>
      <c r="D43" s="1505">
        <v>5309.5</v>
      </c>
      <c r="E43" s="1505">
        <v>13694</v>
      </c>
      <c r="F43" s="1505">
        <v>1118.7</v>
      </c>
      <c r="G43" s="1518">
        <f>D43/B43%-100</f>
        <v>-3.3599679656358745</v>
      </c>
      <c r="H43" s="1497">
        <f t="shared" si="3"/>
        <v>-78.930219418024294</v>
      </c>
    </row>
    <row r="44" spans="1:8" ht="17.25" customHeight="1" thickBot="1">
      <c r="A44" s="1519" t="s">
        <v>38</v>
      </c>
      <c r="B44" s="1520">
        <v>2345.5</v>
      </c>
      <c r="C44" s="1520">
        <v>2601.1999999999989</v>
      </c>
      <c r="D44" s="1520">
        <v>21629.700000000004</v>
      </c>
      <c r="E44" s="1520">
        <v>29773.488000000001</v>
      </c>
      <c r="F44" s="1520">
        <v>25281.400000000009</v>
      </c>
      <c r="G44" s="1521">
        <f>D44/B44%-100</f>
        <v>822.17863994883851</v>
      </c>
      <c r="H44" s="1522">
        <f>F44/D44%-100</f>
        <v>16.882804662108128</v>
      </c>
    </row>
    <row r="45" spans="1:8" ht="17.25" customHeight="1" thickTop="1">
      <c r="A45" s="1523"/>
      <c r="B45" s="1523"/>
      <c r="C45" s="1523"/>
      <c r="D45" s="1523"/>
      <c r="E45" s="1523"/>
      <c r="F45" s="1524"/>
      <c r="G45" s="1523"/>
      <c r="H45" s="1523"/>
    </row>
    <row r="46" spans="1:8" ht="43.5" customHeight="1">
      <c r="A46" s="1831" t="s">
        <v>39</v>
      </c>
      <c r="B46" s="1831"/>
      <c r="C46" s="1831"/>
      <c r="D46" s="1831"/>
      <c r="E46" s="1831"/>
      <c r="F46" s="1831"/>
      <c r="G46" s="1831"/>
      <c r="H46" s="1831"/>
    </row>
    <row r="47" spans="1:8" ht="19.5" customHeight="1">
      <c r="A47" s="1832" t="s">
        <v>40</v>
      </c>
      <c r="B47" s="1832"/>
      <c r="C47" s="1832"/>
      <c r="D47" s="1832"/>
      <c r="E47" s="1832"/>
      <c r="F47" s="1832"/>
      <c r="G47" s="1832"/>
      <c r="H47" s="1832"/>
    </row>
    <row r="48" spans="1:8" ht="17.25" customHeight="1">
      <c r="A48" s="1816" t="s">
        <v>41</v>
      </c>
      <c r="B48" s="1816"/>
      <c r="C48" s="1816"/>
      <c r="D48" s="1816"/>
      <c r="E48" s="1816"/>
      <c r="F48" s="1816"/>
      <c r="G48" s="1816"/>
      <c r="H48" s="1816"/>
    </row>
    <row r="49" spans="1:8" ht="17.25" customHeight="1">
      <c r="A49" s="1525" t="s">
        <v>42</v>
      </c>
      <c r="B49" s="1525"/>
      <c r="C49" s="1525"/>
      <c r="D49" s="1525"/>
      <c r="E49" s="1525"/>
      <c r="F49" s="1525"/>
      <c r="G49" s="1525"/>
      <c r="H49" s="1525"/>
    </row>
  </sheetData>
  <mergeCells count="13">
    <mergeCell ref="A1:H1"/>
    <mergeCell ref="A2:H2"/>
    <mergeCell ref="A3:H3"/>
    <mergeCell ref="A46:H46"/>
    <mergeCell ref="A47:H47"/>
    <mergeCell ref="A48:H48"/>
    <mergeCell ref="G4:H4"/>
    <mergeCell ref="A5:A7"/>
    <mergeCell ref="B5:F5"/>
    <mergeCell ref="G5:H5"/>
    <mergeCell ref="B6:C6"/>
    <mergeCell ref="D6:E6"/>
    <mergeCell ref="G6:H6"/>
  </mergeCells>
  <pageMargins left="0.87" right="0.44" top="0.47" bottom="0.05" header="0.3" footer="0.05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view="pageBreakPreview" zoomScale="106" zoomScaleSheetLayoutView="106" workbookViewId="0">
      <selection activeCell="A2" sqref="A2:J2"/>
    </sheetView>
  </sheetViews>
  <sheetFormatPr defaultRowHeight="12.75"/>
  <cols>
    <col min="1" max="1" width="21.42578125" style="1" customWidth="1"/>
    <col min="2" max="6" width="12.7109375" style="1" customWidth="1"/>
    <col min="7" max="10" width="9.5703125" style="1" customWidth="1"/>
    <col min="11" max="256" width="9.140625" style="1"/>
    <col min="257" max="257" width="21.42578125" style="1" customWidth="1"/>
    <col min="258" max="258" width="10.85546875" style="1" bestFit="1" customWidth="1"/>
    <col min="259" max="259" width="9.140625" style="1"/>
    <col min="260" max="260" width="10.85546875" style="1" bestFit="1" customWidth="1"/>
    <col min="261" max="261" width="9.140625" style="1"/>
    <col min="262" max="262" width="10.85546875" style="1" bestFit="1" customWidth="1"/>
    <col min="263" max="266" width="8.140625" style="1" bestFit="1" customWidth="1"/>
    <col min="267" max="512" width="9.140625" style="1"/>
    <col min="513" max="513" width="21.42578125" style="1" customWidth="1"/>
    <col min="514" max="514" width="10.85546875" style="1" bestFit="1" customWidth="1"/>
    <col min="515" max="515" width="9.140625" style="1"/>
    <col min="516" max="516" width="10.85546875" style="1" bestFit="1" customWidth="1"/>
    <col min="517" max="517" width="9.140625" style="1"/>
    <col min="518" max="518" width="10.85546875" style="1" bestFit="1" customWidth="1"/>
    <col min="519" max="522" width="8.140625" style="1" bestFit="1" customWidth="1"/>
    <col min="523" max="768" width="9.140625" style="1"/>
    <col min="769" max="769" width="21.42578125" style="1" customWidth="1"/>
    <col min="770" max="770" width="10.85546875" style="1" bestFit="1" customWidth="1"/>
    <col min="771" max="771" width="9.140625" style="1"/>
    <col min="772" max="772" width="10.85546875" style="1" bestFit="1" customWidth="1"/>
    <col min="773" max="773" width="9.140625" style="1"/>
    <col min="774" max="774" width="10.85546875" style="1" bestFit="1" customWidth="1"/>
    <col min="775" max="778" width="8.140625" style="1" bestFit="1" customWidth="1"/>
    <col min="779" max="1024" width="9.140625" style="1"/>
    <col min="1025" max="1025" width="21.42578125" style="1" customWidth="1"/>
    <col min="1026" max="1026" width="10.85546875" style="1" bestFit="1" customWidth="1"/>
    <col min="1027" max="1027" width="9.140625" style="1"/>
    <col min="1028" max="1028" width="10.85546875" style="1" bestFit="1" customWidth="1"/>
    <col min="1029" max="1029" width="9.140625" style="1"/>
    <col min="1030" max="1030" width="10.85546875" style="1" bestFit="1" customWidth="1"/>
    <col min="1031" max="1034" width="8.140625" style="1" bestFit="1" customWidth="1"/>
    <col min="1035" max="1280" width="9.140625" style="1"/>
    <col min="1281" max="1281" width="21.42578125" style="1" customWidth="1"/>
    <col min="1282" max="1282" width="10.85546875" style="1" bestFit="1" customWidth="1"/>
    <col min="1283" max="1283" width="9.140625" style="1"/>
    <col min="1284" max="1284" width="10.85546875" style="1" bestFit="1" customWidth="1"/>
    <col min="1285" max="1285" width="9.140625" style="1"/>
    <col min="1286" max="1286" width="10.85546875" style="1" bestFit="1" customWidth="1"/>
    <col min="1287" max="1290" width="8.140625" style="1" bestFit="1" customWidth="1"/>
    <col min="1291" max="1536" width="9.140625" style="1"/>
    <col min="1537" max="1537" width="21.42578125" style="1" customWidth="1"/>
    <col min="1538" max="1538" width="10.85546875" style="1" bestFit="1" customWidth="1"/>
    <col min="1539" max="1539" width="9.140625" style="1"/>
    <col min="1540" max="1540" width="10.85546875" style="1" bestFit="1" customWidth="1"/>
    <col min="1541" max="1541" width="9.140625" style="1"/>
    <col min="1542" max="1542" width="10.85546875" style="1" bestFit="1" customWidth="1"/>
    <col min="1543" max="1546" width="8.140625" style="1" bestFit="1" customWidth="1"/>
    <col min="1547" max="1792" width="9.140625" style="1"/>
    <col min="1793" max="1793" width="21.42578125" style="1" customWidth="1"/>
    <col min="1794" max="1794" width="10.85546875" style="1" bestFit="1" customWidth="1"/>
    <col min="1795" max="1795" width="9.140625" style="1"/>
    <col min="1796" max="1796" width="10.85546875" style="1" bestFit="1" customWidth="1"/>
    <col min="1797" max="1797" width="9.140625" style="1"/>
    <col min="1798" max="1798" width="10.85546875" style="1" bestFit="1" customWidth="1"/>
    <col min="1799" max="1802" width="8.140625" style="1" bestFit="1" customWidth="1"/>
    <col min="1803" max="2048" width="9.140625" style="1"/>
    <col min="2049" max="2049" width="21.42578125" style="1" customWidth="1"/>
    <col min="2050" max="2050" width="10.85546875" style="1" bestFit="1" customWidth="1"/>
    <col min="2051" max="2051" width="9.140625" style="1"/>
    <col min="2052" max="2052" width="10.85546875" style="1" bestFit="1" customWidth="1"/>
    <col min="2053" max="2053" width="9.140625" style="1"/>
    <col min="2054" max="2054" width="10.85546875" style="1" bestFit="1" customWidth="1"/>
    <col min="2055" max="2058" width="8.140625" style="1" bestFit="1" customWidth="1"/>
    <col min="2059" max="2304" width="9.140625" style="1"/>
    <col min="2305" max="2305" width="21.42578125" style="1" customWidth="1"/>
    <col min="2306" max="2306" width="10.85546875" style="1" bestFit="1" customWidth="1"/>
    <col min="2307" max="2307" width="9.140625" style="1"/>
    <col min="2308" max="2308" width="10.85546875" style="1" bestFit="1" customWidth="1"/>
    <col min="2309" max="2309" width="9.140625" style="1"/>
    <col min="2310" max="2310" width="10.85546875" style="1" bestFit="1" customWidth="1"/>
    <col min="2311" max="2314" width="8.140625" style="1" bestFit="1" customWidth="1"/>
    <col min="2315" max="2560" width="9.140625" style="1"/>
    <col min="2561" max="2561" width="21.42578125" style="1" customWidth="1"/>
    <col min="2562" max="2562" width="10.85546875" style="1" bestFit="1" customWidth="1"/>
    <col min="2563" max="2563" width="9.140625" style="1"/>
    <col min="2564" max="2564" width="10.85546875" style="1" bestFit="1" customWidth="1"/>
    <col min="2565" max="2565" width="9.140625" style="1"/>
    <col min="2566" max="2566" width="10.85546875" style="1" bestFit="1" customWidth="1"/>
    <col min="2567" max="2570" width="8.140625" style="1" bestFit="1" customWidth="1"/>
    <col min="2571" max="2816" width="9.140625" style="1"/>
    <col min="2817" max="2817" width="21.42578125" style="1" customWidth="1"/>
    <col min="2818" max="2818" width="10.85546875" style="1" bestFit="1" customWidth="1"/>
    <col min="2819" max="2819" width="9.140625" style="1"/>
    <col min="2820" max="2820" width="10.85546875" style="1" bestFit="1" customWidth="1"/>
    <col min="2821" max="2821" width="9.140625" style="1"/>
    <col min="2822" max="2822" width="10.85546875" style="1" bestFit="1" customWidth="1"/>
    <col min="2823" max="2826" width="8.140625" style="1" bestFit="1" customWidth="1"/>
    <col min="2827" max="3072" width="9.140625" style="1"/>
    <col min="3073" max="3073" width="21.42578125" style="1" customWidth="1"/>
    <col min="3074" max="3074" width="10.85546875" style="1" bestFit="1" customWidth="1"/>
    <col min="3075" max="3075" width="9.140625" style="1"/>
    <col min="3076" max="3076" width="10.85546875" style="1" bestFit="1" customWidth="1"/>
    <col min="3077" max="3077" width="9.140625" style="1"/>
    <col min="3078" max="3078" width="10.85546875" style="1" bestFit="1" customWidth="1"/>
    <col min="3079" max="3082" width="8.140625" style="1" bestFit="1" customWidth="1"/>
    <col min="3083" max="3328" width="9.140625" style="1"/>
    <col min="3329" max="3329" width="21.42578125" style="1" customWidth="1"/>
    <col min="3330" max="3330" width="10.85546875" style="1" bestFit="1" customWidth="1"/>
    <col min="3331" max="3331" width="9.140625" style="1"/>
    <col min="3332" max="3332" width="10.85546875" style="1" bestFit="1" customWidth="1"/>
    <col min="3333" max="3333" width="9.140625" style="1"/>
    <col min="3334" max="3334" width="10.85546875" style="1" bestFit="1" customWidth="1"/>
    <col min="3335" max="3338" width="8.140625" style="1" bestFit="1" customWidth="1"/>
    <col min="3339" max="3584" width="9.140625" style="1"/>
    <col min="3585" max="3585" width="21.42578125" style="1" customWidth="1"/>
    <col min="3586" max="3586" width="10.85546875" style="1" bestFit="1" customWidth="1"/>
    <col min="3587" max="3587" width="9.140625" style="1"/>
    <col min="3588" max="3588" width="10.85546875" style="1" bestFit="1" customWidth="1"/>
    <col min="3589" max="3589" width="9.140625" style="1"/>
    <col min="3590" max="3590" width="10.85546875" style="1" bestFit="1" customWidth="1"/>
    <col min="3591" max="3594" width="8.140625" style="1" bestFit="1" customWidth="1"/>
    <col min="3595" max="3840" width="9.140625" style="1"/>
    <col min="3841" max="3841" width="21.42578125" style="1" customWidth="1"/>
    <col min="3842" max="3842" width="10.85546875" style="1" bestFit="1" customWidth="1"/>
    <col min="3843" max="3843" width="9.140625" style="1"/>
    <col min="3844" max="3844" width="10.85546875" style="1" bestFit="1" customWidth="1"/>
    <col min="3845" max="3845" width="9.140625" style="1"/>
    <col min="3846" max="3846" width="10.85546875" style="1" bestFit="1" customWidth="1"/>
    <col min="3847" max="3850" width="8.140625" style="1" bestFit="1" customWidth="1"/>
    <col min="3851" max="4096" width="9.140625" style="1"/>
    <col min="4097" max="4097" width="21.42578125" style="1" customWidth="1"/>
    <col min="4098" max="4098" width="10.85546875" style="1" bestFit="1" customWidth="1"/>
    <col min="4099" max="4099" width="9.140625" style="1"/>
    <col min="4100" max="4100" width="10.85546875" style="1" bestFit="1" customWidth="1"/>
    <col min="4101" max="4101" width="9.140625" style="1"/>
    <col min="4102" max="4102" width="10.85546875" style="1" bestFit="1" customWidth="1"/>
    <col min="4103" max="4106" width="8.140625" style="1" bestFit="1" customWidth="1"/>
    <col min="4107" max="4352" width="9.140625" style="1"/>
    <col min="4353" max="4353" width="21.42578125" style="1" customWidth="1"/>
    <col min="4354" max="4354" width="10.85546875" style="1" bestFit="1" customWidth="1"/>
    <col min="4355" max="4355" width="9.140625" style="1"/>
    <col min="4356" max="4356" width="10.85546875" style="1" bestFit="1" customWidth="1"/>
    <col min="4357" max="4357" width="9.140625" style="1"/>
    <col min="4358" max="4358" width="10.85546875" style="1" bestFit="1" customWidth="1"/>
    <col min="4359" max="4362" width="8.140625" style="1" bestFit="1" customWidth="1"/>
    <col min="4363" max="4608" width="9.140625" style="1"/>
    <col min="4609" max="4609" width="21.42578125" style="1" customWidth="1"/>
    <col min="4610" max="4610" width="10.85546875" style="1" bestFit="1" customWidth="1"/>
    <col min="4611" max="4611" width="9.140625" style="1"/>
    <col min="4612" max="4612" width="10.85546875" style="1" bestFit="1" customWidth="1"/>
    <col min="4613" max="4613" width="9.140625" style="1"/>
    <col min="4614" max="4614" width="10.85546875" style="1" bestFit="1" customWidth="1"/>
    <col min="4615" max="4618" width="8.140625" style="1" bestFit="1" customWidth="1"/>
    <col min="4619" max="4864" width="9.140625" style="1"/>
    <col min="4865" max="4865" width="21.42578125" style="1" customWidth="1"/>
    <col min="4866" max="4866" width="10.85546875" style="1" bestFit="1" customWidth="1"/>
    <col min="4867" max="4867" width="9.140625" style="1"/>
    <col min="4868" max="4868" width="10.85546875" style="1" bestFit="1" customWidth="1"/>
    <col min="4869" max="4869" width="9.140625" style="1"/>
    <col min="4870" max="4870" width="10.85546875" style="1" bestFit="1" customWidth="1"/>
    <col min="4871" max="4874" width="8.140625" style="1" bestFit="1" customWidth="1"/>
    <col min="4875" max="5120" width="9.140625" style="1"/>
    <col min="5121" max="5121" width="21.42578125" style="1" customWidth="1"/>
    <col min="5122" max="5122" width="10.85546875" style="1" bestFit="1" customWidth="1"/>
    <col min="5123" max="5123" width="9.140625" style="1"/>
    <col min="5124" max="5124" width="10.85546875" style="1" bestFit="1" customWidth="1"/>
    <col min="5125" max="5125" width="9.140625" style="1"/>
    <col min="5126" max="5126" width="10.85546875" style="1" bestFit="1" customWidth="1"/>
    <col min="5127" max="5130" width="8.140625" style="1" bestFit="1" customWidth="1"/>
    <col min="5131" max="5376" width="9.140625" style="1"/>
    <col min="5377" max="5377" width="21.42578125" style="1" customWidth="1"/>
    <col min="5378" max="5378" width="10.85546875" style="1" bestFit="1" customWidth="1"/>
    <col min="5379" max="5379" width="9.140625" style="1"/>
    <col min="5380" max="5380" width="10.85546875" style="1" bestFit="1" customWidth="1"/>
    <col min="5381" max="5381" width="9.140625" style="1"/>
    <col min="5382" max="5382" width="10.85546875" style="1" bestFit="1" customWidth="1"/>
    <col min="5383" max="5386" width="8.140625" style="1" bestFit="1" customWidth="1"/>
    <col min="5387" max="5632" width="9.140625" style="1"/>
    <col min="5633" max="5633" width="21.42578125" style="1" customWidth="1"/>
    <col min="5634" max="5634" width="10.85546875" style="1" bestFit="1" customWidth="1"/>
    <col min="5635" max="5635" width="9.140625" style="1"/>
    <col min="5636" max="5636" width="10.85546875" style="1" bestFit="1" customWidth="1"/>
    <col min="5637" max="5637" width="9.140625" style="1"/>
    <col min="5638" max="5638" width="10.85546875" style="1" bestFit="1" customWidth="1"/>
    <col min="5639" max="5642" width="8.140625" style="1" bestFit="1" customWidth="1"/>
    <col min="5643" max="5888" width="9.140625" style="1"/>
    <col min="5889" max="5889" width="21.42578125" style="1" customWidth="1"/>
    <col min="5890" max="5890" width="10.85546875" style="1" bestFit="1" customWidth="1"/>
    <col min="5891" max="5891" width="9.140625" style="1"/>
    <col min="5892" max="5892" width="10.85546875" style="1" bestFit="1" customWidth="1"/>
    <col min="5893" max="5893" width="9.140625" style="1"/>
    <col min="5894" max="5894" width="10.85546875" style="1" bestFit="1" customWidth="1"/>
    <col min="5895" max="5898" width="8.140625" style="1" bestFit="1" customWidth="1"/>
    <col min="5899" max="6144" width="9.140625" style="1"/>
    <col min="6145" max="6145" width="21.42578125" style="1" customWidth="1"/>
    <col min="6146" max="6146" width="10.85546875" style="1" bestFit="1" customWidth="1"/>
    <col min="6147" max="6147" width="9.140625" style="1"/>
    <col min="6148" max="6148" width="10.85546875" style="1" bestFit="1" customWidth="1"/>
    <col min="6149" max="6149" width="9.140625" style="1"/>
    <col min="6150" max="6150" width="10.85546875" style="1" bestFit="1" customWidth="1"/>
    <col min="6151" max="6154" width="8.140625" style="1" bestFit="1" customWidth="1"/>
    <col min="6155" max="6400" width="9.140625" style="1"/>
    <col min="6401" max="6401" width="21.42578125" style="1" customWidth="1"/>
    <col min="6402" max="6402" width="10.85546875" style="1" bestFit="1" customWidth="1"/>
    <col min="6403" max="6403" width="9.140625" style="1"/>
    <col min="6404" max="6404" width="10.85546875" style="1" bestFit="1" customWidth="1"/>
    <col min="6405" max="6405" width="9.140625" style="1"/>
    <col min="6406" max="6406" width="10.85546875" style="1" bestFit="1" customWidth="1"/>
    <col min="6407" max="6410" width="8.140625" style="1" bestFit="1" customWidth="1"/>
    <col min="6411" max="6656" width="9.140625" style="1"/>
    <col min="6657" max="6657" width="21.42578125" style="1" customWidth="1"/>
    <col min="6658" max="6658" width="10.85546875" style="1" bestFit="1" customWidth="1"/>
    <col min="6659" max="6659" width="9.140625" style="1"/>
    <col min="6660" max="6660" width="10.85546875" style="1" bestFit="1" customWidth="1"/>
    <col min="6661" max="6661" width="9.140625" style="1"/>
    <col min="6662" max="6662" width="10.85546875" style="1" bestFit="1" customWidth="1"/>
    <col min="6663" max="6666" width="8.140625" style="1" bestFit="1" customWidth="1"/>
    <col min="6667" max="6912" width="9.140625" style="1"/>
    <col min="6913" max="6913" width="21.42578125" style="1" customWidth="1"/>
    <col min="6914" max="6914" width="10.85546875" style="1" bestFit="1" customWidth="1"/>
    <col min="6915" max="6915" width="9.140625" style="1"/>
    <col min="6916" max="6916" width="10.85546875" style="1" bestFit="1" customWidth="1"/>
    <col min="6917" max="6917" width="9.140625" style="1"/>
    <col min="6918" max="6918" width="10.85546875" style="1" bestFit="1" customWidth="1"/>
    <col min="6919" max="6922" width="8.140625" style="1" bestFit="1" customWidth="1"/>
    <col min="6923" max="7168" width="9.140625" style="1"/>
    <col min="7169" max="7169" width="21.42578125" style="1" customWidth="1"/>
    <col min="7170" max="7170" width="10.85546875" style="1" bestFit="1" customWidth="1"/>
    <col min="7171" max="7171" width="9.140625" style="1"/>
    <col min="7172" max="7172" width="10.85546875" style="1" bestFit="1" customWidth="1"/>
    <col min="7173" max="7173" width="9.140625" style="1"/>
    <col min="7174" max="7174" width="10.85546875" style="1" bestFit="1" customWidth="1"/>
    <col min="7175" max="7178" width="8.140625" style="1" bestFit="1" customWidth="1"/>
    <col min="7179" max="7424" width="9.140625" style="1"/>
    <col min="7425" max="7425" width="21.42578125" style="1" customWidth="1"/>
    <col min="7426" max="7426" width="10.85546875" style="1" bestFit="1" customWidth="1"/>
    <col min="7427" max="7427" width="9.140625" style="1"/>
    <col min="7428" max="7428" width="10.85546875" style="1" bestFit="1" customWidth="1"/>
    <col min="7429" max="7429" width="9.140625" style="1"/>
    <col min="7430" max="7430" width="10.85546875" style="1" bestFit="1" customWidth="1"/>
    <col min="7431" max="7434" width="8.140625" style="1" bestFit="1" customWidth="1"/>
    <col min="7435" max="7680" width="9.140625" style="1"/>
    <col min="7681" max="7681" width="21.42578125" style="1" customWidth="1"/>
    <col min="7682" max="7682" width="10.85546875" style="1" bestFit="1" customWidth="1"/>
    <col min="7683" max="7683" width="9.140625" style="1"/>
    <col min="7684" max="7684" width="10.85546875" style="1" bestFit="1" customWidth="1"/>
    <col min="7685" max="7685" width="9.140625" style="1"/>
    <col min="7686" max="7686" width="10.85546875" style="1" bestFit="1" customWidth="1"/>
    <col min="7687" max="7690" width="8.140625" style="1" bestFit="1" customWidth="1"/>
    <col min="7691" max="7936" width="9.140625" style="1"/>
    <col min="7937" max="7937" width="21.42578125" style="1" customWidth="1"/>
    <col min="7938" max="7938" width="10.85546875" style="1" bestFit="1" customWidth="1"/>
    <col min="7939" max="7939" width="9.140625" style="1"/>
    <col min="7940" max="7940" width="10.85546875" style="1" bestFit="1" customWidth="1"/>
    <col min="7941" max="7941" width="9.140625" style="1"/>
    <col min="7942" max="7942" width="10.85546875" style="1" bestFit="1" customWidth="1"/>
    <col min="7943" max="7946" width="8.140625" style="1" bestFit="1" customWidth="1"/>
    <col min="7947" max="8192" width="9.140625" style="1"/>
    <col min="8193" max="8193" width="21.42578125" style="1" customWidth="1"/>
    <col min="8194" max="8194" width="10.85546875" style="1" bestFit="1" customWidth="1"/>
    <col min="8195" max="8195" width="9.140625" style="1"/>
    <col min="8196" max="8196" width="10.85546875" style="1" bestFit="1" customWidth="1"/>
    <col min="8197" max="8197" width="9.140625" style="1"/>
    <col min="8198" max="8198" width="10.85546875" style="1" bestFit="1" customWidth="1"/>
    <col min="8199" max="8202" width="8.140625" style="1" bestFit="1" customWidth="1"/>
    <col min="8203" max="8448" width="9.140625" style="1"/>
    <col min="8449" max="8449" width="21.42578125" style="1" customWidth="1"/>
    <col min="8450" max="8450" width="10.85546875" style="1" bestFit="1" customWidth="1"/>
    <col min="8451" max="8451" width="9.140625" style="1"/>
    <col min="8452" max="8452" width="10.85546875" style="1" bestFit="1" customWidth="1"/>
    <col min="8453" max="8453" width="9.140625" style="1"/>
    <col min="8454" max="8454" width="10.85546875" style="1" bestFit="1" customWidth="1"/>
    <col min="8455" max="8458" width="8.140625" style="1" bestFit="1" customWidth="1"/>
    <col min="8459" max="8704" width="9.140625" style="1"/>
    <col min="8705" max="8705" width="21.42578125" style="1" customWidth="1"/>
    <col min="8706" max="8706" width="10.85546875" style="1" bestFit="1" customWidth="1"/>
    <col min="8707" max="8707" width="9.140625" style="1"/>
    <col min="8708" max="8708" width="10.85546875" style="1" bestFit="1" customWidth="1"/>
    <col min="8709" max="8709" width="9.140625" style="1"/>
    <col min="8710" max="8710" width="10.85546875" style="1" bestFit="1" customWidth="1"/>
    <col min="8711" max="8714" width="8.140625" style="1" bestFit="1" customWidth="1"/>
    <col min="8715" max="8960" width="9.140625" style="1"/>
    <col min="8961" max="8961" width="21.42578125" style="1" customWidth="1"/>
    <col min="8962" max="8962" width="10.85546875" style="1" bestFit="1" customWidth="1"/>
    <col min="8963" max="8963" width="9.140625" style="1"/>
    <col min="8964" max="8964" width="10.85546875" style="1" bestFit="1" customWidth="1"/>
    <col min="8965" max="8965" width="9.140625" style="1"/>
    <col min="8966" max="8966" width="10.85546875" style="1" bestFit="1" customWidth="1"/>
    <col min="8967" max="8970" width="8.140625" style="1" bestFit="1" customWidth="1"/>
    <col min="8971" max="9216" width="9.140625" style="1"/>
    <col min="9217" max="9217" width="21.42578125" style="1" customWidth="1"/>
    <col min="9218" max="9218" width="10.85546875" style="1" bestFit="1" customWidth="1"/>
    <col min="9219" max="9219" width="9.140625" style="1"/>
    <col min="9220" max="9220" width="10.85546875" style="1" bestFit="1" customWidth="1"/>
    <col min="9221" max="9221" width="9.140625" style="1"/>
    <col min="9222" max="9222" width="10.85546875" style="1" bestFit="1" customWidth="1"/>
    <col min="9223" max="9226" width="8.140625" style="1" bestFit="1" customWidth="1"/>
    <col min="9227" max="9472" width="9.140625" style="1"/>
    <col min="9473" max="9473" width="21.42578125" style="1" customWidth="1"/>
    <col min="9474" max="9474" width="10.85546875" style="1" bestFit="1" customWidth="1"/>
    <col min="9475" max="9475" width="9.140625" style="1"/>
    <col min="9476" max="9476" width="10.85546875" style="1" bestFit="1" customWidth="1"/>
    <col min="9477" max="9477" width="9.140625" style="1"/>
    <col min="9478" max="9478" width="10.85546875" style="1" bestFit="1" customWidth="1"/>
    <col min="9479" max="9482" width="8.140625" style="1" bestFit="1" customWidth="1"/>
    <col min="9483" max="9728" width="9.140625" style="1"/>
    <col min="9729" max="9729" width="21.42578125" style="1" customWidth="1"/>
    <col min="9730" max="9730" width="10.85546875" style="1" bestFit="1" customWidth="1"/>
    <col min="9731" max="9731" width="9.140625" style="1"/>
    <col min="9732" max="9732" width="10.85546875" style="1" bestFit="1" customWidth="1"/>
    <col min="9733" max="9733" width="9.140625" style="1"/>
    <col min="9734" max="9734" width="10.85546875" style="1" bestFit="1" customWidth="1"/>
    <col min="9735" max="9738" width="8.140625" style="1" bestFit="1" customWidth="1"/>
    <col min="9739" max="9984" width="9.140625" style="1"/>
    <col min="9985" max="9985" width="21.42578125" style="1" customWidth="1"/>
    <col min="9986" max="9986" width="10.85546875" style="1" bestFit="1" customWidth="1"/>
    <col min="9987" max="9987" width="9.140625" style="1"/>
    <col min="9988" max="9988" width="10.85546875" style="1" bestFit="1" customWidth="1"/>
    <col min="9989" max="9989" width="9.140625" style="1"/>
    <col min="9990" max="9990" width="10.85546875" style="1" bestFit="1" customWidth="1"/>
    <col min="9991" max="9994" width="8.140625" style="1" bestFit="1" customWidth="1"/>
    <col min="9995" max="10240" width="9.140625" style="1"/>
    <col min="10241" max="10241" width="21.42578125" style="1" customWidth="1"/>
    <col min="10242" max="10242" width="10.85546875" style="1" bestFit="1" customWidth="1"/>
    <col min="10243" max="10243" width="9.140625" style="1"/>
    <col min="10244" max="10244" width="10.85546875" style="1" bestFit="1" customWidth="1"/>
    <col min="10245" max="10245" width="9.140625" style="1"/>
    <col min="10246" max="10246" width="10.85546875" style="1" bestFit="1" customWidth="1"/>
    <col min="10247" max="10250" width="8.140625" style="1" bestFit="1" customWidth="1"/>
    <col min="10251" max="10496" width="9.140625" style="1"/>
    <col min="10497" max="10497" width="21.42578125" style="1" customWidth="1"/>
    <col min="10498" max="10498" width="10.85546875" style="1" bestFit="1" customWidth="1"/>
    <col min="10499" max="10499" width="9.140625" style="1"/>
    <col min="10500" max="10500" width="10.85546875" style="1" bestFit="1" customWidth="1"/>
    <col min="10501" max="10501" width="9.140625" style="1"/>
    <col min="10502" max="10502" width="10.85546875" style="1" bestFit="1" customWidth="1"/>
    <col min="10503" max="10506" width="8.140625" style="1" bestFit="1" customWidth="1"/>
    <col min="10507" max="10752" width="9.140625" style="1"/>
    <col min="10753" max="10753" width="21.42578125" style="1" customWidth="1"/>
    <col min="10754" max="10754" width="10.85546875" style="1" bestFit="1" customWidth="1"/>
    <col min="10755" max="10755" width="9.140625" style="1"/>
    <col min="10756" max="10756" width="10.85546875" style="1" bestFit="1" customWidth="1"/>
    <col min="10757" max="10757" width="9.140625" style="1"/>
    <col min="10758" max="10758" width="10.85546875" style="1" bestFit="1" customWidth="1"/>
    <col min="10759" max="10762" width="8.140625" style="1" bestFit="1" customWidth="1"/>
    <col min="10763" max="11008" width="9.140625" style="1"/>
    <col min="11009" max="11009" width="21.42578125" style="1" customWidth="1"/>
    <col min="11010" max="11010" width="10.85546875" style="1" bestFit="1" customWidth="1"/>
    <col min="11011" max="11011" width="9.140625" style="1"/>
    <col min="11012" max="11012" width="10.85546875" style="1" bestFit="1" customWidth="1"/>
    <col min="11013" max="11013" width="9.140625" style="1"/>
    <col min="11014" max="11014" width="10.85546875" style="1" bestFit="1" customWidth="1"/>
    <col min="11015" max="11018" width="8.140625" style="1" bestFit="1" customWidth="1"/>
    <col min="11019" max="11264" width="9.140625" style="1"/>
    <col min="11265" max="11265" width="21.42578125" style="1" customWidth="1"/>
    <col min="11266" max="11266" width="10.85546875" style="1" bestFit="1" customWidth="1"/>
    <col min="11267" max="11267" width="9.140625" style="1"/>
    <col min="11268" max="11268" width="10.85546875" style="1" bestFit="1" customWidth="1"/>
    <col min="11269" max="11269" width="9.140625" style="1"/>
    <col min="11270" max="11270" width="10.85546875" style="1" bestFit="1" customWidth="1"/>
    <col min="11271" max="11274" width="8.140625" style="1" bestFit="1" customWidth="1"/>
    <col min="11275" max="11520" width="9.140625" style="1"/>
    <col min="11521" max="11521" width="21.42578125" style="1" customWidth="1"/>
    <col min="11522" max="11522" width="10.85546875" style="1" bestFit="1" customWidth="1"/>
    <col min="11523" max="11523" width="9.140625" style="1"/>
    <col min="11524" max="11524" width="10.85546875" style="1" bestFit="1" customWidth="1"/>
    <col min="11525" max="11525" width="9.140625" style="1"/>
    <col min="11526" max="11526" width="10.85546875" style="1" bestFit="1" customWidth="1"/>
    <col min="11527" max="11530" width="8.140625" style="1" bestFit="1" customWidth="1"/>
    <col min="11531" max="11776" width="9.140625" style="1"/>
    <col min="11777" max="11777" width="21.42578125" style="1" customWidth="1"/>
    <col min="11778" max="11778" width="10.85546875" style="1" bestFit="1" customWidth="1"/>
    <col min="11779" max="11779" width="9.140625" style="1"/>
    <col min="11780" max="11780" width="10.85546875" style="1" bestFit="1" customWidth="1"/>
    <col min="11781" max="11781" width="9.140625" style="1"/>
    <col min="11782" max="11782" width="10.85546875" style="1" bestFit="1" customWidth="1"/>
    <col min="11783" max="11786" width="8.140625" style="1" bestFit="1" customWidth="1"/>
    <col min="11787" max="12032" width="9.140625" style="1"/>
    <col min="12033" max="12033" width="21.42578125" style="1" customWidth="1"/>
    <col min="12034" max="12034" width="10.85546875" style="1" bestFit="1" customWidth="1"/>
    <col min="12035" max="12035" width="9.140625" style="1"/>
    <col min="12036" max="12036" width="10.85546875" style="1" bestFit="1" customWidth="1"/>
    <col min="12037" max="12037" width="9.140625" style="1"/>
    <col min="12038" max="12038" width="10.85546875" style="1" bestFit="1" customWidth="1"/>
    <col min="12039" max="12042" width="8.140625" style="1" bestFit="1" customWidth="1"/>
    <col min="12043" max="12288" width="9.140625" style="1"/>
    <col min="12289" max="12289" width="21.42578125" style="1" customWidth="1"/>
    <col min="12290" max="12290" width="10.85546875" style="1" bestFit="1" customWidth="1"/>
    <col min="12291" max="12291" width="9.140625" style="1"/>
    <col min="12292" max="12292" width="10.85546875" style="1" bestFit="1" customWidth="1"/>
    <col min="12293" max="12293" width="9.140625" style="1"/>
    <col min="12294" max="12294" width="10.85546875" style="1" bestFit="1" customWidth="1"/>
    <col min="12295" max="12298" width="8.140625" style="1" bestFit="1" customWidth="1"/>
    <col min="12299" max="12544" width="9.140625" style="1"/>
    <col min="12545" max="12545" width="21.42578125" style="1" customWidth="1"/>
    <col min="12546" max="12546" width="10.85546875" style="1" bestFit="1" customWidth="1"/>
    <col min="12547" max="12547" width="9.140625" style="1"/>
    <col min="12548" max="12548" width="10.85546875" style="1" bestFit="1" customWidth="1"/>
    <col min="12549" max="12549" width="9.140625" style="1"/>
    <col min="12550" max="12550" width="10.85546875" style="1" bestFit="1" customWidth="1"/>
    <col min="12551" max="12554" width="8.140625" style="1" bestFit="1" customWidth="1"/>
    <col min="12555" max="12800" width="9.140625" style="1"/>
    <col min="12801" max="12801" width="21.42578125" style="1" customWidth="1"/>
    <col min="12802" max="12802" width="10.85546875" style="1" bestFit="1" customWidth="1"/>
    <col min="12803" max="12803" width="9.140625" style="1"/>
    <col min="12804" max="12804" width="10.85546875" style="1" bestFit="1" customWidth="1"/>
    <col min="12805" max="12805" width="9.140625" style="1"/>
    <col min="12806" max="12806" width="10.85546875" style="1" bestFit="1" customWidth="1"/>
    <col min="12807" max="12810" width="8.140625" style="1" bestFit="1" customWidth="1"/>
    <col min="12811" max="13056" width="9.140625" style="1"/>
    <col min="13057" max="13057" width="21.42578125" style="1" customWidth="1"/>
    <col min="13058" max="13058" width="10.85546875" style="1" bestFit="1" customWidth="1"/>
    <col min="13059" max="13059" width="9.140625" style="1"/>
    <col min="13060" max="13060" width="10.85546875" style="1" bestFit="1" customWidth="1"/>
    <col min="13061" max="13061" width="9.140625" style="1"/>
    <col min="13062" max="13062" width="10.85546875" style="1" bestFit="1" customWidth="1"/>
    <col min="13063" max="13066" width="8.140625" style="1" bestFit="1" customWidth="1"/>
    <col min="13067" max="13312" width="9.140625" style="1"/>
    <col min="13313" max="13313" width="21.42578125" style="1" customWidth="1"/>
    <col min="13314" max="13314" width="10.85546875" style="1" bestFit="1" customWidth="1"/>
    <col min="13315" max="13315" width="9.140625" style="1"/>
    <col min="13316" max="13316" width="10.85546875" style="1" bestFit="1" customWidth="1"/>
    <col min="13317" max="13317" width="9.140625" style="1"/>
    <col min="13318" max="13318" width="10.85546875" style="1" bestFit="1" customWidth="1"/>
    <col min="13319" max="13322" width="8.140625" style="1" bestFit="1" customWidth="1"/>
    <col min="13323" max="13568" width="9.140625" style="1"/>
    <col min="13569" max="13569" width="21.42578125" style="1" customWidth="1"/>
    <col min="13570" max="13570" width="10.85546875" style="1" bestFit="1" customWidth="1"/>
    <col min="13571" max="13571" width="9.140625" style="1"/>
    <col min="13572" max="13572" width="10.85546875" style="1" bestFit="1" customWidth="1"/>
    <col min="13573" max="13573" width="9.140625" style="1"/>
    <col min="13574" max="13574" width="10.85546875" style="1" bestFit="1" customWidth="1"/>
    <col min="13575" max="13578" width="8.140625" style="1" bestFit="1" customWidth="1"/>
    <col min="13579" max="13824" width="9.140625" style="1"/>
    <col min="13825" max="13825" width="21.42578125" style="1" customWidth="1"/>
    <col min="13826" max="13826" width="10.85546875" style="1" bestFit="1" customWidth="1"/>
    <col min="13827" max="13827" width="9.140625" style="1"/>
    <col min="13828" max="13828" width="10.85546875" style="1" bestFit="1" customWidth="1"/>
    <col min="13829" max="13829" width="9.140625" style="1"/>
    <col min="13830" max="13830" width="10.85546875" style="1" bestFit="1" customWidth="1"/>
    <col min="13831" max="13834" width="8.140625" style="1" bestFit="1" customWidth="1"/>
    <col min="13835" max="14080" width="9.140625" style="1"/>
    <col min="14081" max="14081" width="21.42578125" style="1" customWidth="1"/>
    <col min="14082" max="14082" width="10.85546875" style="1" bestFit="1" customWidth="1"/>
    <col min="14083" max="14083" width="9.140625" style="1"/>
    <col min="14084" max="14084" width="10.85546875" style="1" bestFit="1" customWidth="1"/>
    <col min="14085" max="14085" width="9.140625" style="1"/>
    <col min="14086" max="14086" width="10.85546875" style="1" bestFit="1" customWidth="1"/>
    <col min="14087" max="14090" width="8.140625" style="1" bestFit="1" customWidth="1"/>
    <col min="14091" max="14336" width="9.140625" style="1"/>
    <col min="14337" max="14337" width="21.42578125" style="1" customWidth="1"/>
    <col min="14338" max="14338" width="10.85546875" style="1" bestFit="1" customWidth="1"/>
    <col min="14339" max="14339" width="9.140625" style="1"/>
    <col min="14340" max="14340" width="10.85546875" style="1" bestFit="1" customWidth="1"/>
    <col min="14341" max="14341" width="9.140625" style="1"/>
    <col min="14342" max="14342" width="10.85546875" style="1" bestFit="1" customWidth="1"/>
    <col min="14343" max="14346" width="8.140625" style="1" bestFit="1" customWidth="1"/>
    <col min="14347" max="14592" width="9.140625" style="1"/>
    <col min="14593" max="14593" width="21.42578125" style="1" customWidth="1"/>
    <col min="14594" max="14594" width="10.85546875" style="1" bestFit="1" customWidth="1"/>
    <col min="14595" max="14595" width="9.140625" style="1"/>
    <col min="14596" max="14596" width="10.85546875" style="1" bestFit="1" customWidth="1"/>
    <col min="14597" max="14597" width="9.140625" style="1"/>
    <col min="14598" max="14598" width="10.85546875" style="1" bestFit="1" customWidth="1"/>
    <col min="14599" max="14602" width="8.140625" style="1" bestFit="1" customWidth="1"/>
    <col min="14603" max="14848" width="9.140625" style="1"/>
    <col min="14849" max="14849" width="21.42578125" style="1" customWidth="1"/>
    <col min="14850" max="14850" width="10.85546875" style="1" bestFit="1" customWidth="1"/>
    <col min="14851" max="14851" width="9.140625" style="1"/>
    <col min="14852" max="14852" width="10.85546875" style="1" bestFit="1" customWidth="1"/>
    <col min="14853" max="14853" width="9.140625" style="1"/>
    <col min="14854" max="14854" width="10.85546875" style="1" bestFit="1" customWidth="1"/>
    <col min="14855" max="14858" width="8.140625" style="1" bestFit="1" customWidth="1"/>
    <col min="14859" max="15104" width="9.140625" style="1"/>
    <col min="15105" max="15105" width="21.42578125" style="1" customWidth="1"/>
    <col min="15106" max="15106" width="10.85546875" style="1" bestFit="1" customWidth="1"/>
    <col min="15107" max="15107" width="9.140625" style="1"/>
    <col min="15108" max="15108" width="10.85546875" style="1" bestFit="1" customWidth="1"/>
    <col min="15109" max="15109" width="9.140625" style="1"/>
    <col min="15110" max="15110" width="10.85546875" style="1" bestFit="1" customWidth="1"/>
    <col min="15111" max="15114" width="8.140625" style="1" bestFit="1" customWidth="1"/>
    <col min="15115" max="15360" width="9.140625" style="1"/>
    <col min="15361" max="15361" width="21.42578125" style="1" customWidth="1"/>
    <col min="15362" max="15362" width="10.85546875" style="1" bestFit="1" customWidth="1"/>
    <col min="15363" max="15363" width="9.140625" style="1"/>
    <col min="15364" max="15364" width="10.85546875" style="1" bestFit="1" customWidth="1"/>
    <col min="15365" max="15365" width="9.140625" style="1"/>
    <col min="15366" max="15366" width="10.85546875" style="1" bestFit="1" customWidth="1"/>
    <col min="15367" max="15370" width="8.140625" style="1" bestFit="1" customWidth="1"/>
    <col min="15371" max="15616" width="9.140625" style="1"/>
    <col min="15617" max="15617" width="21.42578125" style="1" customWidth="1"/>
    <col min="15618" max="15618" width="10.85546875" style="1" bestFit="1" customWidth="1"/>
    <col min="15619" max="15619" width="9.140625" style="1"/>
    <col min="15620" max="15620" width="10.85546875" style="1" bestFit="1" customWidth="1"/>
    <col min="15621" max="15621" width="9.140625" style="1"/>
    <col min="15622" max="15622" width="10.85546875" style="1" bestFit="1" customWidth="1"/>
    <col min="15623" max="15626" width="8.140625" style="1" bestFit="1" customWidth="1"/>
    <col min="15627" max="15872" width="9.140625" style="1"/>
    <col min="15873" max="15873" width="21.42578125" style="1" customWidth="1"/>
    <col min="15874" max="15874" width="10.85546875" style="1" bestFit="1" customWidth="1"/>
    <col min="15875" max="15875" width="9.140625" style="1"/>
    <col min="15876" max="15876" width="10.85546875" style="1" bestFit="1" customWidth="1"/>
    <col min="15877" max="15877" width="9.140625" style="1"/>
    <col min="15878" max="15878" width="10.85546875" style="1" bestFit="1" customWidth="1"/>
    <col min="15879" max="15882" width="8.140625" style="1" bestFit="1" customWidth="1"/>
    <col min="15883" max="16128" width="9.140625" style="1"/>
    <col min="16129" max="16129" width="21.42578125" style="1" customWidth="1"/>
    <col min="16130" max="16130" width="10.85546875" style="1" bestFit="1" customWidth="1"/>
    <col min="16131" max="16131" width="9.140625" style="1"/>
    <col min="16132" max="16132" width="10.85546875" style="1" bestFit="1" customWidth="1"/>
    <col min="16133" max="16133" width="9.140625" style="1"/>
    <col min="16134" max="16134" width="10.85546875" style="1" bestFit="1" customWidth="1"/>
    <col min="16135" max="16138" width="8.140625" style="1" bestFit="1" customWidth="1"/>
    <col min="16139" max="16384" width="9.140625" style="1"/>
  </cols>
  <sheetData>
    <row r="1" spans="1:10">
      <c r="A1" s="1717" t="s">
        <v>985</v>
      </c>
      <c r="B1" s="1717"/>
      <c r="C1" s="1717"/>
      <c r="D1" s="1717"/>
      <c r="E1" s="1717"/>
      <c r="F1" s="1717"/>
      <c r="G1" s="1717"/>
      <c r="H1" s="1717"/>
      <c r="I1" s="1717"/>
      <c r="J1" s="1717"/>
    </row>
    <row r="2" spans="1:10" ht="15.75">
      <c r="A2" s="1834" t="s">
        <v>45</v>
      </c>
      <c r="B2" s="1834"/>
      <c r="C2" s="1834"/>
      <c r="D2" s="1834"/>
      <c r="E2" s="1834"/>
      <c r="F2" s="1834"/>
      <c r="G2" s="1834"/>
      <c r="H2" s="1834"/>
      <c r="I2" s="1834"/>
      <c r="J2" s="1834"/>
    </row>
    <row r="3" spans="1:10" ht="13.5" thickBo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3.5">
      <c r="A4" s="1835"/>
      <c r="B4" s="1837" t="s">
        <v>46</v>
      </c>
      <c r="C4" s="1838"/>
      <c r="D4" s="1838"/>
      <c r="E4" s="1838"/>
      <c r="F4" s="1839"/>
      <c r="G4" s="1840" t="s">
        <v>1259</v>
      </c>
      <c r="H4" s="1841"/>
      <c r="I4" s="1840" t="s">
        <v>1260</v>
      </c>
      <c r="J4" s="1844"/>
    </row>
    <row r="5" spans="1:10" ht="13.5">
      <c r="A5" s="1836"/>
      <c r="B5" s="1846" t="s">
        <v>5</v>
      </c>
      <c r="C5" s="1847"/>
      <c r="D5" s="1846" t="s">
        <v>6</v>
      </c>
      <c r="E5" s="1847"/>
      <c r="F5" s="3" t="s">
        <v>47</v>
      </c>
      <c r="G5" s="1842"/>
      <c r="H5" s="1843"/>
      <c r="I5" s="1842"/>
      <c r="J5" s="1845"/>
    </row>
    <row r="6" spans="1:10" ht="13.5">
      <c r="A6" s="1836"/>
      <c r="B6" s="4" t="s">
        <v>48</v>
      </c>
      <c r="C6" s="5" t="s">
        <v>49</v>
      </c>
      <c r="D6" s="6" t="s">
        <v>48</v>
      </c>
      <c r="E6" s="5" t="s">
        <v>49</v>
      </c>
      <c r="F6" s="7" t="s">
        <v>48</v>
      </c>
      <c r="G6" s="8" t="s">
        <v>6</v>
      </c>
      <c r="H6" s="9" t="s">
        <v>50</v>
      </c>
      <c r="I6" s="3" t="s">
        <v>6</v>
      </c>
      <c r="J6" s="10" t="s">
        <v>50</v>
      </c>
    </row>
    <row r="7" spans="1:10">
      <c r="A7" s="11" t="s">
        <v>51</v>
      </c>
      <c r="B7" s="12">
        <v>83379.769</v>
      </c>
      <c r="C7" s="12">
        <v>112377.395</v>
      </c>
      <c r="D7" s="13">
        <v>74717.847999999998</v>
      </c>
      <c r="E7" s="13">
        <v>122069.2</v>
      </c>
      <c r="F7" s="13">
        <v>116853.189</v>
      </c>
      <c r="G7" s="14">
        <v>-10.388516427767989</v>
      </c>
      <c r="H7" s="14">
        <f>(F7-D7)/D7*100</f>
        <v>56.392605151047718</v>
      </c>
      <c r="I7" s="15">
        <f>D7/$D$17*100</f>
        <v>25.64426798202669</v>
      </c>
      <c r="J7" s="16">
        <f>F7/$F$17*100</f>
        <v>27.892124037676364</v>
      </c>
    </row>
    <row r="8" spans="1:10">
      <c r="A8" s="17" t="s">
        <v>52</v>
      </c>
      <c r="B8" s="18">
        <v>56386.663</v>
      </c>
      <c r="C8" s="18">
        <v>74671.021999999997</v>
      </c>
      <c r="D8" s="19">
        <v>50504.743000000002</v>
      </c>
      <c r="E8" s="20">
        <v>82811.899999999994</v>
      </c>
      <c r="F8" s="19">
        <v>83424.903000000006</v>
      </c>
      <c r="G8" s="21">
        <v>-10.431402901072543</v>
      </c>
      <c r="H8" s="21">
        <f t="shared" ref="H8:H17" si="0">(F8-D8)/D8*100</f>
        <v>65.182313669035011</v>
      </c>
      <c r="I8" s="22">
        <f t="shared" ref="I8:I17" si="1">D8/$D$17*100</f>
        <v>17.333973053605437</v>
      </c>
      <c r="J8" s="23">
        <f t="shared" ref="J8:J17" si="2">F8/$F$17*100</f>
        <v>19.913001623833466</v>
      </c>
    </row>
    <row r="9" spans="1:10">
      <c r="A9" s="17" t="s">
        <v>53</v>
      </c>
      <c r="B9" s="18">
        <v>63407.957000000002</v>
      </c>
      <c r="C9" s="18">
        <v>88459.09</v>
      </c>
      <c r="D9" s="19">
        <v>75681.514999999999</v>
      </c>
      <c r="E9" s="20">
        <v>117131.2</v>
      </c>
      <c r="F9" s="19">
        <v>95395.645000000004</v>
      </c>
      <c r="G9" s="21">
        <v>19.356494958511274</v>
      </c>
      <c r="H9" s="21">
        <f t="shared" si="0"/>
        <v>26.048804651968194</v>
      </c>
      <c r="I9" s="22">
        <f t="shared" si="1"/>
        <v>25.975012716449932</v>
      </c>
      <c r="J9" s="23">
        <f t="shared" si="2"/>
        <v>22.770342733172143</v>
      </c>
    </row>
    <row r="10" spans="1:10">
      <c r="A10" s="17" t="s">
        <v>54</v>
      </c>
      <c r="B10" s="18">
        <v>37942.089999999997</v>
      </c>
      <c r="C10" s="18">
        <v>53524.95</v>
      </c>
      <c r="D10" s="19">
        <v>41070.527000000002</v>
      </c>
      <c r="E10" s="20">
        <v>69453.8</v>
      </c>
      <c r="F10" s="19">
        <v>61829.993000000002</v>
      </c>
      <c r="G10" s="21">
        <v>8.245294341982758</v>
      </c>
      <c r="H10" s="21">
        <f t="shared" si="0"/>
        <v>50.545896330962591</v>
      </c>
      <c r="I10" s="22">
        <f t="shared" si="1"/>
        <v>14.096010909616439</v>
      </c>
      <c r="J10" s="23">
        <f t="shared" si="2"/>
        <v>14.758431915834674</v>
      </c>
    </row>
    <row r="11" spans="1:10">
      <c r="A11" s="17" t="s">
        <v>55</v>
      </c>
      <c r="B11" s="18">
        <v>7992.8620000000001</v>
      </c>
      <c r="C11" s="18">
        <v>10650</v>
      </c>
      <c r="D11" s="19">
        <v>5147.2560000000003</v>
      </c>
      <c r="E11" s="20">
        <v>11910</v>
      </c>
      <c r="F11" s="19">
        <v>14937.679</v>
      </c>
      <c r="G11" s="21">
        <v>-35.601840742402409</v>
      </c>
      <c r="H11" s="21">
        <f t="shared" si="0"/>
        <v>190.20664602654304</v>
      </c>
      <c r="I11" s="22">
        <f t="shared" si="1"/>
        <v>1.7666142129266733</v>
      </c>
      <c r="J11" s="23">
        <f t="shared" si="2"/>
        <v>3.5655303810578367</v>
      </c>
    </row>
    <row r="12" spans="1:10">
      <c r="A12" s="17" t="s">
        <v>56</v>
      </c>
      <c r="B12" s="18">
        <v>4608.107</v>
      </c>
      <c r="C12" s="18">
        <v>6217.3729999999996</v>
      </c>
      <c r="D12" s="19">
        <v>5684.1840000000002</v>
      </c>
      <c r="E12" s="20">
        <v>7075.4</v>
      </c>
      <c r="F12" s="19">
        <v>7097.8620000000001</v>
      </c>
      <c r="G12" s="21">
        <v>23.35182321070236</v>
      </c>
      <c r="H12" s="21">
        <f t="shared" si="0"/>
        <v>24.870377172871247</v>
      </c>
      <c r="I12" s="22">
        <f t="shared" si="1"/>
        <v>1.9508958255214794</v>
      </c>
      <c r="J12" s="23">
        <f t="shared" si="2"/>
        <v>1.6942151857431091</v>
      </c>
    </row>
    <row r="13" spans="1:10">
      <c r="A13" s="17" t="s">
        <v>57</v>
      </c>
      <c r="B13" s="24">
        <v>389.09699999999998</v>
      </c>
      <c r="C13" s="24">
        <v>461.61599999999999</v>
      </c>
      <c r="D13" s="24">
        <v>451.30799999999999</v>
      </c>
      <c r="E13" s="25">
        <v>566.79999999999995</v>
      </c>
      <c r="F13" s="19">
        <v>594.45399999999995</v>
      </c>
      <c r="G13" s="21">
        <v>15.988558123038732</v>
      </c>
      <c r="H13" s="21">
        <f t="shared" si="0"/>
        <v>31.71802848608931</v>
      </c>
      <c r="I13" s="22">
        <f t="shared" si="1"/>
        <v>0.154895565172494</v>
      </c>
      <c r="J13" s="23">
        <f t="shared" si="2"/>
        <v>0.14189244508074883</v>
      </c>
    </row>
    <row r="14" spans="1:10">
      <c r="A14" s="17" t="s">
        <v>58</v>
      </c>
      <c r="B14" s="24">
        <v>517.03899999999999</v>
      </c>
      <c r="C14" s="24">
        <v>562.91700000000003</v>
      </c>
      <c r="D14" s="24">
        <v>612.00199999999995</v>
      </c>
      <c r="E14" s="25">
        <v>720.7</v>
      </c>
      <c r="F14" s="19">
        <v>761.12800000000004</v>
      </c>
      <c r="G14" s="21">
        <v>18.366699610667663</v>
      </c>
      <c r="H14" s="21">
        <f t="shared" si="0"/>
        <v>24.366913833614941</v>
      </c>
      <c r="I14" s="22">
        <f t="shared" si="1"/>
        <v>0.21004811719866848</v>
      </c>
      <c r="J14" s="23">
        <f t="shared" si="2"/>
        <v>0.18167648453777788</v>
      </c>
    </row>
    <row r="15" spans="1:10">
      <c r="A15" s="17" t="s">
        <v>59</v>
      </c>
      <c r="B15" s="24">
        <v>7817.4160000000002</v>
      </c>
      <c r="C15" s="24">
        <v>11016.300999999999</v>
      </c>
      <c r="D15" s="24">
        <v>6106.7</v>
      </c>
      <c r="E15" s="25">
        <v>9689.7999999999993</v>
      </c>
      <c r="F15" s="19">
        <v>4570.5469999999996</v>
      </c>
      <c r="G15" s="21">
        <v>-21.883394717640716</v>
      </c>
      <c r="H15" s="21">
        <f t="shared" si="0"/>
        <v>-25.155206576383321</v>
      </c>
      <c r="I15" s="22">
        <f t="shared" si="1"/>
        <v>2.0959095514346502</v>
      </c>
      <c r="J15" s="23">
        <f t="shared" si="2"/>
        <v>1.0909609308482764</v>
      </c>
    </row>
    <row r="16" spans="1:10">
      <c r="A16" s="17" t="s">
        <v>60</v>
      </c>
      <c r="B16" s="18">
        <v>29016</v>
      </c>
      <c r="C16" s="18">
        <v>45093.2</v>
      </c>
      <c r="D16" s="19">
        <v>31386.681</v>
      </c>
      <c r="E16" s="19">
        <v>61313.2</v>
      </c>
      <c r="F16" s="19">
        <v>33481.5</v>
      </c>
      <c r="G16" s="21">
        <v>8.1702543424317646</v>
      </c>
      <c r="H16" s="21">
        <f t="shared" si="0"/>
        <v>6.674229110112023</v>
      </c>
      <c r="I16" s="22">
        <f t="shared" si="1"/>
        <v>10.772372066047534</v>
      </c>
      <c r="J16" s="23">
        <f t="shared" si="2"/>
        <v>7.9918242622155677</v>
      </c>
    </row>
    <row r="17" spans="1:12" ht="13.5" thickBot="1">
      <c r="A17" s="26" t="s">
        <v>61</v>
      </c>
      <c r="B17" s="27">
        <v>291457</v>
      </c>
      <c r="C17" s="27">
        <v>403033.864</v>
      </c>
      <c r="D17" s="28">
        <v>291362.76400000002</v>
      </c>
      <c r="E17" s="28">
        <v>482742</v>
      </c>
      <c r="F17" s="28">
        <f>SUM(F7:F16)</f>
        <v>418946.90000000014</v>
      </c>
      <c r="G17" s="29">
        <v>-3.2332728326983161E-2</v>
      </c>
      <c r="H17" s="29">
        <f t="shared" si="0"/>
        <v>43.788758126965085</v>
      </c>
      <c r="I17" s="30">
        <f t="shared" si="1"/>
        <v>100</v>
      </c>
      <c r="J17" s="31">
        <f t="shared" si="2"/>
        <v>100</v>
      </c>
      <c r="L17" s="32"/>
    </row>
    <row r="18" spans="1:12">
      <c r="A18" s="33"/>
      <c r="B18" s="34"/>
      <c r="C18" s="34"/>
      <c r="D18" s="35"/>
      <c r="E18" s="35"/>
      <c r="F18" s="35"/>
      <c r="G18" s="36"/>
      <c r="H18" s="36"/>
      <c r="I18" s="37"/>
      <c r="J18" s="37"/>
    </row>
    <row r="19" spans="1:12">
      <c r="A19" s="1833" t="s">
        <v>62</v>
      </c>
      <c r="B19" s="1833"/>
      <c r="C19" s="1833"/>
      <c r="D19" s="1833"/>
      <c r="E19" s="1833"/>
      <c r="F19" s="1833"/>
      <c r="G19" s="1833"/>
      <c r="H19" s="1833"/>
      <c r="I19" s="1833"/>
      <c r="J19" s="1833"/>
    </row>
    <row r="20" spans="1:12" ht="15.75">
      <c r="A20" s="38" t="s">
        <v>63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2" ht="15.75">
      <c r="A21" s="38" t="s">
        <v>64</v>
      </c>
      <c r="B21" s="39"/>
      <c r="C21" s="39"/>
      <c r="D21" s="39"/>
      <c r="E21" s="39"/>
      <c r="F21" s="39"/>
      <c r="G21" s="40"/>
      <c r="H21" s="39"/>
      <c r="I21" s="39"/>
      <c r="J21" s="39"/>
    </row>
  </sheetData>
  <mergeCells count="9">
    <mergeCell ref="A19:J19"/>
    <mergeCell ref="A1:J1"/>
    <mergeCell ref="A2:J2"/>
    <mergeCell ref="A4:A6"/>
    <mergeCell ref="B4:F4"/>
    <mergeCell ref="G4:H5"/>
    <mergeCell ref="I4:J5"/>
    <mergeCell ref="B5:C5"/>
    <mergeCell ref="D5:E5"/>
  </mergeCells>
  <pageMargins left="0.7" right="0.7" top="0.75" bottom="0.75" header="0.3" footer="0.3"/>
  <pageSetup scale="9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5"/>
  <sheetViews>
    <sheetView view="pageBreakPreview" zoomScaleSheetLayoutView="100" workbookViewId="0">
      <selection activeCell="A2" sqref="A2:H2"/>
    </sheetView>
  </sheetViews>
  <sheetFormatPr defaultRowHeight="12.75"/>
  <cols>
    <col min="1" max="1" width="5.85546875" style="42" bestFit="1" customWidth="1"/>
    <col min="2" max="2" width="34.5703125" style="42" customWidth="1"/>
    <col min="3" max="3" width="12.7109375" style="83" customWidth="1"/>
    <col min="4" max="5" width="12.7109375" style="84" customWidth="1"/>
    <col min="6" max="6" width="12.7109375" style="83" customWidth="1"/>
    <col min="7" max="8" width="12.7109375" style="42" customWidth="1"/>
    <col min="9" max="9" width="10" style="85" customWidth="1"/>
    <col min="10" max="256" width="9.140625" style="42"/>
    <col min="257" max="257" width="5.7109375" style="42" bestFit="1" customWidth="1"/>
    <col min="258" max="258" width="34.5703125" style="42" customWidth="1"/>
    <col min="259" max="262" width="11.85546875" style="42" customWidth="1"/>
    <col min="263" max="263" width="9.42578125" style="42" customWidth="1"/>
    <col min="264" max="264" width="12.7109375" style="42" bestFit="1" customWidth="1"/>
    <col min="265" max="265" width="10" style="42" customWidth="1"/>
    <col min="266" max="512" width="9.140625" style="42"/>
    <col min="513" max="513" width="5.7109375" style="42" bestFit="1" customWidth="1"/>
    <col min="514" max="514" width="34.5703125" style="42" customWidth="1"/>
    <col min="515" max="518" width="11.85546875" style="42" customWidth="1"/>
    <col min="519" max="519" width="9.42578125" style="42" customWidth="1"/>
    <col min="520" max="520" width="12.7109375" style="42" bestFit="1" customWidth="1"/>
    <col min="521" max="521" width="10" style="42" customWidth="1"/>
    <col min="522" max="768" width="9.140625" style="42"/>
    <col min="769" max="769" width="5.7109375" style="42" bestFit="1" customWidth="1"/>
    <col min="770" max="770" width="34.5703125" style="42" customWidth="1"/>
    <col min="771" max="774" width="11.85546875" style="42" customWidth="1"/>
    <col min="775" max="775" width="9.42578125" style="42" customWidth="1"/>
    <col min="776" max="776" width="12.7109375" style="42" bestFit="1" customWidth="1"/>
    <col min="777" max="777" width="10" style="42" customWidth="1"/>
    <col min="778" max="1024" width="9.140625" style="42"/>
    <col min="1025" max="1025" width="5.7109375" style="42" bestFit="1" customWidth="1"/>
    <col min="1026" max="1026" width="34.5703125" style="42" customWidth="1"/>
    <col min="1027" max="1030" width="11.85546875" style="42" customWidth="1"/>
    <col min="1031" max="1031" width="9.42578125" style="42" customWidth="1"/>
    <col min="1032" max="1032" width="12.7109375" style="42" bestFit="1" customWidth="1"/>
    <col min="1033" max="1033" width="10" style="42" customWidth="1"/>
    <col min="1034" max="1280" width="9.140625" style="42"/>
    <col min="1281" max="1281" width="5.7109375" style="42" bestFit="1" customWidth="1"/>
    <col min="1282" max="1282" width="34.5703125" style="42" customWidth="1"/>
    <col min="1283" max="1286" width="11.85546875" style="42" customWidth="1"/>
    <col min="1287" max="1287" width="9.42578125" style="42" customWidth="1"/>
    <col min="1288" max="1288" width="12.7109375" style="42" bestFit="1" customWidth="1"/>
    <col min="1289" max="1289" width="10" style="42" customWidth="1"/>
    <col min="1290" max="1536" width="9.140625" style="42"/>
    <col min="1537" max="1537" width="5.7109375" style="42" bestFit="1" customWidth="1"/>
    <col min="1538" max="1538" width="34.5703125" style="42" customWidth="1"/>
    <col min="1539" max="1542" width="11.85546875" style="42" customWidth="1"/>
    <col min="1543" max="1543" width="9.42578125" style="42" customWidth="1"/>
    <col min="1544" max="1544" width="12.7109375" style="42" bestFit="1" customWidth="1"/>
    <col min="1545" max="1545" width="10" style="42" customWidth="1"/>
    <col min="1546" max="1792" width="9.140625" style="42"/>
    <col min="1793" max="1793" width="5.7109375" style="42" bestFit="1" customWidth="1"/>
    <col min="1794" max="1794" width="34.5703125" style="42" customWidth="1"/>
    <col min="1795" max="1798" width="11.85546875" style="42" customWidth="1"/>
    <col min="1799" max="1799" width="9.42578125" style="42" customWidth="1"/>
    <col min="1800" max="1800" width="12.7109375" style="42" bestFit="1" customWidth="1"/>
    <col min="1801" max="1801" width="10" style="42" customWidth="1"/>
    <col min="1802" max="2048" width="9.140625" style="42"/>
    <col min="2049" max="2049" width="5.7109375" style="42" bestFit="1" customWidth="1"/>
    <col min="2050" max="2050" width="34.5703125" style="42" customWidth="1"/>
    <col min="2051" max="2054" width="11.85546875" style="42" customWidth="1"/>
    <col min="2055" max="2055" width="9.42578125" style="42" customWidth="1"/>
    <col min="2056" max="2056" width="12.7109375" style="42" bestFit="1" customWidth="1"/>
    <col min="2057" max="2057" width="10" style="42" customWidth="1"/>
    <col min="2058" max="2304" width="9.140625" style="42"/>
    <col min="2305" max="2305" width="5.7109375" style="42" bestFit="1" customWidth="1"/>
    <col min="2306" max="2306" width="34.5703125" style="42" customWidth="1"/>
    <col min="2307" max="2310" width="11.85546875" style="42" customWidth="1"/>
    <col min="2311" max="2311" width="9.42578125" style="42" customWidth="1"/>
    <col min="2312" max="2312" width="12.7109375" style="42" bestFit="1" customWidth="1"/>
    <col min="2313" max="2313" width="10" style="42" customWidth="1"/>
    <col min="2314" max="2560" width="9.140625" style="42"/>
    <col min="2561" max="2561" width="5.7109375" style="42" bestFit="1" customWidth="1"/>
    <col min="2562" max="2562" width="34.5703125" style="42" customWidth="1"/>
    <col min="2563" max="2566" width="11.85546875" style="42" customWidth="1"/>
    <col min="2567" max="2567" width="9.42578125" style="42" customWidth="1"/>
    <col min="2568" max="2568" width="12.7109375" style="42" bestFit="1" customWidth="1"/>
    <col min="2569" max="2569" width="10" style="42" customWidth="1"/>
    <col min="2570" max="2816" width="9.140625" style="42"/>
    <col min="2817" max="2817" width="5.7109375" style="42" bestFit="1" customWidth="1"/>
    <col min="2818" max="2818" width="34.5703125" style="42" customWidth="1"/>
    <col min="2819" max="2822" width="11.85546875" style="42" customWidth="1"/>
    <col min="2823" max="2823" width="9.42578125" style="42" customWidth="1"/>
    <col min="2824" max="2824" width="12.7109375" style="42" bestFit="1" customWidth="1"/>
    <col min="2825" max="2825" width="10" style="42" customWidth="1"/>
    <col min="2826" max="3072" width="9.140625" style="42"/>
    <col min="3073" max="3073" width="5.7109375" style="42" bestFit="1" customWidth="1"/>
    <col min="3074" max="3074" width="34.5703125" style="42" customWidth="1"/>
    <col min="3075" max="3078" width="11.85546875" style="42" customWidth="1"/>
    <col min="3079" max="3079" width="9.42578125" style="42" customWidth="1"/>
    <col min="3080" max="3080" width="12.7109375" style="42" bestFit="1" customWidth="1"/>
    <col min="3081" max="3081" width="10" style="42" customWidth="1"/>
    <col min="3082" max="3328" width="9.140625" style="42"/>
    <col min="3329" max="3329" width="5.7109375" style="42" bestFit="1" customWidth="1"/>
    <col min="3330" max="3330" width="34.5703125" style="42" customWidth="1"/>
    <col min="3331" max="3334" width="11.85546875" style="42" customWidth="1"/>
    <col min="3335" max="3335" width="9.42578125" style="42" customWidth="1"/>
    <col min="3336" max="3336" width="12.7109375" style="42" bestFit="1" customWidth="1"/>
    <col min="3337" max="3337" width="10" style="42" customWidth="1"/>
    <col min="3338" max="3584" width="9.140625" style="42"/>
    <col min="3585" max="3585" width="5.7109375" style="42" bestFit="1" customWidth="1"/>
    <col min="3586" max="3586" width="34.5703125" style="42" customWidth="1"/>
    <col min="3587" max="3590" width="11.85546875" style="42" customWidth="1"/>
    <col min="3591" max="3591" width="9.42578125" style="42" customWidth="1"/>
    <col min="3592" max="3592" width="12.7109375" style="42" bestFit="1" customWidth="1"/>
    <col min="3593" max="3593" width="10" style="42" customWidth="1"/>
    <col min="3594" max="3840" width="9.140625" style="42"/>
    <col min="3841" max="3841" width="5.7109375" style="42" bestFit="1" customWidth="1"/>
    <col min="3842" max="3842" width="34.5703125" style="42" customWidth="1"/>
    <col min="3843" max="3846" width="11.85546875" style="42" customWidth="1"/>
    <col min="3847" max="3847" width="9.42578125" style="42" customWidth="1"/>
    <col min="3848" max="3848" width="12.7109375" style="42" bestFit="1" customWidth="1"/>
    <col min="3849" max="3849" width="10" style="42" customWidth="1"/>
    <col min="3850" max="4096" width="9.140625" style="42"/>
    <col min="4097" max="4097" width="5.7109375" style="42" bestFit="1" customWidth="1"/>
    <col min="4098" max="4098" width="34.5703125" style="42" customWidth="1"/>
    <col min="4099" max="4102" width="11.85546875" style="42" customWidth="1"/>
    <col min="4103" max="4103" width="9.42578125" style="42" customWidth="1"/>
    <col min="4104" max="4104" width="12.7109375" style="42" bestFit="1" customWidth="1"/>
    <col min="4105" max="4105" width="10" style="42" customWidth="1"/>
    <col min="4106" max="4352" width="9.140625" style="42"/>
    <col min="4353" max="4353" width="5.7109375" style="42" bestFit="1" customWidth="1"/>
    <col min="4354" max="4354" width="34.5703125" style="42" customWidth="1"/>
    <col min="4355" max="4358" width="11.85546875" style="42" customWidth="1"/>
    <col min="4359" max="4359" width="9.42578125" style="42" customWidth="1"/>
    <col min="4360" max="4360" width="12.7109375" style="42" bestFit="1" customWidth="1"/>
    <col min="4361" max="4361" width="10" style="42" customWidth="1"/>
    <col min="4362" max="4608" width="9.140625" style="42"/>
    <col min="4609" max="4609" width="5.7109375" style="42" bestFit="1" customWidth="1"/>
    <col min="4610" max="4610" width="34.5703125" style="42" customWidth="1"/>
    <col min="4611" max="4614" width="11.85546875" style="42" customWidth="1"/>
    <col min="4615" max="4615" width="9.42578125" style="42" customWidth="1"/>
    <col min="4616" max="4616" width="12.7109375" style="42" bestFit="1" customWidth="1"/>
    <col min="4617" max="4617" width="10" style="42" customWidth="1"/>
    <col min="4618" max="4864" width="9.140625" style="42"/>
    <col min="4865" max="4865" width="5.7109375" style="42" bestFit="1" customWidth="1"/>
    <col min="4866" max="4866" width="34.5703125" style="42" customWidth="1"/>
    <col min="4867" max="4870" width="11.85546875" style="42" customWidth="1"/>
    <col min="4871" max="4871" width="9.42578125" style="42" customWidth="1"/>
    <col min="4872" max="4872" width="12.7109375" style="42" bestFit="1" customWidth="1"/>
    <col min="4873" max="4873" width="10" style="42" customWidth="1"/>
    <col min="4874" max="5120" width="9.140625" style="42"/>
    <col min="5121" max="5121" width="5.7109375" style="42" bestFit="1" customWidth="1"/>
    <col min="5122" max="5122" width="34.5703125" style="42" customWidth="1"/>
    <col min="5123" max="5126" width="11.85546875" style="42" customWidth="1"/>
    <col min="5127" max="5127" width="9.42578125" style="42" customWidth="1"/>
    <col min="5128" max="5128" width="12.7109375" style="42" bestFit="1" customWidth="1"/>
    <col min="5129" max="5129" width="10" style="42" customWidth="1"/>
    <col min="5130" max="5376" width="9.140625" style="42"/>
    <col min="5377" max="5377" width="5.7109375" style="42" bestFit="1" customWidth="1"/>
    <col min="5378" max="5378" width="34.5703125" style="42" customWidth="1"/>
    <col min="5379" max="5382" width="11.85546875" style="42" customWidth="1"/>
    <col min="5383" max="5383" width="9.42578125" style="42" customWidth="1"/>
    <col min="5384" max="5384" width="12.7109375" style="42" bestFit="1" customWidth="1"/>
    <col min="5385" max="5385" width="10" style="42" customWidth="1"/>
    <col min="5386" max="5632" width="9.140625" style="42"/>
    <col min="5633" max="5633" width="5.7109375" style="42" bestFit="1" customWidth="1"/>
    <col min="5634" max="5634" width="34.5703125" style="42" customWidth="1"/>
    <col min="5635" max="5638" width="11.85546875" style="42" customWidth="1"/>
    <col min="5639" max="5639" width="9.42578125" style="42" customWidth="1"/>
    <col min="5640" max="5640" width="12.7109375" style="42" bestFit="1" customWidth="1"/>
    <col min="5641" max="5641" width="10" style="42" customWidth="1"/>
    <col min="5642" max="5888" width="9.140625" style="42"/>
    <col min="5889" max="5889" width="5.7109375" style="42" bestFit="1" customWidth="1"/>
    <col min="5890" max="5890" width="34.5703125" style="42" customWidth="1"/>
    <col min="5891" max="5894" width="11.85546875" style="42" customWidth="1"/>
    <col min="5895" max="5895" width="9.42578125" style="42" customWidth="1"/>
    <col min="5896" max="5896" width="12.7109375" style="42" bestFit="1" customWidth="1"/>
    <col min="5897" max="5897" width="10" style="42" customWidth="1"/>
    <col min="5898" max="6144" width="9.140625" style="42"/>
    <col min="6145" max="6145" width="5.7109375" style="42" bestFit="1" customWidth="1"/>
    <col min="6146" max="6146" width="34.5703125" style="42" customWidth="1"/>
    <col min="6147" max="6150" width="11.85546875" style="42" customWidth="1"/>
    <col min="6151" max="6151" width="9.42578125" style="42" customWidth="1"/>
    <col min="6152" max="6152" width="12.7109375" style="42" bestFit="1" customWidth="1"/>
    <col min="6153" max="6153" width="10" style="42" customWidth="1"/>
    <col min="6154" max="6400" width="9.140625" style="42"/>
    <col min="6401" max="6401" width="5.7109375" style="42" bestFit="1" customWidth="1"/>
    <col min="6402" max="6402" width="34.5703125" style="42" customWidth="1"/>
    <col min="6403" max="6406" width="11.85546875" style="42" customWidth="1"/>
    <col min="6407" max="6407" width="9.42578125" style="42" customWidth="1"/>
    <col min="6408" max="6408" width="12.7109375" style="42" bestFit="1" customWidth="1"/>
    <col min="6409" max="6409" width="10" style="42" customWidth="1"/>
    <col min="6410" max="6656" width="9.140625" style="42"/>
    <col min="6657" max="6657" width="5.7109375" style="42" bestFit="1" customWidth="1"/>
    <col min="6658" max="6658" width="34.5703125" style="42" customWidth="1"/>
    <col min="6659" max="6662" width="11.85546875" style="42" customWidth="1"/>
    <col min="6663" max="6663" width="9.42578125" style="42" customWidth="1"/>
    <col min="6664" max="6664" width="12.7109375" style="42" bestFit="1" customWidth="1"/>
    <col min="6665" max="6665" width="10" style="42" customWidth="1"/>
    <col min="6666" max="6912" width="9.140625" style="42"/>
    <col min="6913" max="6913" width="5.7109375" style="42" bestFit="1" customWidth="1"/>
    <col min="6914" max="6914" width="34.5703125" style="42" customWidth="1"/>
    <col min="6915" max="6918" width="11.85546875" style="42" customWidth="1"/>
    <col min="6919" max="6919" width="9.42578125" style="42" customWidth="1"/>
    <col min="6920" max="6920" width="12.7109375" style="42" bestFit="1" customWidth="1"/>
    <col min="6921" max="6921" width="10" style="42" customWidth="1"/>
    <col min="6922" max="7168" width="9.140625" style="42"/>
    <col min="7169" max="7169" width="5.7109375" style="42" bestFit="1" customWidth="1"/>
    <col min="7170" max="7170" width="34.5703125" style="42" customWidth="1"/>
    <col min="7171" max="7174" width="11.85546875" style="42" customWidth="1"/>
    <col min="7175" max="7175" width="9.42578125" style="42" customWidth="1"/>
    <col min="7176" max="7176" width="12.7109375" style="42" bestFit="1" customWidth="1"/>
    <col min="7177" max="7177" width="10" style="42" customWidth="1"/>
    <col min="7178" max="7424" width="9.140625" style="42"/>
    <col min="7425" max="7425" width="5.7109375" style="42" bestFit="1" customWidth="1"/>
    <col min="7426" max="7426" width="34.5703125" style="42" customWidth="1"/>
    <col min="7427" max="7430" width="11.85546875" style="42" customWidth="1"/>
    <col min="7431" max="7431" width="9.42578125" style="42" customWidth="1"/>
    <col min="7432" max="7432" width="12.7109375" style="42" bestFit="1" customWidth="1"/>
    <col min="7433" max="7433" width="10" style="42" customWidth="1"/>
    <col min="7434" max="7680" width="9.140625" style="42"/>
    <col min="7681" max="7681" width="5.7109375" style="42" bestFit="1" customWidth="1"/>
    <col min="7682" max="7682" width="34.5703125" style="42" customWidth="1"/>
    <col min="7683" max="7686" width="11.85546875" style="42" customWidth="1"/>
    <col min="7687" max="7687" width="9.42578125" style="42" customWidth="1"/>
    <col min="7688" max="7688" width="12.7109375" style="42" bestFit="1" customWidth="1"/>
    <col min="7689" max="7689" width="10" style="42" customWidth="1"/>
    <col min="7690" max="7936" width="9.140625" style="42"/>
    <col min="7937" max="7937" width="5.7109375" style="42" bestFit="1" customWidth="1"/>
    <col min="7938" max="7938" width="34.5703125" style="42" customWidth="1"/>
    <col min="7939" max="7942" width="11.85546875" style="42" customWidth="1"/>
    <col min="7943" max="7943" width="9.42578125" style="42" customWidth="1"/>
    <col min="7944" max="7944" width="12.7109375" style="42" bestFit="1" customWidth="1"/>
    <col min="7945" max="7945" width="10" style="42" customWidth="1"/>
    <col min="7946" max="8192" width="9.140625" style="42"/>
    <col min="8193" max="8193" width="5.7109375" style="42" bestFit="1" customWidth="1"/>
    <col min="8194" max="8194" width="34.5703125" style="42" customWidth="1"/>
    <col min="8195" max="8198" width="11.85546875" style="42" customWidth="1"/>
    <col min="8199" max="8199" width="9.42578125" style="42" customWidth="1"/>
    <col min="8200" max="8200" width="12.7109375" style="42" bestFit="1" customWidth="1"/>
    <col min="8201" max="8201" width="10" style="42" customWidth="1"/>
    <col min="8202" max="8448" width="9.140625" style="42"/>
    <col min="8449" max="8449" width="5.7109375" style="42" bestFit="1" customWidth="1"/>
    <col min="8450" max="8450" width="34.5703125" style="42" customWidth="1"/>
    <col min="8451" max="8454" width="11.85546875" style="42" customWidth="1"/>
    <col min="8455" max="8455" width="9.42578125" style="42" customWidth="1"/>
    <col min="8456" max="8456" width="12.7109375" style="42" bestFit="1" customWidth="1"/>
    <col min="8457" max="8457" width="10" style="42" customWidth="1"/>
    <col min="8458" max="8704" width="9.140625" style="42"/>
    <col min="8705" max="8705" width="5.7109375" style="42" bestFit="1" customWidth="1"/>
    <col min="8706" max="8706" width="34.5703125" style="42" customWidth="1"/>
    <col min="8707" max="8710" width="11.85546875" style="42" customWidth="1"/>
    <col min="8711" max="8711" width="9.42578125" style="42" customWidth="1"/>
    <col min="8712" max="8712" width="12.7109375" style="42" bestFit="1" customWidth="1"/>
    <col min="8713" max="8713" width="10" style="42" customWidth="1"/>
    <col min="8714" max="8960" width="9.140625" style="42"/>
    <col min="8961" max="8961" width="5.7109375" style="42" bestFit="1" customWidth="1"/>
    <col min="8962" max="8962" width="34.5703125" style="42" customWidth="1"/>
    <col min="8963" max="8966" width="11.85546875" style="42" customWidth="1"/>
    <col min="8967" max="8967" width="9.42578125" style="42" customWidth="1"/>
    <col min="8968" max="8968" width="12.7109375" style="42" bestFit="1" customWidth="1"/>
    <col min="8969" max="8969" width="10" style="42" customWidth="1"/>
    <col min="8970" max="9216" width="9.140625" style="42"/>
    <col min="9217" max="9217" width="5.7109375" style="42" bestFit="1" customWidth="1"/>
    <col min="9218" max="9218" width="34.5703125" style="42" customWidth="1"/>
    <col min="9219" max="9222" width="11.85546875" style="42" customWidth="1"/>
    <col min="9223" max="9223" width="9.42578125" style="42" customWidth="1"/>
    <col min="9224" max="9224" width="12.7109375" style="42" bestFit="1" customWidth="1"/>
    <col min="9225" max="9225" width="10" style="42" customWidth="1"/>
    <col min="9226" max="9472" width="9.140625" style="42"/>
    <col min="9473" max="9473" width="5.7109375" style="42" bestFit="1" customWidth="1"/>
    <col min="9474" max="9474" width="34.5703125" style="42" customWidth="1"/>
    <col min="9475" max="9478" width="11.85546875" style="42" customWidth="1"/>
    <col min="9479" max="9479" width="9.42578125" style="42" customWidth="1"/>
    <col min="9480" max="9480" width="12.7109375" style="42" bestFit="1" customWidth="1"/>
    <col min="9481" max="9481" width="10" style="42" customWidth="1"/>
    <col min="9482" max="9728" width="9.140625" style="42"/>
    <col min="9729" max="9729" width="5.7109375" style="42" bestFit="1" customWidth="1"/>
    <col min="9730" max="9730" width="34.5703125" style="42" customWidth="1"/>
    <col min="9731" max="9734" width="11.85546875" style="42" customWidth="1"/>
    <col min="9735" max="9735" width="9.42578125" style="42" customWidth="1"/>
    <col min="9736" max="9736" width="12.7109375" style="42" bestFit="1" customWidth="1"/>
    <col min="9737" max="9737" width="10" style="42" customWidth="1"/>
    <col min="9738" max="9984" width="9.140625" style="42"/>
    <col min="9985" max="9985" width="5.7109375" style="42" bestFit="1" customWidth="1"/>
    <col min="9986" max="9986" width="34.5703125" style="42" customWidth="1"/>
    <col min="9987" max="9990" width="11.85546875" style="42" customWidth="1"/>
    <col min="9991" max="9991" width="9.42578125" style="42" customWidth="1"/>
    <col min="9992" max="9992" width="12.7109375" style="42" bestFit="1" customWidth="1"/>
    <col min="9993" max="9993" width="10" style="42" customWidth="1"/>
    <col min="9994" max="10240" width="9.140625" style="42"/>
    <col min="10241" max="10241" width="5.7109375" style="42" bestFit="1" customWidth="1"/>
    <col min="10242" max="10242" width="34.5703125" style="42" customWidth="1"/>
    <col min="10243" max="10246" width="11.85546875" style="42" customWidth="1"/>
    <col min="10247" max="10247" width="9.42578125" style="42" customWidth="1"/>
    <col min="10248" max="10248" width="12.7109375" style="42" bestFit="1" customWidth="1"/>
    <col min="10249" max="10249" width="10" style="42" customWidth="1"/>
    <col min="10250" max="10496" width="9.140625" style="42"/>
    <col min="10497" max="10497" width="5.7109375" style="42" bestFit="1" customWidth="1"/>
    <col min="10498" max="10498" width="34.5703125" style="42" customWidth="1"/>
    <col min="10499" max="10502" width="11.85546875" style="42" customWidth="1"/>
    <col min="10503" max="10503" width="9.42578125" style="42" customWidth="1"/>
    <col min="10504" max="10504" width="12.7109375" style="42" bestFit="1" customWidth="1"/>
    <col min="10505" max="10505" width="10" style="42" customWidth="1"/>
    <col min="10506" max="10752" width="9.140625" style="42"/>
    <col min="10753" max="10753" width="5.7109375" style="42" bestFit="1" customWidth="1"/>
    <col min="10754" max="10754" width="34.5703125" style="42" customWidth="1"/>
    <col min="10755" max="10758" width="11.85546875" style="42" customWidth="1"/>
    <col min="10759" max="10759" width="9.42578125" style="42" customWidth="1"/>
    <col min="10760" max="10760" width="12.7109375" style="42" bestFit="1" customWidth="1"/>
    <col min="10761" max="10761" width="10" style="42" customWidth="1"/>
    <col min="10762" max="11008" width="9.140625" style="42"/>
    <col min="11009" max="11009" width="5.7109375" style="42" bestFit="1" customWidth="1"/>
    <col min="11010" max="11010" width="34.5703125" style="42" customWidth="1"/>
    <col min="11011" max="11014" width="11.85546875" style="42" customWidth="1"/>
    <col min="11015" max="11015" width="9.42578125" style="42" customWidth="1"/>
    <col min="11016" max="11016" width="12.7109375" style="42" bestFit="1" customWidth="1"/>
    <col min="11017" max="11017" width="10" style="42" customWidth="1"/>
    <col min="11018" max="11264" width="9.140625" style="42"/>
    <col min="11265" max="11265" width="5.7109375" style="42" bestFit="1" customWidth="1"/>
    <col min="11266" max="11266" width="34.5703125" style="42" customWidth="1"/>
    <col min="11267" max="11270" width="11.85546875" style="42" customWidth="1"/>
    <col min="11271" max="11271" width="9.42578125" style="42" customWidth="1"/>
    <col min="11272" max="11272" width="12.7109375" style="42" bestFit="1" customWidth="1"/>
    <col min="11273" max="11273" width="10" style="42" customWidth="1"/>
    <col min="11274" max="11520" width="9.140625" style="42"/>
    <col min="11521" max="11521" width="5.7109375" style="42" bestFit="1" customWidth="1"/>
    <col min="11522" max="11522" width="34.5703125" style="42" customWidth="1"/>
    <col min="11523" max="11526" width="11.85546875" style="42" customWidth="1"/>
    <col min="11527" max="11527" width="9.42578125" style="42" customWidth="1"/>
    <col min="11528" max="11528" width="12.7109375" style="42" bestFit="1" customWidth="1"/>
    <col min="11529" max="11529" width="10" style="42" customWidth="1"/>
    <col min="11530" max="11776" width="9.140625" style="42"/>
    <col min="11777" max="11777" width="5.7109375" style="42" bestFit="1" customWidth="1"/>
    <col min="11778" max="11778" width="34.5703125" style="42" customWidth="1"/>
    <col min="11779" max="11782" width="11.85546875" style="42" customWidth="1"/>
    <col min="11783" max="11783" width="9.42578125" style="42" customWidth="1"/>
    <col min="11784" max="11784" width="12.7109375" style="42" bestFit="1" customWidth="1"/>
    <col min="11785" max="11785" width="10" style="42" customWidth="1"/>
    <col min="11786" max="12032" width="9.140625" style="42"/>
    <col min="12033" max="12033" width="5.7109375" style="42" bestFit="1" customWidth="1"/>
    <col min="12034" max="12034" width="34.5703125" style="42" customWidth="1"/>
    <col min="12035" max="12038" width="11.85546875" style="42" customWidth="1"/>
    <col min="12039" max="12039" width="9.42578125" style="42" customWidth="1"/>
    <col min="12040" max="12040" width="12.7109375" style="42" bestFit="1" customWidth="1"/>
    <col min="12041" max="12041" width="10" style="42" customWidth="1"/>
    <col min="12042" max="12288" width="9.140625" style="42"/>
    <col min="12289" max="12289" width="5.7109375" style="42" bestFit="1" customWidth="1"/>
    <col min="12290" max="12290" width="34.5703125" style="42" customWidth="1"/>
    <col min="12291" max="12294" width="11.85546875" style="42" customWidth="1"/>
    <col min="12295" max="12295" width="9.42578125" style="42" customWidth="1"/>
    <col min="12296" max="12296" width="12.7109375" style="42" bestFit="1" customWidth="1"/>
    <col min="12297" max="12297" width="10" style="42" customWidth="1"/>
    <col min="12298" max="12544" width="9.140625" style="42"/>
    <col min="12545" max="12545" width="5.7109375" style="42" bestFit="1" customWidth="1"/>
    <col min="12546" max="12546" width="34.5703125" style="42" customWidth="1"/>
    <col min="12547" max="12550" width="11.85546875" style="42" customWidth="1"/>
    <col min="12551" max="12551" width="9.42578125" style="42" customWidth="1"/>
    <col min="12552" max="12552" width="12.7109375" style="42" bestFit="1" customWidth="1"/>
    <col min="12553" max="12553" width="10" style="42" customWidth="1"/>
    <col min="12554" max="12800" width="9.140625" style="42"/>
    <col min="12801" max="12801" width="5.7109375" style="42" bestFit="1" customWidth="1"/>
    <col min="12802" max="12802" width="34.5703125" style="42" customWidth="1"/>
    <col min="12803" max="12806" width="11.85546875" style="42" customWidth="1"/>
    <col min="12807" max="12807" width="9.42578125" style="42" customWidth="1"/>
    <col min="12808" max="12808" width="12.7109375" style="42" bestFit="1" customWidth="1"/>
    <col min="12809" max="12809" width="10" style="42" customWidth="1"/>
    <col min="12810" max="13056" width="9.140625" style="42"/>
    <col min="13057" max="13057" width="5.7109375" style="42" bestFit="1" customWidth="1"/>
    <col min="13058" max="13058" width="34.5703125" style="42" customWidth="1"/>
    <col min="13059" max="13062" width="11.85546875" style="42" customWidth="1"/>
    <col min="13063" max="13063" width="9.42578125" style="42" customWidth="1"/>
    <col min="13064" max="13064" width="12.7109375" style="42" bestFit="1" customWidth="1"/>
    <col min="13065" max="13065" width="10" style="42" customWidth="1"/>
    <col min="13066" max="13312" width="9.140625" style="42"/>
    <col min="13313" max="13313" width="5.7109375" style="42" bestFit="1" customWidth="1"/>
    <col min="13314" max="13314" width="34.5703125" style="42" customWidth="1"/>
    <col min="13315" max="13318" width="11.85546875" style="42" customWidth="1"/>
    <col min="13319" max="13319" width="9.42578125" style="42" customWidth="1"/>
    <col min="13320" max="13320" width="12.7109375" style="42" bestFit="1" customWidth="1"/>
    <col min="13321" max="13321" width="10" style="42" customWidth="1"/>
    <col min="13322" max="13568" width="9.140625" style="42"/>
    <col min="13569" max="13569" width="5.7109375" style="42" bestFit="1" customWidth="1"/>
    <col min="13570" max="13570" width="34.5703125" style="42" customWidth="1"/>
    <col min="13571" max="13574" width="11.85546875" style="42" customWidth="1"/>
    <col min="13575" max="13575" width="9.42578125" style="42" customWidth="1"/>
    <col min="13576" max="13576" width="12.7109375" style="42" bestFit="1" customWidth="1"/>
    <col min="13577" max="13577" width="10" style="42" customWidth="1"/>
    <col min="13578" max="13824" width="9.140625" style="42"/>
    <col min="13825" max="13825" width="5.7109375" style="42" bestFit="1" customWidth="1"/>
    <col min="13826" max="13826" width="34.5703125" style="42" customWidth="1"/>
    <col min="13827" max="13830" width="11.85546875" style="42" customWidth="1"/>
    <col min="13831" max="13831" width="9.42578125" style="42" customWidth="1"/>
    <col min="13832" max="13832" width="12.7109375" style="42" bestFit="1" customWidth="1"/>
    <col min="13833" max="13833" width="10" style="42" customWidth="1"/>
    <col min="13834" max="14080" width="9.140625" style="42"/>
    <col min="14081" max="14081" width="5.7109375" style="42" bestFit="1" customWidth="1"/>
    <col min="14082" max="14082" width="34.5703125" style="42" customWidth="1"/>
    <col min="14083" max="14086" width="11.85546875" style="42" customWidth="1"/>
    <col min="14087" max="14087" width="9.42578125" style="42" customWidth="1"/>
    <col min="14088" max="14088" width="12.7109375" style="42" bestFit="1" customWidth="1"/>
    <col min="14089" max="14089" width="10" style="42" customWidth="1"/>
    <col min="14090" max="14336" width="9.140625" style="42"/>
    <col min="14337" max="14337" width="5.7109375" style="42" bestFit="1" customWidth="1"/>
    <col min="14338" max="14338" width="34.5703125" style="42" customWidth="1"/>
    <col min="14339" max="14342" width="11.85546875" style="42" customWidth="1"/>
    <col min="14343" max="14343" width="9.42578125" style="42" customWidth="1"/>
    <col min="14344" max="14344" width="12.7109375" style="42" bestFit="1" customWidth="1"/>
    <col min="14345" max="14345" width="10" style="42" customWidth="1"/>
    <col min="14346" max="14592" width="9.140625" style="42"/>
    <col min="14593" max="14593" width="5.7109375" style="42" bestFit="1" customWidth="1"/>
    <col min="14594" max="14594" width="34.5703125" style="42" customWidth="1"/>
    <col min="14595" max="14598" width="11.85546875" style="42" customWidth="1"/>
    <col min="14599" max="14599" width="9.42578125" style="42" customWidth="1"/>
    <col min="14600" max="14600" width="12.7109375" style="42" bestFit="1" customWidth="1"/>
    <col min="14601" max="14601" width="10" style="42" customWidth="1"/>
    <col min="14602" max="14848" width="9.140625" style="42"/>
    <col min="14849" max="14849" width="5.7109375" style="42" bestFit="1" customWidth="1"/>
    <col min="14850" max="14850" width="34.5703125" style="42" customWidth="1"/>
    <col min="14851" max="14854" width="11.85546875" style="42" customWidth="1"/>
    <col min="14855" max="14855" width="9.42578125" style="42" customWidth="1"/>
    <col min="14856" max="14856" width="12.7109375" style="42" bestFit="1" customWidth="1"/>
    <col min="14857" max="14857" width="10" style="42" customWidth="1"/>
    <col min="14858" max="15104" width="9.140625" style="42"/>
    <col min="15105" max="15105" width="5.7109375" style="42" bestFit="1" customWidth="1"/>
    <col min="15106" max="15106" width="34.5703125" style="42" customWidth="1"/>
    <col min="15107" max="15110" width="11.85546875" style="42" customWidth="1"/>
    <col min="15111" max="15111" width="9.42578125" style="42" customWidth="1"/>
    <col min="15112" max="15112" width="12.7109375" style="42" bestFit="1" customWidth="1"/>
    <col min="15113" max="15113" width="10" style="42" customWidth="1"/>
    <col min="15114" max="15360" width="9.140625" style="42"/>
    <col min="15361" max="15361" width="5.7109375" style="42" bestFit="1" customWidth="1"/>
    <col min="15362" max="15362" width="34.5703125" style="42" customWidth="1"/>
    <col min="15363" max="15366" width="11.85546875" style="42" customWidth="1"/>
    <col min="15367" max="15367" width="9.42578125" style="42" customWidth="1"/>
    <col min="15368" max="15368" width="12.7109375" style="42" bestFit="1" customWidth="1"/>
    <col min="15369" max="15369" width="10" style="42" customWidth="1"/>
    <col min="15370" max="15616" width="9.140625" style="42"/>
    <col min="15617" max="15617" width="5.7109375" style="42" bestFit="1" customWidth="1"/>
    <col min="15618" max="15618" width="34.5703125" style="42" customWidth="1"/>
    <col min="15619" max="15622" width="11.85546875" style="42" customWidth="1"/>
    <col min="15623" max="15623" width="9.42578125" style="42" customWidth="1"/>
    <col min="15624" max="15624" width="12.7109375" style="42" bestFit="1" customWidth="1"/>
    <col min="15625" max="15625" width="10" style="42" customWidth="1"/>
    <col min="15626" max="15872" width="9.140625" style="42"/>
    <col min="15873" max="15873" width="5.7109375" style="42" bestFit="1" customWidth="1"/>
    <col min="15874" max="15874" width="34.5703125" style="42" customWidth="1"/>
    <col min="15875" max="15878" width="11.85546875" style="42" customWidth="1"/>
    <col min="15879" max="15879" width="9.42578125" style="42" customWidth="1"/>
    <col min="15880" max="15880" width="12.7109375" style="42" bestFit="1" customWidth="1"/>
    <col min="15881" max="15881" width="10" style="42" customWidth="1"/>
    <col min="15882" max="16128" width="9.140625" style="42"/>
    <col min="16129" max="16129" width="5.7109375" style="42" bestFit="1" customWidth="1"/>
    <col min="16130" max="16130" width="34.5703125" style="42" customWidth="1"/>
    <col min="16131" max="16134" width="11.85546875" style="42" customWidth="1"/>
    <col min="16135" max="16135" width="9.42578125" style="42" customWidth="1"/>
    <col min="16136" max="16136" width="12.7109375" style="42" bestFit="1" customWidth="1"/>
    <col min="16137" max="16137" width="10" style="42" customWidth="1"/>
    <col min="16138" max="16384" width="9.140625" style="42"/>
  </cols>
  <sheetData>
    <row r="1" spans="1:19">
      <c r="A1" s="1848" t="s">
        <v>986</v>
      </c>
      <c r="B1" s="1848"/>
      <c r="C1" s="1848"/>
      <c r="D1" s="1848"/>
      <c r="E1" s="1848"/>
      <c r="F1" s="1848"/>
      <c r="G1" s="1848"/>
      <c r="H1" s="1848"/>
      <c r="I1" s="41"/>
    </row>
    <row r="2" spans="1:19" ht="15.75">
      <c r="A2" s="1849" t="s">
        <v>78</v>
      </c>
      <c r="B2" s="1849"/>
      <c r="C2" s="1849"/>
      <c r="D2" s="1849"/>
      <c r="E2" s="1849"/>
      <c r="F2" s="1849"/>
      <c r="G2" s="1849"/>
      <c r="H2" s="1849"/>
      <c r="I2" s="43"/>
    </row>
    <row r="3" spans="1:19" ht="13.5" thickBot="1">
      <c r="A3" s="1850" t="s">
        <v>66</v>
      </c>
      <c r="B3" s="1850"/>
      <c r="C3" s="1850"/>
      <c r="D3" s="1850"/>
      <c r="E3" s="1850"/>
      <c r="F3" s="1850"/>
      <c r="G3" s="1850"/>
      <c r="H3" s="1850"/>
      <c r="I3" s="44"/>
    </row>
    <row r="4" spans="1:19" ht="27.75" customHeight="1" thickTop="1">
      <c r="A4" s="1851" t="s">
        <v>79</v>
      </c>
      <c r="B4" s="1853" t="s">
        <v>80</v>
      </c>
      <c r="C4" s="45">
        <v>2015</v>
      </c>
      <c r="D4" s="45">
        <v>2016</v>
      </c>
      <c r="E4" s="45">
        <v>2016</v>
      </c>
      <c r="F4" s="45">
        <v>2017</v>
      </c>
      <c r="G4" s="1855" t="s">
        <v>87</v>
      </c>
      <c r="H4" s="1856"/>
      <c r="I4" s="46"/>
    </row>
    <row r="5" spans="1:19">
      <c r="A5" s="1852"/>
      <c r="B5" s="1854"/>
      <c r="C5" s="47" t="s">
        <v>68</v>
      </c>
      <c r="D5" s="45" t="s">
        <v>67</v>
      </c>
      <c r="E5" s="47" t="s">
        <v>68</v>
      </c>
      <c r="F5" s="45" t="str">
        <f>D5</f>
        <v>Mid-April</v>
      </c>
      <c r="G5" s="45" t="s">
        <v>6</v>
      </c>
      <c r="H5" s="48" t="s">
        <v>50</v>
      </c>
      <c r="I5" s="49"/>
    </row>
    <row r="6" spans="1:19">
      <c r="A6" s="50">
        <v>1</v>
      </c>
      <c r="B6" s="51" t="s">
        <v>69</v>
      </c>
      <c r="C6" s="52">
        <v>119858.10699999999</v>
      </c>
      <c r="D6" s="52">
        <v>117059.10699999999</v>
      </c>
      <c r="E6" s="52">
        <v>116059.10699999999</v>
      </c>
      <c r="F6" s="52">
        <v>111009.3</v>
      </c>
      <c r="G6" s="52">
        <f t="shared" ref="G6:G37" si="0">D6-C6</f>
        <v>-2799</v>
      </c>
      <c r="H6" s="53">
        <f t="shared" ref="H6:H38" si="1">F6-E6</f>
        <v>-5049.8069999999861</v>
      </c>
      <c r="I6" s="54"/>
      <c r="J6" s="55"/>
    </row>
    <row r="7" spans="1:19">
      <c r="A7" s="56"/>
      <c r="B7" s="57" t="s">
        <v>70</v>
      </c>
      <c r="C7" s="58">
        <v>17968.932000000001</v>
      </c>
      <c r="D7" s="58">
        <v>16019.932000000001</v>
      </c>
      <c r="E7" s="58">
        <v>16099.932000000001</v>
      </c>
      <c r="F7" s="58">
        <v>49817.4</v>
      </c>
      <c r="G7" s="59">
        <f t="shared" si="0"/>
        <v>-1949</v>
      </c>
      <c r="H7" s="60">
        <f t="shared" si="1"/>
        <v>33717.468000000001</v>
      </c>
      <c r="I7" s="61"/>
      <c r="J7" s="55"/>
    </row>
    <row r="8" spans="1:19">
      <c r="A8" s="56"/>
      <c r="B8" s="57" t="s">
        <v>71</v>
      </c>
      <c r="C8" s="58">
        <v>100729.15</v>
      </c>
      <c r="D8" s="58">
        <v>93320.024999999994</v>
      </c>
      <c r="E8" s="58">
        <v>97899.524999999994</v>
      </c>
      <c r="F8" s="58">
        <v>60740.6</v>
      </c>
      <c r="G8" s="59">
        <f t="shared" si="0"/>
        <v>-7409.125</v>
      </c>
      <c r="H8" s="60">
        <f t="shared" si="1"/>
        <v>-37158.924999999996</v>
      </c>
      <c r="I8" s="61"/>
      <c r="J8" s="55"/>
    </row>
    <row r="9" spans="1:19">
      <c r="A9" s="62"/>
      <c r="B9" s="57" t="s">
        <v>72</v>
      </c>
      <c r="C9" s="58">
        <v>906.95</v>
      </c>
      <c r="D9" s="58">
        <v>1051.9000000000001</v>
      </c>
      <c r="E9" s="59">
        <v>444.4</v>
      </c>
      <c r="F9" s="58">
        <v>381.3</v>
      </c>
      <c r="G9" s="59">
        <f t="shared" si="0"/>
        <v>144.95000000000005</v>
      </c>
      <c r="H9" s="60">
        <f t="shared" si="1"/>
        <v>-63.099999999999966</v>
      </c>
      <c r="I9" s="61"/>
      <c r="J9" s="55"/>
    </row>
    <row r="10" spans="1:19">
      <c r="A10" s="56"/>
      <c r="B10" s="57" t="s">
        <v>73</v>
      </c>
      <c r="C10" s="58">
        <v>253.07499999999999</v>
      </c>
      <c r="D10" s="58">
        <v>216.5</v>
      </c>
      <c r="E10" s="59">
        <v>111.5</v>
      </c>
      <c r="F10" s="58">
        <v>70</v>
      </c>
      <c r="G10" s="59">
        <f t="shared" si="0"/>
        <v>-36.574999999999989</v>
      </c>
      <c r="H10" s="60">
        <f t="shared" si="1"/>
        <v>-41.5</v>
      </c>
      <c r="I10" s="61"/>
      <c r="J10" s="55"/>
    </row>
    <row r="11" spans="1:19">
      <c r="A11" s="56"/>
      <c r="B11" s="57" t="s">
        <v>74</v>
      </c>
      <c r="C11" s="58">
        <v>0</v>
      </c>
      <c r="D11" s="58">
        <v>6450.75</v>
      </c>
      <c r="E11" s="58">
        <v>1503.75</v>
      </c>
      <c r="F11" s="58">
        <v>0</v>
      </c>
      <c r="G11" s="59">
        <f t="shared" si="0"/>
        <v>6450.75</v>
      </c>
      <c r="H11" s="60">
        <f t="shared" si="1"/>
        <v>-1503.75</v>
      </c>
      <c r="I11" s="61"/>
      <c r="J11" s="55"/>
    </row>
    <row r="12" spans="1:19">
      <c r="A12" s="62">
        <v>2</v>
      </c>
      <c r="B12" s="63" t="s">
        <v>81</v>
      </c>
      <c r="C12" s="64">
        <v>57070</v>
      </c>
      <c r="D12" s="64">
        <v>76820</v>
      </c>
      <c r="E12" s="64">
        <v>108899.99999999999</v>
      </c>
      <c r="F12" s="64">
        <v>125900</v>
      </c>
      <c r="G12" s="64">
        <f t="shared" si="0"/>
        <v>19750</v>
      </c>
      <c r="H12" s="65">
        <f t="shared" si="1"/>
        <v>17000.000000000015</v>
      </c>
      <c r="I12" s="54"/>
      <c r="J12" s="55"/>
    </row>
    <row r="13" spans="1:19">
      <c r="A13" s="62"/>
      <c r="B13" s="57" t="s">
        <v>70</v>
      </c>
      <c r="C13" s="58">
        <v>28.675000000000001</v>
      </c>
      <c r="D13" s="58">
        <v>0</v>
      </c>
      <c r="E13" s="59">
        <v>0</v>
      </c>
      <c r="F13" s="58">
        <v>8942</v>
      </c>
      <c r="G13" s="59">
        <f t="shared" si="0"/>
        <v>-28.675000000000001</v>
      </c>
      <c r="H13" s="60">
        <f t="shared" si="1"/>
        <v>8942</v>
      </c>
      <c r="I13" s="61"/>
      <c r="J13" s="55"/>
    </row>
    <row r="14" spans="1:19">
      <c r="A14" s="56"/>
      <c r="B14" s="57" t="s">
        <v>71</v>
      </c>
      <c r="C14" s="58">
        <v>35633.925000000003</v>
      </c>
      <c r="D14" s="58">
        <v>49912.85</v>
      </c>
      <c r="E14" s="66">
        <v>79063.5</v>
      </c>
      <c r="F14" s="58">
        <v>86360.5</v>
      </c>
      <c r="G14" s="59">
        <f t="shared" si="0"/>
        <v>14278.924999999996</v>
      </c>
      <c r="H14" s="60">
        <f t="shared" si="1"/>
        <v>7297</v>
      </c>
      <c r="I14" s="61"/>
      <c r="J14" s="55"/>
      <c r="L14" s="41"/>
      <c r="M14" s="41"/>
      <c r="N14" s="41"/>
      <c r="O14" s="41"/>
      <c r="P14" s="41"/>
      <c r="Q14" s="41"/>
      <c r="R14" s="41"/>
      <c r="S14" s="41"/>
    </row>
    <row r="15" spans="1:19">
      <c r="A15" s="56"/>
      <c r="B15" s="57" t="s">
        <v>72</v>
      </c>
      <c r="C15" s="66">
        <v>2180.875</v>
      </c>
      <c r="D15" s="58">
        <v>4196.8</v>
      </c>
      <c r="E15" s="58">
        <v>5116.6499999999996</v>
      </c>
      <c r="F15" s="58">
        <v>5736.7</v>
      </c>
      <c r="G15" s="59">
        <f t="shared" si="0"/>
        <v>2015.9250000000002</v>
      </c>
      <c r="H15" s="60">
        <f t="shared" si="1"/>
        <v>620.05000000000018</v>
      </c>
      <c r="I15" s="61"/>
      <c r="J15" s="55"/>
    </row>
    <row r="16" spans="1:19">
      <c r="A16" s="56"/>
      <c r="B16" s="57" t="s">
        <v>73</v>
      </c>
      <c r="C16" s="66">
        <v>2793.875</v>
      </c>
      <c r="D16" s="58">
        <v>3034.0250000000001</v>
      </c>
      <c r="E16" s="58">
        <v>3733.5250000000001</v>
      </c>
      <c r="F16" s="58">
        <v>3854.5</v>
      </c>
      <c r="G16" s="59">
        <f t="shared" si="0"/>
        <v>240.15000000000009</v>
      </c>
      <c r="H16" s="60">
        <f t="shared" si="1"/>
        <v>120.97499999999991</v>
      </c>
      <c r="I16" s="61"/>
      <c r="J16" s="55"/>
    </row>
    <row r="17" spans="1:14">
      <c r="A17" s="62"/>
      <c r="B17" s="57" t="s">
        <v>74</v>
      </c>
      <c r="C17" s="58">
        <v>16432.649999999998</v>
      </c>
      <c r="D17" s="58">
        <v>19676.324999999997</v>
      </c>
      <c r="E17" s="58">
        <v>20986.324999999997</v>
      </c>
      <c r="F17" s="58">
        <v>21006.300000000003</v>
      </c>
      <c r="G17" s="59">
        <f t="shared" si="0"/>
        <v>3243.6749999999993</v>
      </c>
      <c r="H17" s="60">
        <f t="shared" si="1"/>
        <v>19.975000000005821</v>
      </c>
      <c r="I17" s="61"/>
      <c r="J17" s="55"/>
    </row>
    <row r="18" spans="1:14">
      <c r="A18" s="62">
        <v>3</v>
      </c>
      <c r="B18" s="63" t="s">
        <v>82</v>
      </c>
      <c r="C18" s="64">
        <v>16586.48</v>
      </c>
      <c r="D18" s="64">
        <v>11086.480000000001</v>
      </c>
      <c r="E18" s="64">
        <v>906.48</v>
      </c>
      <c r="F18" s="64">
        <v>906.5</v>
      </c>
      <c r="G18" s="64">
        <f t="shared" si="0"/>
        <v>-5499.9999999999982</v>
      </c>
      <c r="H18" s="65">
        <f t="shared" si="1"/>
        <v>1.999999999998181E-2</v>
      </c>
      <c r="I18" s="54"/>
      <c r="J18" s="55"/>
    </row>
    <row r="19" spans="1:14">
      <c r="A19" s="56"/>
      <c r="B19" s="57" t="s">
        <v>70</v>
      </c>
      <c r="C19" s="66">
        <v>21.37</v>
      </c>
      <c r="D19" s="58">
        <v>26.1</v>
      </c>
      <c r="E19" s="58">
        <v>1.3</v>
      </c>
      <c r="F19" s="58">
        <v>131.69999999999999</v>
      </c>
      <c r="G19" s="59">
        <f t="shared" si="0"/>
        <v>4.7300000000000004</v>
      </c>
      <c r="H19" s="60">
        <f t="shared" si="1"/>
        <v>130.39999999999998</v>
      </c>
      <c r="I19" s="61"/>
      <c r="J19" s="55"/>
    </row>
    <row r="20" spans="1:14">
      <c r="A20" s="56"/>
      <c r="B20" s="57" t="s">
        <v>71</v>
      </c>
      <c r="C20" s="66">
        <v>0</v>
      </c>
      <c r="D20" s="58">
        <v>0</v>
      </c>
      <c r="E20" s="58">
        <v>0</v>
      </c>
      <c r="F20" s="58">
        <v>0</v>
      </c>
      <c r="G20" s="59">
        <f t="shared" si="0"/>
        <v>0</v>
      </c>
      <c r="H20" s="60">
        <f t="shared" si="1"/>
        <v>0</v>
      </c>
      <c r="I20" s="61"/>
      <c r="J20" s="55"/>
    </row>
    <row r="21" spans="1:14">
      <c r="A21" s="56"/>
      <c r="B21" s="57" t="s">
        <v>72</v>
      </c>
      <c r="C21" s="58">
        <v>0</v>
      </c>
      <c r="D21" s="58">
        <v>0</v>
      </c>
      <c r="E21" s="66">
        <v>0</v>
      </c>
      <c r="F21" s="58">
        <v>0</v>
      </c>
      <c r="G21" s="59">
        <f t="shared" si="0"/>
        <v>0</v>
      </c>
      <c r="H21" s="60">
        <f t="shared" si="1"/>
        <v>0</v>
      </c>
      <c r="I21" s="61"/>
      <c r="J21" s="55"/>
    </row>
    <row r="22" spans="1:14">
      <c r="A22" s="56"/>
      <c r="B22" s="57" t="s">
        <v>73</v>
      </c>
      <c r="C22" s="58">
        <v>0</v>
      </c>
      <c r="D22" s="58">
        <v>0</v>
      </c>
      <c r="E22" s="58">
        <v>0</v>
      </c>
      <c r="F22" s="58">
        <v>0</v>
      </c>
      <c r="G22" s="59">
        <f t="shared" si="0"/>
        <v>0</v>
      </c>
      <c r="H22" s="60">
        <f t="shared" si="1"/>
        <v>0</v>
      </c>
      <c r="I22" s="61"/>
      <c r="J22" s="55"/>
    </row>
    <row r="23" spans="1:14">
      <c r="A23" s="56"/>
      <c r="B23" s="57" t="s">
        <v>74</v>
      </c>
      <c r="C23" s="58">
        <v>16565.11</v>
      </c>
      <c r="D23" s="58">
        <v>11060.380000000001</v>
      </c>
      <c r="E23" s="58">
        <v>905.18000000000006</v>
      </c>
      <c r="F23" s="58">
        <v>774.80000000000007</v>
      </c>
      <c r="G23" s="59">
        <f t="shared" si="0"/>
        <v>-5504.73</v>
      </c>
      <c r="H23" s="60">
        <f t="shared" si="1"/>
        <v>-130.38</v>
      </c>
      <c r="I23" s="61"/>
      <c r="J23" s="55"/>
    </row>
    <row r="24" spans="1:14">
      <c r="A24" s="62">
        <v>4</v>
      </c>
      <c r="B24" s="63" t="s">
        <v>83</v>
      </c>
      <c r="C24" s="64">
        <v>3056.1660000000002</v>
      </c>
      <c r="D24" s="64">
        <v>7806.1760000000004</v>
      </c>
      <c r="E24" s="64">
        <v>7806.1760000000004</v>
      </c>
      <c r="F24" s="64">
        <v>8010.6</v>
      </c>
      <c r="G24" s="64">
        <f t="shared" si="0"/>
        <v>4750.01</v>
      </c>
      <c r="H24" s="65">
        <f t="shared" si="1"/>
        <v>204.42399999999998</v>
      </c>
      <c r="I24" s="54"/>
      <c r="J24" s="55"/>
    </row>
    <row r="25" spans="1:14">
      <c r="A25" s="62"/>
      <c r="B25" s="57" t="s">
        <v>75</v>
      </c>
      <c r="C25" s="59">
        <v>507.59699999999998</v>
      </c>
      <c r="D25" s="58">
        <v>307.55099999999999</v>
      </c>
      <c r="E25" s="58">
        <v>307.55099999999999</v>
      </c>
      <c r="F25" s="58">
        <v>1571.9</v>
      </c>
      <c r="G25" s="59">
        <f t="shared" si="0"/>
        <v>-200.04599999999999</v>
      </c>
      <c r="H25" s="60">
        <f t="shared" si="1"/>
        <v>1264.3490000000002</v>
      </c>
      <c r="I25" s="61"/>
      <c r="J25" s="55"/>
    </row>
    <row r="26" spans="1:14">
      <c r="A26" s="62"/>
      <c r="B26" s="57" t="s">
        <v>71</v>
      </c>
      <c r="C26" s="67">
        <v>0</v>
      </c>
      <c r="D26" s="58">
        <v>0</v>
      </c>
      <c r="E26" s="59">
        <v>0</v>
      </c>
      <c r="F26" s="58">
        <v>0</v>
      </c>
      <c r="G26" s="59">
        <f t="shared" si="0"/>
        <v>0</v>
      </c>
      <c r="H26" s="60">
        <f t="shared" si="1"/>
        <v>0</v>
      </c>
      <c r="I26" s="61"/>
      <c r="J26" s="55"/>
    </row>
    <row r="27" spans="1:14">
      <c r="A27" s="68"/>
      <c r="B27" s="57" t="s">
        <v>72</v>
      </c>
      <c r="C27" s="66">
        <v>0</v>
      </c>
      <c r="D27" s="58">
        <v>0</v>
      </c>
      <c r="E27" s="59">
        <v>0</v>
      </c>
      <c r="F27" s="58">
        <v>0</v>
      </c>
      <c r="G27" s="59">
        <f t="shared" si="0"/>
        <v>0</v>
      </c>
      <c r="H27" s="60">
        <f t="shared" si="1"/>
        <v>0</v>
      </c>
      <c r="I27" s="61"/>
      <c r="J27" s="55"/>
    </row>
    <row r="28" spans="1:14">
      <c r="A28" s="68"/>
      <c r="B28" s="57" t="s">
        <v>73</v>
      </c>
      <c r="C28" s="58">
        <v>0</v>
      </c>
      <c r="D28" s="58">
        <v>0</v>
      </c>
      <c r="E28" s="66">
        <v>0</v>
      </c>
      <c r="F28" s="58">
        <v>0</v>
      </c>
      <c r="G28" s="59">
        <f t="shared" si="0"/>
        <v>0</v>
      </c>
      <c r="H28" s="60">
        <f t="shared" si="1"/>
        <v>0</v>
      </c>
      <c r="I28" s="61"/>
      <c r="J28" s="55"/>
    </row>
    <row r="29" spans="1:14">
      <c r="A29" s="68"/>
      <c r="B29" s="57" t="s">
        <v>74</v>
      </c>
      <c r="C29" s="58">
        <v>2548.569</v>
      </c>
      <c r="D29" s="58">
        <v>7498.625</v>
      </c>
      <c r="E29" s="66">
        <v>7498.625</v>
      </c>
      <c r="F29" s="58">
        <v>6438.7</v>
      </c>
      <c r="G29" s="59">
        <f t="shared" si="0"/>
        <v>4950.0560000000005</v>
      </c>
      <c r="H29" s="60">
        <f t="shared" si="1"/>
        <v>-1059.9250000000002</v>
      </c>
      <c r="I29" s="61"/>
      <c r="J29" s="55"/>
    </row>
    <row r="30" spans="1:14">
      <c r="A30" s="62">
        <v>5</v>
      </c>
      <c r="B30" s="69" t="s">
        <v>76</v>
      </c>
      <c r="C30" s="70">
        <v>215.02499999999998</v>
      </c>
      <c r="D30" s="70">
        <v>297.10999999999996</v>
      </c>
      <c r="E30" s="70">
        <v>486.15999999999997</v>
      </c>
      <c r="F30" s="70">
        <v>535.90000000000009</v>
      </c>
      <c r="G30" s="64">
        <f t="shared" si="0"/>
        <v>82.08499999999998</v>
      </c>
      <c r="H30" s="65">
        <f t="shared" si="1"/>
        <v>49.740000000000123</v>
      </c>
      <c r="I30" s="54"/>
      <c r="J30" s="55"/>
    </row>
    <row r="31" spans="1:14">
      <c r="A31" s="56"/>
      <c r="B31" s="71" t="s">
        <v>84</v>
      </c>
      <c r="C31" s="72">
        <v>1.4999999999999999E-2</v>
      </c>
      <c r="D31" s="58">
        <v>2.5000000000000001E-2</v>
      </c>
      <c r="E31" s="72">
        <v>0.01</v>
      </c>
      <c r="F31" s="58">
        <v>8.1999999999999993</v>
      </c>
      <c r="G31" s="59">
        <f>D31-C31</f>
        <v>1.0000000000000002E-2</v>
      </c>
      <c r="H31" s="60">
        <f t="shared" si="1"/>
        <v>8.19</v>
      </c>
      <c r="I31" s="73"/>
      <c r="J31" s="55"/>
      <c r="K31" s="55"/>
      <c r="L31" s="55"/>
      <c r="M31" s="55"/>
      <c r="N31" s="55"/>
    </row>
    <row r="32" spans="1:14">
      <c r="A32" s="56"/>
      <c r="B32" s="71" t="s">
        <v>85</v>
      </c>
      <c r="C32" s="72">
        <v>215.01</v>
      </c>
      <c r="D32" s="58">
        <v>297.08499999999998</v>
      </c>
      <c r="E32" s="72">
        <v>486.15</v>
      </c>
      <c r="F32" s="58">
        <v>527.70000000000005</v>
      </c>
      <c r="G32" s="59">
        <f>D32-C32</f>
        <v>82.074999999999989</v>
      </c>
      <c r="H32" s="60">
        <f t="shared" si="1"/>
        <v>41.550000000000068</v>
      </c>
      <c r="I32" s="61"/>
      <c r="J32" s="55"/>
    </row>
    <row r="33" spans="1:11">
      <c r="A33" s="74">
        <v>6</v>
      </c>
      <c r="B33" s="75" t="s">
        <v>77</v>
      </c>
      <c r="C33" s="64">
        <f>SUM(C34:C38)</f>
        <v>196785.77800000005</v>
      </c>
      <c r="D33" s="64">
        <f>SUM(D34:D38)</f>
        <v>213068.87300000002</v>
      </c>
      <c r="E33" s="64">
        <f>SUM(E34:E38)</f>
        <v>234157.92299999998</v>
      </c>
      <c r="F33" s="64">
        <f>SUM(F34:F38)</f>
        <v>246362.3</v>
      </c>
      <c r="G33" s="64">
        <f t="shared" si="0"/>
        <v>16283.094999999972</v>
      </c>
      <c r="H33" s="65">
        <f t="shared" si="1"/>
        <v>12204.377000000008</v>
      </c>
      <c r="I33" s="54"/>
      <c r="J33" s="55"/>
    </row>
    <row r="34" spans="1:11">
      <c r="A34" s="76"/>
      <c r="B34" s="77" t="s">
        <v>70</v>
      </c>
      <c r="C34" s="59">
        <f>C7+C13+C19+C25+C31</f>
        <v>18526.589</v>
      </c>
      <c r="D34" s="59">
        <f>D7+D13+D19+D25+D31</f>
        <v>16353.608</v>
      </c>
      <c r="E34" s="59">
        <f>E7+E13+E19+E25+E31</f>
        <v>16408.792999999998</v>
      </c>
      <c r="F34" s="59">
        <f>F7+F13+F19+F25+F31</f>
        <v>60471.199999999997</v>
      </c>
      <c r="G34" s="59">
        <f t="shared" si="0"/>
        <v>-2172.9809999999998</v>
      </c>
      <c r="H34" s="60">
        <f t="shared" si="1"/>
        <v>44062.406999999999</v>
      </c>
      <c r="I34" s="61"/>
      <c r="J34" s="55"/>
    </row>
    <row r="35" spans="1:11">
      <c r="A35" s="76"/>
      <c r="B35" s="77" t="s">
        <v>71</v>
      </c>
      <c r="C35" s="59">
        <f t="shared" ref="C35:F37" si="2">C8+C14+C20+C26</f>
        <v>136363.07500000001</v>
      </c>
      <c r="D35" s="59">
        <f t="shared" si="2"/>
        <v>143232.875</v>
      </c>
      <c r="E35" s="59">
        <f t="shared" si="2"/>
        <v>176963.02499999999</v>
      </c>
      <c r="F35" s="59">
        <f t="shared" si="2"/>
        <v>147101.1</v>
      </c>
      <c r="G35" s="59">
        <f t="shared" si="0"/>
        <v>6869.7999999999884</v>
      </c>
      <c r="H35" s="60">
        <f t="shared" si="1"/>
        <v>-29861.924999999988</v>
      </c>
      <c r="I35" s="61"/>
      <c r="J35" s="55"/>
    </row>
    <row r="36" spans="1:11">
      <c r="A36" s="76"/>
      <c r="B36" s="77" t="s">
        <v>72</v>
      </c>
      <c r="C36" s="59">
        <f t="shared" si="2"/>
        <v>3087.8249999999998</v>
      </c>
      <c r="D36" s="59">
        <f t="shared" si="2"/>
        <v>5248.7000000000007</v>
      </c>
      <c r="E36" s="59">
        <f t="shared" si="2"/>
        <v>5561.0499999999993</v>
      </c>
      <c r="F36" s="59">
        <f t="shared" si="2"/>
        <v>6118</v>
      </c>
      <c r="G36" s="59">
        <f t="shared" si="0"/>
        <v>2160.8750000000009</v>
      </c>
      <c r="H36" s="60">
        <f t="shared" si="1"/>
        <v>556.95000000000073</v>
      </c>
      <c r="I36" s="61"/>
      <c r="J36" s="55"/>
    </row>
    <row r="37" spans="1:11">
      <c r="A37" s="76"/>
      <c r="B37" s="77" t="s">
        <v>73</v>
      </c>
      <c r="C37" s="59">
        <f t="shared" si="2"/>
        <v>3046.95</v>
      </c>
      <c r="D37" s="59">
        <f t="shared" si="2"/>
        <v>3250.5250000000001</v>
      </c>
      <c r="E37" s="59">
        <f t="shared" si="2"/>
        <v>3845.0250000000001</v>
      </c>
      <c r="F37" s="59">
        <f t="shared" si="2"/>
        <v>3924.5</v>
      </c>
      <c r="G37" s="59">
        <f t="shared" si="0"/>
        <v>203.57500000000027</v>
      </c>
      <c r="H37" s="60">
        <f t="shared" si="1"/>
        <v>79.474999999999909</v>
      </c>
      <c r="I37" s="61"/>
      <c r="J37" s="55"/>
    </row>
    <row r="38" spans="1:11">
      <c r="A38" s="76"/>
      <c r="B38" s="77" t="s">
        <v>74</v>
      </c>
      <c r="C38" s="59">
        <f>C11+C17+C23+C29+C32</f>
        <v>35761.339</v>
      </c>
      <c r="D38" s="59">
        <f>D11+D17+D23+D29+D32</f>
        <v>44983.165000000001</v>
      </c>
      <c r="E38" s="59">
        <f>E11+E17+E23+E29+E32</f>
        <v>31380.03</v>
      </c>
      <c r="F38" s="59">
        <f>F11+F17+F23+F29+F32</f>
        <v>28747.500000000004</v>
      </c>
      <c r="G38" s="59">
        <f>D38-C38</f>
        <v>9221.8260000000009</v>
      </c>
      <c r="H38" s="60">
        <f t="shared" si="1"/>
        <v>-2632.5299999999952</v>
      </c>
      <c r="I38" s="61"/>
      <c r="J38" s="55"/>
    </row>
    <row r="39" spans="1:11" ht="13.5" thickBot="1">
      <c r="A39" s="78">
        <v>7</v>
      </c>
      <c r="B39" s="79" t="s">
        <v>86</v>
      </c>
      <c r="C39" s="80">
        <v>-33813.1</v>
      </c>
      <c r="D39" s="81">
        <v>-150768.79999999999</v>
      </c>
      <c r="E39" s="80">
        <v>-115018.51700000001</v>
      </c>
      <c r="F39" s="81">
        <v>-234661.1</v>
      </c>
      <c r="G39" s="80">
        <f>D39-C39</f>
        <v>-116955.69999999998</v>
      </c>
      <c r="H39" s="82">
        <f>F39-E39</f>
        <v>-119642.583</v>
      </c>
      <c r="I39" s="54"/>
      <c r="J39" s="55"/>
      <c r="K39" s="55"/>
    </row>
    <row r="40" spans="1:11" ht="13.5" thickTop="1"/>
    <row r="41" spans="1:11">
      <c r="J41" s="85"/>
    </row>
    <row r="42" spans="1:11">
      <c r="C42" s="86"/>
      <c r="D42" s="86"/>
      <c r="E42" s="86"/>
      <c r="F42" s="86"/>
      <c r="G42" s="86"/>
      <c r="H42" s="86"/>
      <c r="I42" s="87"/>
      <c r="J42" s="85"/>
    </row>
    <row r="45" spans="1:11">
      <c r="D45" s="88"/>
      <c r="E45" s="88"/>
      <c r="F45" s="89"/>
    </row>
  </sheetData>
  <mergeCells count="6">
    <mergeCell ref="A1:H1"/>
    <mergeCell ref="A2:H2"/>
    <mergeCell ref="A3:H3"/>
    <mergeCell ref="A4:A5"/>
    <mergeCell ref="B4:B5"/>
    <mergeCell ref="G4:H4"/>
  </mergeCells>
  <pageMargins left="0.75" right="0.75" top="1" bottom="1" header="0.5" footer="0.5"/>
  <pageSetup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view="pageBreakPreview" zoomScale="115" zoomScaleNormal="130" zoomScaleSheetLayoutView="115" workbookViewId="0">
      <selection activeCell="M8" sqref="M8"/>
    </sheetView>
  </sheetViews>
  <sheetFormatPr defaultRowHeight="12.75"/>
  <cols>
    <col min="1" max="1" width="53.5703125" style="1532" customWidth="1"/>
    <col min="2" max="2" width="8" style="1532" hidden="1" customWidth="1"/>
    <col min="3" max="8" width="8" style="1532" bestFit="1" customWidth="1"/>
    <col min="9" max="9" width="9.28515625" style="1532" bestFit="1" customWidth="1"/>
    <col min="10" max="10" width="8.85546875" style="1532" customWidth="1"/>
    <col min="11" max="256" width="9.140625" style="1532"/>
    <col min="257" max="257" width="53.5703125" style="1532" customWidth="1"/>
    <col min="258" max="258" width="0" style="1532" hidden="1" customWidth="1"/>
    <col min="259" max="264" width="8" style="1532" bestFit="1" customWidth="1"/>
    <col min="265" max="265" width="9.28515625" style="1532" bestFit="1" customWidth="1"/>
    <col min="266" max="266" width="8.85546875" style="1532" customWidth="1"/>
    <col min="267" max="512" width="9.140625" style="1532"/>
    <col min="513" max="513" width="53.5703125" style="1532" customWidth="1"/>
    <col min="514" max="514" width="0" style="1532" hidden="1" customWidth="1"/>
    <col min="515" max="520" width="8" style="1532" bestFit="1" customWidth="1"/>
    <col min="521" max="521" width="9.28515625" style="1532" bestFit="1" customWidth="1"/>
    <col min="522" max="522" width="8.85546875" style="1532" customWidth="1"/>
    <col min="523" max="768" width="9.140625" style="1532"/>
    <col min="769" max="769" width="53.5703125" style="1532" customWidth="1"/>
    <col min="770" max="770" width="0" style="1532" hidden="1" customWidth="1"/>
    <col min="771" max="776" width="8" style="1532" bestFit="1" customWidth="1"/>
    <col min="777" max="777" width="9.28515625" style="1532" bestFit="1" customWidth="1"/>
    <col min="778" max="778" width="8.85546875" style="1532" customWidth="1"/>
    <col min="779" max="1024" width="9.140625" style="1532"/>
    <col min="1025" max="1025" width="53.5703125" style="1532" customWidth="1"/>
    <col min="1026" max="1026" width="0" style="1532" hidden="1" customWidth="1"/>
    <col min="1027" max="1032" width="8" style="1532" bestFit="1" customWidth="1"/>
    <col min="1033" max="1033" width="9.28515625" style="1532" bestFit="1" customWidth="1"/>
    <col min="1034" max="1034" width="8.85546875" style="1532" customWidth="1"/>
    <col min="1035" max="1280" width="9.140625" style="1532"/>
    <col min="1281" max="1281" width="53.5703125" style="1532" customWidth="1"/>
    <col min="1282" max="1282" width="0" style="1532" hidden="1" customWidth="1"/>
    <col min="1283" max="1288" width="8" style="1532" bestFit="1" customWidth="1"/>
    <col min="1289" max="1289" width="9.28515625" style="1532" bestFit="1" customWidth="1"/>
    <col min="1290" max="1290" width="8.85546875" style="1532" customWidth="1"/>
    <col min="1291" max="1536" width="9.140625" style="1532"/>
    <col min="1537" max="1537" width="53.5703125" style="1532" customWidth="1"/>
    <col min="1538" max="1538" width="0" style="1532" hidden="1" customWidth="1"/>
    <col min="1539" max="1544" width="8" style="1532" bestFit="1" customWidth="1"/>
    <col min="1545" max="1545" width="9.28515625" style="1532" bestFit="1" customWidth="1"/>
    <col min="1546" max="1546" width="8.85546875" style="1532" customWidth="1"/>
    <col min="1547" max="1792" width="9.140625" style="1532"/>
    <col min="1793" max="1793" width="53.5703125" style="1532" customWidth="1"/>
    <col min="1794" max="1794" width="0" style="1532" hidden="1" customWidth="1"/>
    <col min="1795" max="1800" width="8" style="1532" bestFit="1" customWidth="1"/>
    <col min="1801" max="1801" width="9.28515625" style="1532" bestFit="1" customWidth="1"/>
    <col min="1802" max="1802" width="8.85546875" style="1532" customWidth="1"/>
    <col min="1803" max="2048" width="9.140625" style="1532"/>
    <col min="2049" max="2049" width="53.5703125" style="1532" customWidth="1"/>
    <col min="2050" max="2050" width="0" style="1532" hidden="1" customWidth="1"/>
    <col min="2051" max="2056" width="8" style="1532" bestFit="1" customWidth="1"/>
    <col min="2057" max="2057" width="9.28515625" style="1532" bestFit="1" customWidth="1"/>
    <col min="2058" max="2058" width="8.85546875" style="1532" customWidth="1"/>
    <col min="2059" max="2304" width="9.140625" style="1532"/>
    <col min="2305" max="2305" width="53.5703125" style="1532" customWidth="1"/>
    <col min="2306" max="2306" width="0" style="1532" hidden="1" customWidth="1"/>
    <col min="2307" max="2312" width="8" style="1532" bestFit="1" customWidth="1"/>
    <col min="2313" max="2313" width="9.28515625" style="1532" bestFit="1" customWidth="1"/>
    <col min="2314" max="2314" width="8.85546875" style="1532" customWidth="1"/>
    <col min="2315" max="2560" width="9.140625" style="1532"/>
    <col min="2561" max="2561" width="53.5703125" style="1532" customWidth="1"/>
    <col min="2562" max="2562" width="0" style="1532" hidden="1" customWidth="1"/>
    <col min="2563" max="2568" width="8" style="1532" bestFit="1" customWidth="1"/>
    <col min="2569" max="2569" width="9.28515625" style="1532" bestFit="1" customWidth="1"/>
    <col min="2570" max="2570" width="8.85546875" style="1532" customWidth="1"/>
    <col min="2571" max="2816" width="9.140625" style="1532"/>
    <col min="2817" max="2817" width="53.5703125" style="1532" customWidth="1"/>
    <col min="2818" max="2818" width="0" style="1532" hidden="1" customWidth="1"/>
    <col min="2819" max="2824" width="8" style="1532" bestFit="1" customWidth="1"/>
    <col min="2825" max="2825" width="9.28515625" style="1532" bestFit="1" customWidth="1"/>
    <col min="2826" max="2826" width="8.85546875" style="1532" customWidth="1"/>
    <col min="2827" max="3072" width="9.140625" style="1532"/>
    <col min="3073" max="3073" width="53.5703125" style="1532" customWidth="1"/>
    <col min="3074" max="3074" width="0" style="1532" hidden="1" customWidth="1"/>
    <col min="3075" max="3080" width="8" style="1532" bestFit="1" customWidth="1"/>
    <col min="3081" max="3081" width="9.28515625" style="1532" bestFit="1" customWidth="1"/>
    <col min="3082" max="3082" width="8.85546875" style="1532" customWidth="1"/>
    <col min="3083" max="3328" width="9.140625" style="1532"/>
    <col min="3329" max="3329" width="53.5703125" style="1532" customWidth="1"/>
    <col min="3330" max="3330" width="0" style="1532" hidden="1" customWidth="1"/>
    <col min="3331" max="3336" width="8" style="1532" bestFit="1" customWidth="1"/>
    <col min="3337" max="3337" width="9.28515625" style="1532" bestFit="1" customWidth="1"/>
    <col min="3338" max="3338" width="8.85546875" style="1532" customWidth="1"/>
    <col min="3339" max="3584" width="9.140625" style="1532"/>
    <col min="3585" max="3585" width="53.5703125" style="1532" customWidth="1"/>
    <col min="3586" max="3586" width="0" style="1532" hidden="1" customWidth="1"/>
    <col min="3587" max="3592" width="8" style="1532" bestFit="1" customWidth="1"/>
    <col min="3593" max="3593" width="9.28515625" style="1532" bestFit="1" customWidth="1"/>
    <col min="3594" max="3594" width="8.85546875" style="1532" customWidth="1"/>
    <col min="3595" max="3840" width="9.140625" style="1532"/>
    <col min="3841" max="3841" width="53.5703125" style="1532" customWidth="1"/>
    <col min="3842" max="3842" width="0" style="1532" hidden="1" customWidth="1"/>
    <col min="3843" max="3848" width="8" style="1532" bestFit="1" customWidth="1"/>
    <col min="3849" max="3849" width="9.28515625" style="1532" bestFit="1" customWidth="1"/>
    <col min="3850" max="3850" width="8.85546875" style="1532" customWidth="1"/>
    <col min="3851" max="4096" width="9.140625" style="1532"/>
    <col min="4097" max="4097" width="53.5703125" style="1532" customWidth="1"/>
    <col min="4098" max="4098" width="0" style="1532" hidden="1" customWidth="1"/>
    <col min="4099" max="4104" width="8" style="1532" bestFit="1" customWidth="1"/>
    <col min="4105" max="4105" width="9.28515625" style="1532" bestFit="1" customWidth="1"/>
    <col min="4106" max="4106" width="8.85546875" style="1532" customWidth="1"/>
    <col min="4107" max="4352" width="9.140625" style="1532"/>
    <col min="4353" max="4353" width="53.5703125" style="1532" customWidth="1"/>
    <col min="4354" max="4354" width="0" style="1532" hidden="1" customWidth="1"/>
    <col min="4355" max="4360" width="8" style="1532" bestFit="1" customWidth="1"/>
    <col min="4361" max="4361" width="9.28515625" style="1532" bestFit="1" customWidth="1"/>
    <col min="4362" max="4362" width="8.85546875" style="1532" customWidth="1"/>
    <col min="4363" max="4608" width="9.140625" style="1532"/>
    <col min="4609" max="4609" width="53.5703125" style="1532" customWidth="1"/>
    <col min="4610" max="4610" width="0" style="1532" hidden="1" customWidth="1"/>
    <col min="4611" max="4616" width="8" style="1532" bestFit="1" customWidth="1"/>
    <col min="4617" max="4617" width="9.28515625" style="1532" bestFit="1" customWidth="1"/>
    <col min="4618" max="4618" width="8.85546875" style="1532" customWidth="1"/>
    <col min="4619" max="4864" width="9.140625" style="1532"/>
    <col min="4865" max="4865" width="53.5703125" style="1532" customWidth="1"/>
    <col min="4866" max="4866" width="0" style="1532" hidden="1" customWidth="1"/>
    <col min="4867" max="4872" width="8" style="1532" bestFit="1" customWidth="1"/>
    <col min="4873" max="4873" width="9.28515625" style="1532" bestFit="1" customWidth="1"/>
    <col min="4874" max="4874" width="8.85546875" style="1532" customWidth="1"/>
    <col min="4875" max="5120" width="9.140625" style="1532"/>
    <col min="5121" max="5121" width="53.5703125" style="1532" customWidth="1"/>
    <col min="5122" max="5122" width="0" style="1532" hidden="1" customWidth="1"/>
    <col min="5123" max="5128" width="8" style="1532" bestFit="1" customWidth="1"/>
    <col min="5129" max="5129" width="9.28515625" style="1532" bestFit="1" customWidth="1"/>
    <col min="5130" max="5130" width="8.85546875" style="1532" customWidth="1"/>
    <col min="5131" max="5376" width="9.140625" style="1532"/>
    <col min="5377" max="5377" width="53.5703125" style="1532" customWidth="1"/>
    <col min="5378" max="5378" width="0" style="1532" hidden="1" customWidth="1"/>
    <col min="5379" max="5384" width="8" style="1532" bestFit="1" customWidth="1"/>
    <col min="5385" max="5385" width="9.28515625" style="1532" bestFit="1" customWidth="1"/>
    <col min="5386" max="5386" width="8.85546875" style="1532" customWidth="1"/>
    <col min="5387" max="5632" width="9.140625" style="1532"/>
    <col min="5633" max="5633" width="53.5703125" style="1532" customWidth="1"/>
    <col min="5634" max="5634" width="0" style="1532" hidden="1" customWidth="1"/>
    <col min="5635" max="5640" width="8" style="1532" bestFit="1" customWidth="1"/>
    <col min="5641" max="5641" width="9.28515625" style="1532" bestFit="1" customWidth="1"/>
    <col min="5642" max="5642" width="8.85546875" style="1532" customWidth="1"/>
    <col min="5643" max="5888" width="9.140625" style="1532"/>
    <col min="5889" max="5889" width="53.5703125" style="1532" customWidth="1"/>
    <col min="5890" max="5890" width="0" style="1532" hidden="1" customWidth="1"/>
    <col min="5891" max="5896" width="8" style="1532" bestFit="1" customWidth="1"/>
    <col min="5897" max="5897" width="9.28515625" style="1532" bestFit="1" customWidth="1"/>
    <col min="5898" max="5898" width="8.85546875" style="1532" customWidth="1"/>
    <col min="5899" max="6144" width="9.140625" style="1532"/>
    <col min="6145" max="6145" width="53.5703125" style="1532" customWidth="1"/>
    <col min="6146" max="6146" width="0" style="1532" hidden="1" customWidth="1"/>
    <col min="6147" max="6152" width="8" style="1532" bestFit="1" customWidth="1"/>
    <col min="6153" max="6153" width="9.28515625" style="1532" bestFit="1" customWidth="1"/>
    <col min="6154" max="6154" width="8.85546875" style="1532" customWidth="1"/>
    <col min="6155" max="6400" width="9.140625" style="1532"/>
    <col min="6401" max="6401" width="53.5703125" style="1532" customWidth="1"/>
    <col min="6402" max="6402" width="0" style="1532" hidden="1" customWidth="1"/>
    <col min="6403" max="6408" width="8" style="1532" bestFit="1" customWidth="1"/>
    <col min="6409" max="6409" width="9.28515625" style="1532" bestFit="1" customWidth="1"/>
    <col min="6410" max="6410" width="8.85546875" style="1532" customWidth="1"/>
    <col min="6411" max="6656" width="9.140625" style="1532"/>
    <col min="6657" max="6657" width="53.5703125" style="1532" customWidth="1"/>
    <col min="6658" max="6658" width="0" style="1532" hidden="1" customWidth="1"/>
    <col min="6659" max="6664" width="8" style="1532" bestFit="1" customWidth="1"/>
    <col min="6665" max="6665" width="9.28515625" style="1532" bestFit="1" customWidth="1"/>
    <col min="6666" max="6666" width="8.85546875" style="1532" customWidth="1"/>
    <col min="6667" max="6912" width="9.140625" style="1532"/>
    <col min="6913" max="6913" width="53.5703125" style="1532" customWidth="1"/>
    <col min="6914" max="6914" width="0" style="1532" hidden="1" customWidth="1"/>
    <col min="6915" max="6920" width="8" style="1532" bestFit="1" customWidth="1"/>
    <col min="6921" max="6921" width="9.28515625" style="1532" bestFit="1" customWidth="1"/>
    <col min="6922" max="6922" width="8.85546875" style="1532" customWidth="1"/>
    <col min="6923" max="7168" width="9.140625" style="1532"/>
    <col min="7169" max="7169" width="53.5703125" style="1532" customWidth="1"/>
    <col min="7170" max="7170" width="0" style="1532" hidden="1" customWidth="1"/>
    <col min="7171" max="7176" width="8" style="1532" bestFit="1" customWidth="1"/>
    <col min="7177" max="7177" width="9.28515625" style="1532" bestFit="1" customWidth="1"/>
    <col min="7178" max="7178" width="8.85546875" style="1532" customWidth="1"/>
    <col min="7179" max="7424" width="9.140625" style="1532"/>
    <col min="7425" max="7425" width="53.5703125" style="1532" customWidth="1"/>
    <col min="7426" max="7426" width="0" style="1532" hidden="1" customWidth="1"/>
    <col min="7427" max="7432" width="8" style="1532" bestFit="1" customWidth="1"/>
    <col min="7433" max="7433" width="9.28515625" style="1532" bestFit="1" customWidth="1"/>
    <col min="7434" max="7434" width="8.85546875" style="1532" customWidth="1"/>
    <col min="7435" max="7680" width="9.140625" style="1532"/>
    <col min="7681" max="7681" width="53.5703125" style="1532" customWidth="1"/>
    <col min="7682" max="7682" width="0" style="1532" hidden="1" customWidth="1"/>
    <col min="7683" max="7688" width="8" style="1532" bestFit="1" customWidth="1"/>
    <col min="7689" max="7689" width="9.28515625" style="1532" bestFit="1" customWidth="1"/>
    <col min="7690" max="7690" width="8.85546875" style="1532" customWidth="1"/>
    <col min="7691" max="7936" width="9.140625" style="1532"/>
    <col min="7937" max="7937" width="53.5703125" style="1532" customWidth="1"/>
    <col min="7938" max="7938" width="0" style="1532" hidden="1" customWidth="1"/>
    <col min="7939" max="7944" width="8" style="1532" bestFit="1" customWidth="1"/>
    <col min="7945" max="7945" width="9.28515625" style="1532" bestFit="1" customWidth="1"/>
    <col min="7946" max="7946" width="8.85546875" style="1532" customWidth="1"/>
    <col min="7947" max="8192" width="9.140625" style="1532"/>
    <col min="8193" max="8193" width="53.5703125" style="1532" customWidth="1"/>
    <col min="8194" max="8194" width="0" style="1532" hidden="1" customWidth="1"/>
    <col min="8195" max="8200" width="8" style="1532" bestFit="1" customWidth="1"/>
    <col min="8201" max="8201" width="9.28515625" style="1532" bestFit="1" customWidth="1"/>
    <col min="8202" max="8202" width="8.85546875" style="1532" customWidth="1"/>
    <col min="8203" max="8448" width="9.140625" style="1532"/>
    <col min="8449" max="8449" width="53.5703125" style="1532" customWidth="1"/>
    <col min="8450" max="8450" width="0" style="1532" hidden="1" customWidth="1"/>
    <col min="8451" max="8456" width="8" style="1532" bestFit="1" customWidth="1"/>
    <col min="8457" max="8457" width="9.28515625" style="1532" bestFit="1" customWidth="1"/>
    <col min="8458" max="8458" width="8.85546875" style="1532" customWidth="1"/>
    <col min="8459" max="8704" width="9.140625" style="1532"/>
    <col min="8705" max="8705" width="53.5703125" style="1532" customWidth="1"/>
    <col min="8706" max="8706" width="0" style="1532" hidden="1" customWidth="1"/>
    <col min="8707" max="8712" width="8" style="1532" bestFit="1" customWidth="1"/>
    <col min="8713" max="8713" width="9.28515625" style="1532" bestFit="1" customWidth="1"/>
    <col min="8714" max="8714" width="8.85546875" style="1532" customWidth="1"/>
    <col min="8715" max="8960" width="9.140625" style="1532"/>
    <col min="8961" max="8961" width="53.5703125" style="1532" customWidth="1"/>
    <col min="8962" max="8962" width="0" style="1532" hidden="1" customWidth="1"/>
    <col min="8963" max="8968" width="8" style="1532" bestFit="1" customWidth="1"/>
    <col min="8969" max="8969" width="9.28515625" style="1532" bestFit="1" customWidth="1"/>
    <col min="8970" max="8970" width="8.85546875" style="1532" customWidth="1"/>
    <col min="8971" max="9216" width="9.140625" style="1532"/>
    <col min="9217" max="9217" width="53.5703125" style="1532" customWidth="1"/>
    <col min="9218" max="9218" width="0" style="1532" hidden="1" customWidth="1"/>
    <col min="9219" max="9224" width="8" style="1532" bestFit="1" customWidth="1"/>
    <col min="9225" max="9225" width="9.28515625" style="1532" bestFit="1" customWidth="1"/>
    <col min="9226" max="9226" width="8.85546875" style="1532" customWidth="1"/>
    <col min="9227" max="9472" width="9.140625" style="1532"/>
    <col min="9473" max="9473" width="53.5703125" style="1532" customWidth="1"/>
    <col min="9474" max="9474" width="0" style="1532" hidden="1" customWidth="1"/>
    <col min="9475" max="9480" width="8" style="1532" bestFit="1" customWidth="1"/>
    <col min="9481" max="9481" width="9.28515625" style="1532" bestFit="1" customWidth="1"/>
    <col min="9482" max="9482" width="8.85546875" style="1532" customWidth="1"/>
    <col min="9483" max="9728" width="9.140625" style="1532"/>
    <col min="9729" max="9729" width="53.5703125" style="1532" customWidth="1"/>
    <col min="9730" max="9730" width="0" style="1532" hidden="1" customWidth="1"/>
    <col min="9731" max="9736" width="8" style="1532" bestFit="1" customWidth="1"/>
    <col min="9737" max="9737" width="9.28515625" style="1532" bestFit="1" customWidth="1"/>
    <col min="9738" max="9738" width="8.85546875" style="1532" customWidth="1"/>
    <col min="9739" max="9984" width="9.140625" style="1532"/>
    <col min="9985" max="9985" width="53.5703125" style="1532" customWidth="1"/>
    <col min="9986" max="9986" width="0" style="1532" hidden="1" customWidth="1"/>
    <col min="9987" max="9992" width="8" style="1532" bestFit="1" customWidth="1"/>
    <col min="9993" max="9993" width="9.28515625" style="1532" bestFit="1" customWidth="1"/>
    <col min="9994" max="9994" width="8.85546875" style="1532" customWidth="1"/>
    <col min="9995" max="10240" width="9.140625" style="1532"/>
    <col min="10241" max="10241" width="53.5703125" style="1532" customWidth="1"/>
    <col min="10242" max="10242" width="0" style="1532" hidden="1" customWidth="1"/>
    <col min="10243" max="10248" width="8" style="1532" bestFit="1" customWidth="1"/>
    <col min="10249" max="10249" width="9.28515625" style="1532" bestFit="1" customWidth="1"/>
    <col min="10250" max="10250" width="8.85546875" style="1532" customWidth="1"/>
    <col min="10251" max="10496" width="9.140625" style="1532"/>
    <col min="10497" max="10497" width="53.5703125" style="1532" customWidth="1"/>
    <col min="10498" max="10498" width="0" style="1532" hidden="1" customWidth="1"/>
    <col min="10499" max="10504" width="8" style="1532" bestFit="1" customWidth="1"/>
    <col min="10505" max="10505" width="9.28515625" style="1532" bestFit="1" customWidth="1"/>
    <col min="10506" max="10506" width="8.85546875" style="1532" customWidth="1"/>
    <col min="10507" max="10752" width="9.140625" style="1532"/>
    <col min="10753" max="10753" width="53.5703125" style="1532" customWidth="1"/>
    <col min="10754" max="10754" width="0" style="1532" hidden="1" customWidth="1"/>
    <col min="10755" max="10760" width="8" style="1532" bestFit="1" customWidth="1"/>
    <col min="10761" max="10761" width="9.28515625" style="1532" bestFit="1" customWidth="1"/>
    <col min="10762" max="10762" width="8.85546875" style="1532" customWidth="1"/>
    <col min="10763" max="11008" width="9.140625" style="1532"/>
    <col min="11009" max="11009" width="53.5703125" style="1532" customWidth="1"/>
    <col min="11010" max="11010" width="0" style="1532" hidden="1" customWidth="1"/>
    <col min="11011" max="11016" width="8" style="1532" bestFit="1" customWidth="1"/>
    <col min="11017" max="11017" width="9.28515625" style="1532" bestFit="1" customWidth="1"/>
    <col min="11018" max="11018" width="8.85546875" style="1532" customWidth="1"/>
    <col min="11019" max="11264" width="9.140625" style="1532"/>
    <col min="11265" max="11265" width="53.5703125" style="1532" customWidth="1"/>
    <col min="11266" max="11266" width="0" style="1532" hidden="1" customWidth="1"/>
    <col min="11267" max="11272" width="8" style="1532" bestFit="1" customWidth="1"/>
    <col min="11273" max="11273" width="9.28515625" style="1532" bestFit="1" customWidth="1"/>
    <col min="11274" max="11274" width="8.85546875" style="1532" customWidth="1"/>
    <col min="11275" max="11520" width="9.140625" style="1532"/>
    <col min="11521" max="11521" width="53.5703125" style="1532" customWidth="1"/>
    <col min="11522" max="11522" width="0" style="1532" hidden="1" customWidth="1"/>
    <col min="11523" max="11528" width="8" style="1532" bestFit="1" customWidth="1"/>
    <col min="11529" max="11529" width="9.28515625" style="1532" bestFit="1" customWidth="1"/>
    <col min="11530" max="11530" width="8.85546875" style="1532" customWidth="1"/>
    <col min="11531" max="11776" width="9.140625" style="1532"/>
    <col min="11777" max="11777" width="53.5703125" style="1532" customWidth="1"/>
    <col min="11778" max="11778" width="0" style="1532" hidden="1" customWidth="1"/>
    <col min="11779" max="11784" width="8" style="1532" bestFit="1" customWidth="1"/>
    <col min="11785" max="11785" width="9.28515625" style="1532" bestFit="1" customWidth="1"/>
    <col min="11786" max="11786" width="8.85546875" style="1532" customWidth="1"/>
    <col min="11787" max="12032" width="9.140625" style="1532"/>
    <col min="12033" max="12033" width="53.5703125" style="1532" customWidth="1"/>
    <col min="12034" max="12034" width="0" style="1532" hidden="1" customWidth="1"/>
    <col min="12035" max="12040" width="8" style="1532" bestFit="1" customWidth="1"/>
    <col min="12041" max="12041" width="9.28515625" style="1532" bestFit="1" customWidth="1"/>
    <col min="12042" max="12042" width="8.85546875" style="1532" customWidth="1"/>
    <col min="12043" max="12288" width="9.140625" style="1532"/>
    <col min="12289" max="12289" width="53.5703125" style="1532" customWidth="1"/>
    <col min="12290" max="12290" width="0" style="1532" hidden="1" customWidth="1"/>
    <col min="12291" max="12296" width="8" style="1532" bestFit="1" customWidth="1"/>
    <col min="12297" max="12297" width="9.28515625" style="1532" bestFit="1" customWidth="1"/>
    <col min="12298" max="12298" width="8.85546875" style="1532" customWidth="1"/>
    <col min="12299" max="12544" width="9.140625" style="1532"/>
    <col min="12545" max="12545" width="53.5703125" style="1532" customWidth="1"/>
    <col min="12546" max="12546" width="0" style="1532" hidden="1" customWidth="1"/>
    <col min="12547" max="12552" width="8" style="1532" bestFit="1" customWidth="1"/>
    <col min="12553" max="12553" width="9.28515625" style="1532" bestFit="1" customWidth="1"/>
    <col min="12554" max="12554" width="8.85546875" style="1532" customWidth="1"/>
    <col min="12555" max="12800" width="9.140625" style="1532"/>
    <col min="12801" max="12801" width="53.5703125" style="1532" customWidth="1"/>
    <col min="12802" max="12802" width="0" style="1532" hidden="1" customWidth="1"/>
    <col min="12803" max="12808" width="8" style="1532" bestFit="1" customWidth="1"/>
    <col min="12809" max="12809" width="9.28515625" style="1532" bestFit="1" customWidth="1"/>
    <col min="12810" max="12810" width="8.85546875" style="1532" customWidth="1"/>
    <col min="12811" max="13056" width="9.140625" style="1532"/>
    <col min="13057" max="13057" width="53.5703125" style="1532" customWidth="1"/>
    <col min="13058" max="13058" width="0" style="1532" hidden="1" customWidth="1"/>
    <col min="13059" max="13064" width="8" style="1532" bestFit="1" customWidth="1"/>
    <col min="13065" max="13065" width="9.28515625" style="1532" bestFit="1" customWidth="1"/>
    <col min="13066" max="13066" width="8.85546875" style="1532" customWidth="1"/>
    <col min="13067" max="13312" width="9.140625" style="1532"/>
    <col min="13313" max="13313" width="53.5703125" style="1532" customWidth="1"/>
    <col min="13314" max="13314" width="0" style="1532" hidden="1" customWidth="1"/>
    <col min="13315" max="13320" width="8" style="1532" bestFit="1" customWidth="1"/>
    <col min="13321" max="13321" width="9.28515625" style="1532" bestFit="1" customWidth="1"/>
    <col min="13322" max="13322" width="8.85546875" style="1532" customWidth="1"/>
    <col min="13323" max="13568" width="9.140625" style="1532"/>
    <col min="13569" max="13569" width="53.5703125" style="1532" customWidth="1"/>
    <col min="13570" max="13570" width="0" style="1532" hidden="1" customWidth="1"/>
    <col min="13571" max="13576" width="8" style="1532" bestFit="1" customWidth="1"/>
    <col min="13577" max="13577" width="9.28515625" style="1532" bestFit="1" customWidth="1"/>
    <col min="13578" max="13578" width="8.85546875" style="1532" customWidth="1"/>
    <col min="13579" max="13824" width="9.140625" style="1532"/>
    <col min="13825" max="13825" width="53.5703125" style="1532" customWidth="1"/>
    <col min="13826" max="13826" width="0" style="1532" hidden="1" customWidth="1"/>
    <col min="13827" max="13832" width="8" style="1532" bestFit="1" customWidth="1"/>
    <col min="13833" max="13833" width="9.28515625" style="1532" bestFit="1" customWidth="1"/>
    <col min="13834" max="13834" width="8.85546875" style="1532" customWidth="1"/>
    <col min="13835" max="14080" width="9.140625" style="1532"/>
    <col min="14081" max="14081" width="53.5703125" style="1532" customWidth="1"/>
    <col min="14082" max="14082" width="0" style="1532" hidden="1" customWidth="1"/>
    <col min="14083" max="14088" width="8" style="1532" bestFit="1" customWidth="1"/>
    <col min="14089" max="14089" width="9.28515625" style="1532" bestFit="1" customWidth="1"/>
    <col min="14090" max="14090" width="8.85546875" style="1532" customWidth="1"/>
    <col min="14091" max="14336" width="9.140625" style="1532"/>
    <col min="14337" max="14337" width="53.5703125" style="1532" customWidth="1"/>
    <col min="14338" max="14338" width="0" style="1532" hidden="1" customWidth="1"/>
    <col min="14339" max="14344" width="8" style="1532" bestFit="1" customWidth="1"/>
    <col min="14345" max="14345" width="9.28515625" style="1532" bestFit="1" customWidth="1"/>
    <col min="14346" max="14346" width="8.85546875" style="1532" customWidth="1"/>
    <col min="14347" max="14592" width="9.140625" style="1532"/>
    <col min="14593" max="14593" width="53.5703125" style="1532" customWidth="1"/>
    <col min="14594" max="14594" width="0" style="1532" hidden="1" customWidth="1"/>
    <col min="14595" max="14600" width="8" style="1532" bestFit="1" customWidth="1"/>
    <col min="14601" max="14601" width="9.28515625" style="1532" bestFit="1" customWidth="1"/>
    <col min="14602" max="14602" width="8.85546875" style="1532" customWidth="1"/>
    <col min="14603" max="14848" width="9.140625" style="1532"/>
    <col min="14849" max="14849" width="53.5703125" style="1532" customWidth="1"/>
    <col min="14850" max="14850" width="0" style="1532" hidden="1" customWidth="1"/>
    <col min="14851" max="14856" width="8" style="1532" bestFit="1" customWidth="1"/>
    <col min="14857" max="14857" width="9.28515625" style="1532" bestFit="1" customWidth="1"/>
    <col min="14858" max="14858" width="8.85546875" style="1532" customWidth="1"/>
    <col min="14859" max="15104" width="9.140625" style="1532"/>
    <col min="15105" max="15105" width="53.5703125" style="1532" customWidth="1"/>
    <col min="15106" max="15106" width="0" style="1532" hidden="1" customWidth="1"/>
    <col min="15107" max="15112" width="8" style="1532" bestFit="1" customWidth="1"/>
    <col min="15113" max="15113" width="9.28515625" style="1532" bestFit="1" customWidth="1"/>
    <col min="15114" max="15114" width="8.85546875" style="1532" customWidth="1"/>
    <col min="15115" max="15360" width="9.140625" style="1532"/>
    <col min="15361" max="15361" width="53.5703125" style="1532" customWidth="1"/>
    <col min="15362" max="15362" width="0" style="1532" hidden="1" customWidth="1"/>
    <col min="15363" max="15368" width="8" style="1532" bestFit="1" customWidth="1"/>
    <col min="15369" max="15369" width="9.28515625" style="1532" bestFit="1" customWidth="1"/>
    <col min="15370" max="15370" width="8.85546875" style="1532" customWidth="1"/>
    <col min="15371" max="15616" width="9.140625" style="1532"/>
    <col min="15617" max="15617" width="53.5703125" style="1532" customWidth="1"/>
    <col min="15618" max="15618" width="0" style="1532" hidden="1" customWidth="1"/>
    <col min="15619" max="15624" width="8" style="1532" bestFit="1" customWidth="1"/>
    <col min="15625" max="15625" width="9.28515625" style="1532" bestFit="1" customWidth="1"/>
    <col min="15626" max="15626" width="8.85546875" style="1532" customWidth="1"/>
    <col min="15627" max="15872" width="9.140625" style="1532"/>
    <col min="15873" max="15873" width="53.5703125" style="1532" customWidth="1"/>
    <col min="15874" max="15874" width="0" style="1532" hidden="1" customWidth="1"/>
    <col min="15875" max="15880" width="8" style="1532" bestFit="1" customWidth="1"/>
    <col min="15881" max="15881" width="9.28515625" style="1532" bestFit="1" customWidth="1"/>
    <col min="15882" max="15882" width="8.85546875" style="1532" customWidth="1"/>
    <col min="15883" max="16128" width="9.140625" style="1532"/>
    <col min="16129" max="16129" width="53.5703125" style="1532" customWidth="1"/>
    <col min="16130" max="16130" width="0" style="1532" hidden="1" customWidth="1"/>
    <col min="16131" max="16136" width="8" style="1532" bestFit="1" customWidth="1"/>
    <col min="16137" max="16137" width="9.28515625" style="1532" bestFit="1" customWidth="1"/>
    <col min="16138" max="16138" width="8.85546875" style="1532" customWidth="1"/>
    <col min="16139" max="16384" width="9.140625" style="1532"/>
  </cols>
  <sheetData>
    <row r="1" spans="1:11">
      <c r="A1" s="1614" t="s">
        <v>136</v>
      </c>
      <c r="B1" s="1614"/>
      <c r="C1" s="1614"/>
      <c r="D1" s="1614"/>
      <c r="E1" s="1614"/>
      <c r="F1" s="1614"/>
      <c r="G1" s="1614"/>
      <c r="H1" s="1614"/>
      <c r="I1" s="1614"/>
      <c r="J1" s="1614"/>
    </row>
    <row r="2" spans="1:11" ht="15.75">
      <c r="A2" s="1613" t="s">
        <v>1267</v>
      </c>
      <c r="B2" s="1613"/>
      <c r="C2" s="1613"/>
      <c r="D2" s="1613"/>
      <c r="E2" s="1613"/>
      <c r="F2" s="1613"/>
      <c r="G2" s="1613"/>
      <c r="H2" s="1613"/>
      <c r="I2" s="1613"/>
      <c r="J2" s="1613"/>
    </row>
    <row r="3" spans="1:11">
      <c r="A3" s="1617" t="s">
        <v>1296</v>
      </c>
      <c r="B3" s="1617"/>
      <c r="C3" s="1617"/>
      <c r="D3" s="1617"/>
      <c r="E3" s="1617"/>
      <c r="F3" s="1617"/>
      <c r="G3" s="1617"/>
      <c r="H3" s="1617"/>
      <c r="I3" s="1617"/>
      <c r="J3" s="1617"/>
    </row>
    <row r="4" spans="1:11" ht="15">
      <c r="A4" s="1533"/>
      <c r="B4" s="1558"/>
      <c r="D4" s="1535"/>
      <c r="F4" s="1536"/>
      <c r="I4" s="1618" t="s">
        <v>1269</v>
      </c>
      <c r="J4" s="1618"/>
      <c r="K4" s="1618"/>
    </row>
    <row r="5" spans="1:11">
      <c r="A5" s="1537" t="s">
        <v>1270</v>
      </c>
      <c r="B5" s="1538" t="s">
        <v>717</v>
      </c>
      <c r="C5" s="1538" t="s">
        <v>718</v>
      </c>
      <c r="D5" s="1539" t="s">
        <v>719</v>
      </c>
      <c r="E5" s="1539" t="s">
        <v>720</v>
      </c>
      <c r="F5" s="1539" t="s">
        <v>721</v>
      </c>
      <c r="G5" s="1539" t="s">
        <v>722</v>
      </c>
      <c r="H5" s="1539" t="s">
        <v>723</v>
      </c>
      <c r="I5" s="1539" t="s">
        <v>1271</v>
      </c>
      <c r="J5" s="1539" t="s">
        <v>1272</v>
      </c>
      <c r="K5" s="1539" t="s">
        <v>47</v>
      </c>
    </row>
    <row r="6" spans="1:11">
      <c r="A6" s="1559" t="s">
        <v>1273</v>
      </c>
      <c r="B6" s="1541">
        <v>192514</v>
      </c>
      <c r="C6" s="1541">
        <v>198256.90000868565</v>
      </c>
      <c r="D6" s="1541">
        <v>202196.06635495822</v>
      </c>
      <c r="E6" s="1541">
        <v>211270.62581296876</v>
      </c>
      <c r="F6" s="1541">
        <v>220949.62323357887</v>
      </c>
      <c r="G6" s="1541">
        <v>223310.1740841892</v>
      </c>
      <c r="H6" s="1541">
        <v>233448.23267743731</v>
      </c>
      <c r="I6" s="1541">
        <v>235775.46223451887</v>
      </c>
      <c r="J6" s="1541">
        <v>235330.4412366114</v>
      </c>
      <c r="K6" s="1541">
        <v>247691.47859213804</v>
      </c>
    </row>
    <row r="7" spans="1:11">
      <c r="A7" s="1559" t="s">
        <v>1274</v>
      </c>
      <c r="B7" s="1541">
        <v>3045</v>
      </c>
      <c r="C7" s="1541">
        <v>3206.712868601609</v>
      </c>
      <c r="D7" s="1541">
        <v>3320.5668228185109</v>
      </c>
      <c r="E7" s="1541">
        <v>3515.8161520002391</v>
      </c>
      <c r="F7" s="1541">
        <v>3780.6287000000002</v>
      </c>
      <c r="G7" s="1541">
        <v>3883.2319000000002</v>
      </c>
      <c r="H7" s="1541">
        <v>4073.6507000000001</v>
      </c>
      <c r="I7" s="1541">
        <v>4362.4725346300002</v>
      </c>
      <c r="J7" s="1541">
        <v>4875.4993047024882</v>
      </c>
      <c r="K7" s="1541">
        <v>5209.9585570050785</v>
      </c>
    </row>
    <row r="8" spans="1:11">
      <c r="A8" s="1559" t="s">
        <v>1275</v>
      </c>
      <c r="B8" s="1541">
        <v>2513</v>
      </c>
      <c r="C8" s="1541">
        <v>2531</v>
      </c>
      <c r="D8" s="1541">
        <v>2585.1634000000004</v>
      </c>
      <c r="E8" s="1541">
        <v>2637.1251843400005</v>
      </c>
      <c r="F8" s="1541">
        <v>2769.6726850982545</v>
      </c>
      <c r="G8" s="1541">
        <v>2824.6390753206756</v>
      </c>
      <c r="H8" s="1541">
        <v>3159.3588057461757</v>
      </c>
      <c r="I8" s="1541">
        <v>3233.2878018006363</v>
      </c>
      <c r="J8" s="1541">
        <v>3143.4024009105783</v>
      </c>
      <c r="K8" s="1541">
        <v>3400.7610854894897</v>
      </c>
    </row>
    <row r="9" spans="1:11">
      <c r="A9" s="1559" t="s">
        <v>1276</v>
      </c>
      <c r="B9" s="1541">
        <v>39545.364239155671</v>
      </c>
      <c r="C9" s="1541">
        <v>39131.833751263832</v>
      </c>
      <c r="D9" s="1541">
        <v>40291.110749643311</v>
      </c>
      <c r="E9" s="1541">
        <v>41922.900735003866</v>
      </c>
      <c r="F9" s="1541">
        <v>43444.702031684508</v>
      </c>
      <c r="G9" s="1541">
        <v>45058.933380373775</v>
      </c>
      <c r="H9" s="1541">
        <v>47888.409101994344</v>
      </c>
      <c r="I9" s="1541">
        <v>48067.713841122211</v>
      </c>
      <c r="J9" s="1541">
        <v>44222.905751766797</v>
      </c>
      <c r="K9" s="1541">
        <v>48510.399249680158</v>
      </c>
    </row>
    <row r="10" spans="1:11">
      <c r="A10" s="1559" t="s">
        <v>1277</v>
      </c>
      <c r="B10" s="1541">
        <v>13204</v>
      </c>
      <c r="C10" s="1541">
        <v>12749.903322824115</v>
      </c>
      <c r="D10" s="1541">
        <v>12988.950139387418</v>
      </c>
      <c r="E10" s="1541">
        <v>13564</v>
      </c>
      <c r="F10" s="1541">
        <v>14690.165000000001</v>
      </c>
      <c r="G10" s="1541">
        <v>14730.642420382172</v>
      </c>
      <c r="H10" s="1541">
        <v>15212.687779845191</v>
      </c>
      <c r="I10" s="1541">
        <v>15331.213201910183</v>
      </c>
      <c r="J10" s="1541">
        <v>14196.27247549222</v>
      </c>
      <c r="K10" s="1541">
        <v>16037.300249594309</v>
      </c>
    </row>
    <row r="11" spans="1:11">
      <c r="A11" s="1559" t="s">
        <v>1278</v>
      </c>
      <c r="B11" s="1541">
        <v>33043</v>
      </c>
      <c r="C11" s="1541">
        <v>33371.010003146323</v>
      </c>
      <c r="D11" s="1541">
        <v>35429.622436176483</v>
      </c>
      <c r="E11" s="1541">
        <v>37125.638739587979</v>
      </c>
      <c r="F11" s="1541">
        <v>37207</v>
      </c>
      <c r="G11" s="1541">
        <v>38119.216431111236</v>
      </c>
      <c r="H11" s="1541">
        <v>41579.67524359432</v>
      </c>
      <c r="I11" s="1541">
        <v>42766.405989100705</v>
      </c>
      <c r="J11" s="1541">
        <v>40903.593456599905</v>
      </c>
      <c r="K11" s="1541">
        <v>45672.300034465399</v>
      </c>
    </row>
    <row r="12" spans="1:11">
      <c r="A12" s="1559" t="s">
        <v>1279</v>
      </c>
      <c r="B12" s="1541">
        <v>66962.210281615335</v>
      </c>
      <c r="C12" s="1541">
        <v>70480.553523117283</v>
      </c>
      <c r="D12" s="1541">
        <v>75237</v>
      </c>
      <c r="E12" s="1541">
        <v>76297.841700000004</v>
      </c>
      <c r="F12" s="1541">
        <v>78966.829776332146</v>
      </c>
      <c r="G12" s="1541">
        <v>84693.265318084857</v>
      </c>
      <c r="H12" s="1541">
        <v>93918.049255149235</v>
      </c>
      <c r="I12" s="1541">
        <v>96190.86604712384</v>
      </c>
      <c r="J12" s="1541">
        <v>93748.579958187358</v>
      </c>
      <c r="K12" s="1541">
        <v>102898.44136210643</v>
      </c>
    </row>
    <row r="13" spans="1:11">
      <c r="A13" s="1559" t="s">
        <v>1280</v>
      </c>
      <c r="B13" s="1541">
        <v>8851.0505263184023</v>
      </c>
      <c r="C13" s="1541">
        <v>9055.8606432405486</v>
      </c>
      <c r="D13" s="1541">
        <v>9646.1107787985602</v>
      </c>
      <c r="E13" s="1541">
        <v>10244.169647084071</v>
      </c>
      <c r="F13" s="1541">
        <v>11000.484604008103</v>
      </c>
      <c r="G13" s="1541">
        <v>11605.17312433279</v>
      </c>
      <c r="H13" s="1541">
        <v>12391.152680739749</v>
      </c>
      <c r="I13" s="1541">
        <v>12803.530241954768</v>
      </c>
      <c r="J13" s="1541">
        <v>11563.777212156529</v>
      </c>
      <c r="K13" s="1541">
        <v>12383.273182175255</v>
      </c>
    </row>
    <row r="14" spans="1:11">
      <c r="A14" s="1559" t="s">
        <v>1281</v>
      </c>
      <c r="B14" s="1541">
        <v>48225.826803386721</v>
      </c>
      <c r="C14" s="1541">
        <v>51585</v>
      </c>
      <c r="D14" s="1541">
        <v>54656.504405488115</v>
      </c>
      <c r="E14" s="1541">
        <v>57504</v>
      </c>
      <c r="F14" s="1541">
        <v>62160.048506495994</v>
      </c>
      <c r="G14" s="1541">
        <v>66915.399132526363</v>
      </c>
      <c r="H14" s="1541">
        <v>70420.446475399847</v>
      </c>
      <c r="I14" s="1541">
        <v>74806.506521628995</v>
      </c>
      <c r="J14" s="1541">
        <v>76314.037163655463</v>
      </c>
      <c r="K14" s="1541">
        <v>81272.709619245739</v>
      </c>
    </row>
    <row r="15" spans="1:11">
      <c r="A15" s="1559" t="s">
        <v>1282</v>
      </c>
      <c r="B15" s="1541">
        <v>24142.333717247337</v>
      </c>
      <c r="C15" s="1541">
        <v>24632</v>
      </c>
      <c r="D15" s="1541">
        <v>25327</v>
      </c>
      <c r="E15" s="1541">
        <v>26163</v>
      </c>
      <c r="F15" s="1541">
        <v>27070.856100000001</v>
      </c>
      <c r="G15" s="1541">
        <v>26824.984697550623</v>
      </c>
      <c r="H15" s="1541">
        <v>27817.509131359995</v>
      </c>
      <c r="I15" s="1541">
        <v>28626.497931918209</v>
      </c>
      <c r="J15" s="1541">
        <v>31074.891955947369</v>
      </c>
      <c r="K15" s="1541">
        <v>33161.912774600751</v>
      </c>
    </row>
    <row r="16" spans="1:11">
      <c r="A16" s="1559" t="s">
        <v>1283</v>
      </c>
      <c r="B16" s="1541">
        <v>45544.013246789284</v>
      </c>
      <c r="C16" s="1541">
        <v>46421</v>
      </c>
      <c r="D16" s="1541">
        <v>47818</v>
      </c>
      <c r="E16" s="1541">
        <v>48894</v>
      </c>
      <c r="F16" s="1541">
        <v>50346.1518</v>
      </c>
      <c r="G16" s="1541">
        <v>52960.577620283722</v>
      </c>
      <c r="H16" s="1541">
        <v>54889.19848859639</v>
      </c>
      <c r="I16" s="1541">
        <v>55313.356202525101</v>
      </c>
      <c r="J16" s="1541">
        <v>57373.111088859805</v>
      </c>
      <c r="K16" s="1541">
        <v>60398.779636419684</v>
      </c>
    </row>
    <row r="17" spans="1:11">
      <c r="A17" s="1559" t="s">
        <v>1284</v>
      </c>
      <c r="B17" s="1541">
        <v>9319</v>
      </c>
      <c r="C17" s="1541">
        <v>10011.502369032845</v>
      </c>
      <c r="D17" s="1541">
        <v>10405.429998760577</v>
      </c>
      <c r="E17" s="1541">
        <v>10806.143108012848</v>
      </c>
      <c r="F17" s="1541">
        <v>11202.713356108803</v>
      </c>
      <c r="G17" s="1541">
        <v>11822.216527558525</v>
      </c>
      <c r="H17" s="1541">
        <v>12418.408645185727</v>
      </c>
      <c r="I17" s="1541">
        <v>13515.985393982894</v>
      </c>
      <c r="J17" s="1541">
        <v>13857.243068641415</v>
      </c>
      <c r="K17" s="1541">
        <v>15192.506141727641</v>
      </c>
    </row>
    <row r="18" spans="1:11">
      <c r="A18" s="1559" t="s">
        <v>130</v>
      </c>
      <c r="B18" s="1541">
        <v>32716</v>
      </c>
      <c r="C18" s="1541">
        <v>36233</v>
      </c>
      <c r="D18" s="1541">
        <v>38637.629374136472</v>
      </c>
      <c r="E18" s="1541">
        <v>39799.269701269885</v>
      </c>
      <c r="F18" s="1541">
        <v>42018.835173240004</v>
      </c>
      <c r="G18" s="1541">
        <v>44504.763859503037</v>
      </c>
      <c r="H18" s="1541">
        <v>46645.979153595734</v>
      </c>
      <c r="I18" s="1541">
        <v>49020.908338083784</v>
      </c>
      <c r="J18" s="1541">
        <v>52472.702804252884</v>
      </c>
      <c r="K18" s="1541">
        <v>54681.803592311931</v>
      </c>
    </row>
    <row r="19" spans="1:11">
      <c r="A19" s="1559" t="s">
        <v>1297</v>
      </c>
      <c r="B19" s="1541">
        <v>7474</v>
      </c>
      <c r="C19" s="1541">
        <v>8191</v>
      </c>
      <c r="D19" s="1541">
        <v>8581.3066067325453</v>
      </c>
      <c r="E19" s="1541">
        <v>9011.7621087394637</v>
      </c>
      <c r="F19" s="1541">
        <v>9591.0842452171364</v>
      </c>
      <c r="G19" s="1541">
        <v>10020.654502751875</v>
      </c>
      <c r="H19" s="1541">
        <v>10471.636042737813</v>
      </c>
      <c r="I19" s="1541">
        <v>11662.294737578615</v>
      </c>
      <c r="J19" s="1541">
        <v>12040.891018775683</v>
      </c>
      <c r="K19" s="1541">
        <v>12833.274587836628</v>
      </c>
    </row>
    <row r="20" spans="1:11" ht="12.75" customHeight="1">
      <c r="A20" s="1559" t="s">
        <v>1286</v>
      </c>
      <c r="B20" s="1541">
        <v>18204</v>
      </c>
      <c r="C20" s="1541">
        <v>20520</v>
      </c>
      <c r="D20" s="1541">
        <v>22965.98</v>
      </c>
      <c r="E20" s="1541">
        <v>24598.918592950002</v>
      </c>
      <c r="F20" s="1541">
        <v>26162.824754781806</v>
      </c>
      <c r="G20" s="1541">
        <v>27415.631618164531</v>
      </c>
      <c r="H20" s="1541">
        <v>28722.109286799721</v>
      </c>
      <c r="I20" s="1541">
        <v>32316.771566354302</v>
      </c>
      <c r="J20" s="1541">
        <v>33503.440251227221</v>
      </c>
      <c r="K20" s="1541">
        <v>35473.442537999377</v>
      </c>
    </row>
    <row r="21" spans="1:11">
      <c r="A21" s="1560" t="s">
        <v>1298</v>
      </c>
      <c r="B21" s="1561">
        <v>195559</v>
      </c>
      <c r="C21" s="1561">
        <v>201463.61287728726</v>
      </c>
      <c r="D21" s="1561">
        <v>205516.63317777673</v>
      </c>
      <c r="E21" s="1561">
        <v>214786.44196496901</v>
      </c>
      <c r="F21" s="1561">
        <v>224730.25193357887</v>
      </c>
      <c r="G21" s="1561">
        <v>227193.40598418922</v>
      </c>
      <c r="H21" s="1561">
        <v>237521.88337743731</v>
      </c>
      <c r="I21" s="1561">
        <v>240137.93476914888</v>
      </c>
      <c r="J21" s="1561">
        <v>240205.94054131387</v>
      </c>
      <c r="K21" s="1561">
        <v>252901.43714914311</v>
      </c>
    </row>
    <row r="22" spans="1:11">
      <c r="A22" s="1560" t="s">
        <v>1299</v>
      </c>
      <c r="B22" s="1561">
        <v>349743.79881451267</v>
      </c>
      <c r="C22" s="1561">
        <v>364913.66361262486</v>
      </c>
      <c r="D22" s="1561">
        <v>384569.80788912345</v>
      </c>
      <c r="E22" s="1561">
        <v>398568.76951698808</v>
      </c>
      <c r="F22" s="1561">
        <v>416631.36803296674</v>
      </c>
      <c r="G22" s="1561">
        <v>437496.09770794422</v>
      </c>
      <c r="H22" s="1561">
        <v>465534.62009074428</v>
      </c>
      <c r="I22" s="1561">
        <v>483655.3378150842</v>
      </c>
      <c r="J22" s="1561">
        <v>484414.84860647324</v>
      </c>
      <c r="K22" s="1561">
        <v>521916.90405365272</v>
      </c>
    </row>
    <row r="23" spans="1:11" ht="13.5">
      <c r="A23" s="1562" t="s">
        <v>1287</v>
      </c>
      <c r="B23" s="1543">
        <v>545302.79881451267</v>
      </c>
      <c r="C23" s="1543">
        <v>566377.27648991207</v>
      </c>
      <c r="D23" s="1543">
        <v>590086.44106690015</v>
      </c>
      <c r="E23" s="1543">
        <v>613355.21148195711</v>
      </c>
      <c r="F23" s="1543">
        <v>641361.61996654561</v>
      </c>
      <c r="G23" s="1543">
        <v>664689.50369213347</v>
      </c>
      <c r="H23" s="1543">
        <v>703056.50346818159</v>
      </c>
      <c r="I23" s="1543">
        <v>723793.27258423308</v>
      </c>
      <c r="J23" s="1543">
        <v>724620.78914778715</v>
      </c>
      <c r="K23" s="1543">
        <v>774818.34120279585</v>
      </c>
    </row>
    <row r="24" spans="1:11">
      <c r="A24" s="1563" t="s">
        <v>1288</v>
      </c>
      <c r="B24" s="1541">
        <v>23042.850178685159</v>
      </c>
      <c r="C24" s="1541">
        <v>23724.918543974243</v>
      </c>
      <c r="D24" s="1541">
        <v>24327.294225805748</v>
      </c>
      <c r="E24" s="1541">
        <v>25821.355000683609</v>
      </c>
      <c r="F24" s="1541">
        <v>26725.102425707533</v>
      </c>
      <c r="G24" s="1541">
        <v>26918.56544216723</v>
      </c>
      <c r="H24" s="1541">
        <v>28829.837425691989</v>
      </c>
      <c r="I24" s="1541">
        <v>29523.913282349506</v>
      </c>
      <c r="J24" s="1541">
        <v>30276.639888676604</v>
      </c>
      <c r="K24" s="1541">
        <v>32279.781743343305</v>
      </c>
    </row>
    <row r="25" spans="1:11" ht="13.5">
      <c r="A25" s="1564" t="s">
        <v>1289</v>
      </c>
      <c r="B25" s="1543">
        <v>522259.94863582752</v>
      </c>
      <c r="C25" s="1543">
        <v>542652.35794593778</v>
      </c>
      <c r="D25" s="1543">
        <v>565759.14684109436</v>
      </c>
      <c r="E25" s="1543">
        <v>587533.85648127354</v>
      </c>
      <c r="F25" s="1543">
        <v>614636.5175408381</v>
      </c>
      <c r="G25" s="1543">
        <v>637770.93824996625</v>
      </c>
      <c r="H25" s="1543">
        <v>674226.66604248958</v>
      </c>
      <c r="I25" s="1543">
        <v>694269.35930188361</v>
      </c>
      <c r="J25" s="1543">
        <v>694344.14925911056</v>
      </c>
      <c r="K25" s="1543">
        <v>742538.55945945252</v>
      </c>
    </row>
    <row r="26" spans="1:11">
      <c r="A26" s="1563" t="s">
        <v>1290</v>
      </c>
      <c r="B26" s="1541">
        <v>42256.948605796235</v>
      </c>
      <c r="C26" s="1541">
        <v>47454.842817288547</v>
      </c>
      <c r="D26" s="1541">
        <v>52770</v>
      </c>
      <c r="E26" s="1541">
        <v>52160.223899999997</v>
      </c>
      <c r="F26" s="1541">
        <v>55642.839316796162</v>
      </c>
      <c r="G26" s="1541">
        <v>60183.295005046726</v>
      </c>
      <c r="H26" s="1541">
        <v>65527.691968084888</v>
      </c>
      <c r="I26" s="1541">
        <v>70066.336496870354</v>
      </c>
      <c r="J26" s="1541">
        <v>73147.426571350079</v>
      </c>
      <c r="K26" s="1541">
        <v>82510.297172482882</v>
      </c>
    </row>
    <row r="27" spans="1:11" ht="13.5">
      <c r="A27" s="1564" t="s">
        <v>1291</v>
      </c>
      <c r="B27" s="1543">
        <v>564516.89724162372</v>
      </c>
      <c r="C27" s="1543">
        <v>590107.20076322637</v>
      </c>
      <c r="D27" s="1543">
        <v>618529.14684109436</v>
      </c>
      <c r="E27" s="1543">
        <v>639694.08038127352</v>
      </c>
      <c r="F27" s="1543">
        <v>670279.35685763427</v>
      </c>
      <c r="G27" s="1543">
        <v>697954.23325501301</v>
      </c>
      <c r="H27" s="1543">
        <v>739754.35801057448</v>
      </c>
      <c r="I27" s="1543">
        <v>764335.69579875399</v>
      </c>
      <c r="J27" s="1543">
        <v>767491.57583046064</v>
      </c>
      <c r="K27" s="1543">
        <v>825048.85663193534</v>
      </c>
    </row>
    <row r="28" spans="1:11" ht="13.5">
      <c r="A28" s="1565"/>
      <c r="B28" s="1566"/>
      <c r="C28" s="1566"/>
      <c r="D28" s="1566"/>
      <c r="E28" s="1566"/>
      <c r="F28" s="1567"/>
      <c r="G28" s="1567"/>
      <c r="H28" s="1549"/>
      <c r="I28" s="1549"/>
      <c r="J28" s="1567"/>
    </row>
    <row r="29" spans="1:11" ht="13.5">
      <c r="I29" s="1616" t="s">
        <v>1293</v>
      </c>
      <c r="J29" s="1616"/>
      <c r="K29" s="1616"/>
    </row>
    <row r="30" spans="1:11">
      <c r="A30" s="1537" t="s">
        <v>1270</v>
      </c>
      <c r="B30" s="1538" t="s">
        <v>717</v>
      </c>
      <c r="C30" s="1538" t="s">
        <v>718</v>
      </c>
      <c r="D30" s="1539" t="s">
        <v>719</v>
      </c>
      <c r="E30" s="1539" t="s">
        <v>720</v>
      </c>
      <c r="F30" s="1539" t="s">
        <v>721</v>
      </c>
      <c r="G30" s="1539" t="s">
        <v>722</v>
      </c>
      <c r="H30" s="1539" t="s">
        <v>723</v>
      </c>
      <c r="I30" s="1539" t="s">
        <v>1271</v>
      </c>
      <c r="J30" s="1539" t="s">
        <v>1272</v>
      </c>
      <c r="K30" s="1539" t="s">
        <v>47</v>
      </c>
    </row>
    <row r="31" spans="1:11">
      <c r="A31" s="1559" t="s">
        <v>1273</v>
      </c>
      <c r="B31" s="1551"/>
      <c r="C31" s="1552">
        <v>2.9831077265475017</v>
      </c>
      <c r="D31" s="1552">
        <v>1.9868999999999915</v>
      </c>
      <c r="E31" s="1552">
        <v>4.4879999999999995</v>
      </c>
      <c r="F31" s="1552">
        <v>4.5813266199999987</v>
      </c>
      <c r="G31" s="1552">
        <v>1.068366090000012</v>
      </c>
      <c r="H31" s="1552">
        <v>4.5399000000000029</v>
      </c>
      <c r="I31" s="1552">
        <v>0.99689320000000237</v>
      </c>
      <c r="J31" s="1552">
        <v>-0.18874779999998736</v>
      </c>
      <c r="K31" s="1552">
        <v>5.2526299999999964</v>
      </c>
    </row>
    <row r="32" spans="1:11">
      <c r="A32" s="1559" t="s">
        <v>1274</v>
      </c>
      <c r="B32" s="1551"/>
      <c r="C32" s="1552">
        <v>5.3107674417605608</v>
      </c>
      <c r="D32" s="1552">
        <v>3.5504879570509047</v>
      </c>
      <c r="E32" s="1552">
        <v>5.8799999999999955</v>
      </c>
      <c r="F32" s="1552">
        <v>7.5320362769567168</v>
      </c>
      <c r="G32" s="1552">
        <v>2.7139189838980968</v>
      </c>
      <c r="H32" s="1552">
        <v>4.903616495321856</v>
      </c>
      <c r="I32" s="1552">
        <v>7.0900000000000034</v>
      </c>
      <c r="J32" s="1552">
        <v>11.759999999999991</v>
      </c>
      <c r="K32" s="1552">
        <v>6.8599999999999994</v>
      </c>
    </row>
    <row r="33" spans="1:11">
      <c r="A33" s="1559" t="s">
        <v>1275</v>
      </c>
      <c r="B33" s="1551"/>
      <c r="C33" s="1552">
        <v>0.71627536808595949</v>
      </c>
      <c r="D33" s="1552">
        <v>2.1400000000000148</v>
      </c>
      <c r="E33" s="1552">
        <v>2.0100000000000051</v>
      </c>
      <c r="F33" s="1552">
        <v>5.0262119350783507</v>
      </c>
      <c r="G33" s="1552">
        <v>1.9845807238580306</v>
      </c>
      <c r="H33" s="1552">
        <v>11.850000000000009</v>
      </c>
      <c r="I33" s="1552">
        <v>2.3400000000000034</v>
      </c>
      <c r="J33" s="1552">
        <v>-2.7800000000000011</v>
      </c>
      <c r="K33" s="1552">
        <v>8.1872649999999965</v>
      </c>
    </row>
    <row r="34" spans="1:11">
      <c r="A34" s="1559" t="s">
        <v>1276</v>
      </c>
      <c r="B34" s="1551"/>
      <c r="C34" s="1552">
        <v>-1.0457116677215623</v>
      </c>
      <c r="D34" s="1552">
        <v>2.9624908603779403</v>
      </c>
      <c r="E34" s="1552">
        <v>4.0499999999999972</v>
      </c>
      <c r="F34" s="1552">
        <v>3.6299999999999955</v>
      </c>
      <c r="G34" s="1552">
        <v>3.7155999999999949</v>
      </c>
      <c r="H34" s="1552">
        <v>6.2794999999999987</v>
      </c>
      <c r="I34" s="1552">
        <v>0.37442199999999559</v>
      </c>
      <c r="J34" s="1552">
        <v>-7.9987330000000156</v>
      </c>
      <c r="K34" s="1552">
        <v>9.6951871999999923</v>
      </c>
    </row>
    <row r="35" spans="1:11">
      <c r="A35" s="1559" t="s">
        <v>1277</v>
      </c>
      <c r="B35" s="1551"/>
      <c r="C35" s="1552">
        <v>-3.4390841955156475</v>
      </c>
      <c r="D35" s="1552">
        <v>1.8748912090601948</v>
      </c>
      <c r="E35" s="1552">
        <v>4.4272235588064461</v>
      </c>
      <c r="F35" s="1552">
        <v>8.3026024771453848</v>
      </c>
      <c r="G35" s="1552">
        <v>0.27554095125663025</v>
      </c>
      <c r="H35" s="1552">
        <v>3.2723987570021649</v>
      </c>
      <c r="I35" s="1552">
        <v>0.7791221628963001</v>
      </c>
      <c r="J35" s="1552">
        <v>-7.4028109287303892</v>
      </c>
      <c r="K35" s="1552">
        <v>12.968388549038849</v>
      </c>
    </row>
    <row r="36" spans="1:11">
      <c r="A36" s="1559" t="s">
        <v>1278</v>
      </c>
      <c r="B36" s="1551"/>
      <c r="C36" s="1552">
        <v>0.99267621930914629</v>
      </c>
      <c r="D36" s="1552">
        <v>6.1688646308159889</v>
      </c>
      <c r="E36" s="1552">
        <v>4.787000782937298</v>
      </c>
      <c r="F36" s="1552">
        <v>0.21915113968198341</v>
      </c>
      <c r="G36" s="1552">
        <v>2.4517333596130584</v>
      </c>
      <c r="H36" s="1552">
        <v>9.0779904113107932</v>
      </c>
      <c r="I36" s="1552">
        <v>2.8541125887923187</v>
      </c>
      <c r="J36" s="1552">
        <v>-4.3557846150914656</v>
      </c>
      <c r="K36" s="1552">
        <v>11.658404983232714</v>
      </c>
    </row>
    <row r="37" spans="1:11">
      <c r="A37" s="1559" t="s">
        <v>1279</v>
      </c>
      <c r="B37" s="1551"/>
      <c r="C37" s="1552">
        <v>5.2542220854198973</v>
      </c>
      <c r="D37" s="1552">
        <v>6.7485941002472885</v>
      </c>
      <c r="E37" s="1552">
        <v>1.4099999999999966</v>
      </c>
      <c r="F37" s="1552">
        <v>3.4981173999999839</v>
      </c>
      <c r="G37" s="1552">
        <v>7.2516973999999976</v>
      </c>
      <c r="H37" s="1552">
        <v>10.891992299999998</v>
      </c>
      <c r="I37" s="1552">
        <v>2.4200000000000017</v>
      </c>
      <c r="J37" s="1552">
        <v>-2.5390000000000157</v>
      </c>
      <c r="K37" s="1552">
        <v>9.7599999999999909</v>
      </c>
    </row>
    <row r="38" spans="1:11">
      <c r="A38" s="1559" t="s">
        <v>1280</v>
      </c>
      <c r="B38" s="1551"/>
      <c r="C38" s="1552">
        <v>2.3139639335822153</v>
      </c>
      <c r="D38" s="1552">
        <v>6.5178800647576622</v>
      </c>
      <c r="E38" s="1552">
        <v>6.2000000000000028</v>
      </c>
      <c r="F38" s="1552">
        <v>7.3828819999999951</v>
      </c>
      <c r="G38" s="1552">
        <v>5.4969261999999901</v>
      </c>
      <c r="H38" s="1552">
        <v>6.7726655000000022</v>
      </c>
      <c r="I38" s="1552">
        <v>3.328000000000003</v>
      </c>
      <c r="J38" s="1552">
        <v>-9.6829000000000036</v>
      </c>
      <c r="K38" s="1552">
        <v>7.0867499000000009</v>
      </c>
    </row>
    <row r="39" spans="1:11">
      <c r="A39" s="1559" t="s">
        <v>1281</v>
      </c>
      <c r="B39" s="1551"/>
      <c r="C39" s="1552">
        <v>6.9655066989486585</v>
      </c>
      <c r="D39" s="1552">
        <v>5.9542588068006523</v>
      </c>
      <c r="E39" s="1552">
        <v>5.2098018808278681</v>
      </c>
      <c r="F39" s="1552">
        <v>8.0969123999999937</v>
      </c>
      <c r="G39" s="1552">
        <v>7.6501719999999978</v>
      </c>
      <c r="H39" s="1552">
        <v>5.2380279999999999</v>
      </c>
      <c r="I39" s="1552">
        <v>6.2283899999999903</v>
      </c>
      <c r="J39" s="1552">
        <v>2.0152399999999915</v>
      </c>
      <c r="K39" s="1552">
        <v>6.4977200000000011</v>
      </c>
    </row>
    <row r="40" spans="1:11">
      <c r="A40" s="1559" t="s">
        <v>1282</v>
      </c>
      <c r="B40" s="1551"/>
      <c r="C40" s="1552">
        <v>2.028247511146148</v>
      </c>
      <c r="D40" s="1552">
        <v>2.8215329652484513</v>
      </c>
      <c r="E40" s="1552">
        <v>3.3008252063015675</v>
      </c>
      <c r="F40" s="1552">
        <v>3.4699999999999989</v>
      </c>
      <c r="G40" s="1552">
        <v>-0.90825129999998921</v>
      </c>
      <c r="H40" s="1552">
        <v>3.6999999999999886</v>
      </c>
      <c r="I40" s="1552">
        <v>2.9082000000000079</v>
      </c>
      <c r="J40" s="1552">
        <v>8.5528940000000091</v>
      </c>
      <c r="K40" s="1552">
        <v>6.7160999999999973</v>
      </c>
    </row>
    <row r="41" spans="1:11">
      <c r="A41" s="1559" t="s">
        <v>1283</v>
      </c>
      <c r="B41" s="1551"/>
      <c r="C41" s="1552">
        <v>1.9255807529709585</v>
      </c>
      <c r="D41" s="1552">
        <v>3.0094138428728314</v>
      </c>
      <c r="E41" s="1552">
        <v>2.2501986699569301</v>
      </c>
      <c r="F41" s="1552">
        <v>2.9699999999999989</v>
      </c>
      <c r="G41" s="1552">
        <v>5.1929010000000062</v>
      </c>
      <c r="H41" s="1552">
        <v>3.6416159999999991</v>
      </c>
      <c r="I41" s="1552">
        <v>0.77275260999999773</v>
      </c>
      <c r="J41" s="1552">
        <v>3.7237930000000148</v>
      </c>
      <c r="K41" s="1552">
        <v>5.2736700000000098</v>
      </c>
    </row>
    <row r="42" spans="1:11">
      <c r="A42" s="1559" t="s">
        <v>1284</v>
      </c>
      <c r="B42" s="1551"/>
      <c r="C42" s="1552">
        <v>7.4310802557446607</v>
      </c>
      <c r="D42" s="1552">
        <v>3.934750402159537</v>
      </c>
      <c r="E42" s="1552">
        <v>3.8509999999999991</v>
      </c>
      <c r="F42" s="1552">
        <v>3.6698593025470387</v>
      </c>
      <c r="G42" s="1552">
        <v>5.5299386118087881</v>
      </c>
      <c r="H42" s="1552">
        <v>5.0429808677368726</v>
      </c>
      <c r="I42" s="1552">
        <v>8.8383043283300822</v>
      </c>
      <c r="J42" s="1552">
        <v>2.5248449499689798</v>
      </c>
      <c r="K42" s="1552">
        <v>9.6358493999999979</v>
      </c>
    </row>
    <row r="43" spans="1:11">
      <c r="A43" s="1559" t="s">
        <v>130</v>
      </c>
      <c r="B43" s="1551"/>
      <c r="C43" s="1552">
        <v>10.750091698251623</v>
      </c>
      <c r="D43" s="1552">
        <v>6.6365726661785374</v>
      </c>
      <c r="E43" s="1552">
        <v>3.0065000000000026</v>
      </c>
      <c r="F43" s="1552">
        <v>5.5768999999999949</v>
      </c>
      <c r="G43" s="1552">
        <v>5.9162246549999935</v>
      </c>
      <c r="H43" s="1552">
        <v>4.8112047080000053</v>
      </c>
      <c r="I43" s="1552">
        <v>5.0913910000000016</v>
      </c>
      <c r="J43" s="1552">
        <v>7.0414738999999997</v>
      </c>
      <c r="K43" s="1552">
        <v>4.210000000000008</v>
      </c>
    </row>
    <row r="44" spans="1:11">
      <c r="A44" s="1559" t="s">
        <v>1297</v>
      </c>
      <c r="B44" s="1551"/>
      <c r="C44" s="1552">
        <v>9.5932566229596006</v>
      </c>
      <c r="D44" s="1552">
        <v>4.7650666186368653</v>
      </c>
      <c r="E44" s="1552">
        <v>5.0161999999999978</v>
      </c>
      <c r="F44" s="1552">
        <v>6.4285112000000026</v>
      </c>
      <c r="G44" s="1552">
        <v>4.4788497999999919</v>
      </c>
      <c r="H44" s="1552">
        <v>4.5005197999999922</v>
      </c>
      <c r="I44" s="1552">
        <v>11.370321599999997</v>
      </c>
      <c r="J44" s="1552">
        <v>3.2463275000000067</v>
      </c>
      <c r="K44" s="1552">
        <v>6.5807718699999924</v>
      </c>
    </row>
    <row r="45" spans="1:11" ht="13.5" customHeight="1">
      <c r="A45" s="1559" t="s">
        <v>1286</v>
      </c>
      <c r="B45" s="1551"/>
      <c r="C45" s="1552">
        <v>12.722478576137107</v>
      </c>
      <c r="D45" s="1552">
        <v>11.919980506822611</v>
      </c>
      <c r="E45" s="1552">
        <v>7.1102500000000077</v>
      </c>
      <c r="F45" s="1552">
        <v>6.3576216000000016</v>
      </c>
      <c r="G45" s="1552">
        <v>4.7884999999999991</v>
      </c>
      <c r="H45" s="1552">
        <v>4.7654480000000063</v>
      </c>
      <c r="I45" s="1552">
        <v>12.515314399999994</v>
      </c>
      <c r="J45" s="1552">
        <v>3.6719901999999962</v>
      </c>
      <c r="K45" s="1552">
        <v>5.8799999999999955</v>
      </c>
    </row>
    <row r="46" spans="1:11">
      <c r="A46" s="1560" t="s">
        <v>1298</v>
      </c>
      <c r="B46" s="1551"/>
      <c r="C46" s="1552">
        <v>3.0193511304962897</v>
      </c>
      <c r="D46" s="1552">
        <v>2.0117877579005778</v>
      </c>
      <c r="E46" s="1552">
        <v>4.5104907782202162</v>
      </c>
      <c r="F46" s="1552">
        <v>4.6296264688027406</v>
      </c>
      <c r="G46" s="1552">
        <v>1.0960491653515021</v>
      </c>
      <c r="H46" s="1552">
        <v>4.5461167099043678</v>
      </c>
      <c r="I46" s="1552">
        <v>1.1013938398065477</v>
      </c>
      <c r="J46" s="1552">
        <v>2.8319462408290974E-2</v>
      </c>
      <c r="K46" s="1552">
        <v>5.2852550520688339</v>
      </c>
    </row>
    <row r="47" spans="1:11">
      <c r="A47" s="1560" t="s">
        <v>1299</v>
      </c>
      <c r="B47" s="1551"/>
      <c r="C47" s="1552">
        <v>4.3374220928381817</v>
      </c>
      <c r="D47" s="1552">
        <v>5.3865191239768535</v>
      </c>
      <c r="E47" s="1552">
        <v>3.6401613805056456</v>
      </c>
      <c r="F47" s="1552">
        <v>4.531864987281395</v>
      </c>
      <c r="G47" s="1552">
        <v>5.0079593798915596</v>
      </c>
      <c r="H47" s="1552">
        <v>6.4088622800739756</v>
      </c>
      <c r="I47" s="1552">
        <v>3.8924533090165738</v>
      </c>
      <c r="J47" s="1552">
        <v>0.15703554411703635</v>
      </c>
      <c r="K47" s="1552">
        <v>7.7417229374909624</v>
      </c>
    </row>
    <row r="48" spans="1:11" ht="13.5">
      <c r="A48" s="1562" t="s">
        <v>1287</v>
      </c>
      <c r="B48" s="1551"/>
      <c r="C48" s="1552">
        <v>3.8647294166131729</v>
      </c>
      <c r="D48" s="1552">
        <v>4.1861080168901168</v>
      </c>
      <c r="E48" s="1552">
        <v>3.9432816610708983</v>
      </c>
      <c r="F48" s="1552">
        <v>4.5660993760729269</v>
      </c>
      <c r="G48" s="1552">
        <v>3.6372434831389882</v>
      </c>
      <c r="H48" s="1552">
        <v>5.7721687438919957</v>
      </c>
      <c r="I48" s="1552">
        <v>2.9495167193187086</v>
      </c>
      <c r="J48" s="1552">
        <v>0.11433051326928023</v>
      </c>
      <c r="K48" s="1552">
        <v>6.9274236685984647</v>
      </c>
    </row>
    <row r="49" spans="1:11" ht="12" customHeight="1">
      <c r="A49" s="1563" t="s">
        <v>1288</v>
      </c>
      <c r="B49" s="1551"/>
      <c r="C49" s="1552">
        <v>2.960000000000008</v>
      </c>
      <c r="D49" s="1552">
        <v>2.5390000000000015</v>
      </c>
      <c r="E49" s="1552">
        <v>6.1414999999999935</v>
      </c>
      <c r="F49" s="1552">
        <v>3.4999999999999858</v>
      </c>
      <c r="G49" s="1552">
        <v>0.72390000000000043</v>
      </c>
      <c r="H49" s="1552">
        <v>7.100200000000001</v>
      </c>
      <c r="I49" s="1552">
        <v>2.407491400000012</v>
      </c>
      <c r="J49" s="1552">
        <v>2.5495489000000049</v>
      </c>
      <c r="K49" s="1552">
        <v>6.6161300000000125</v>
      </c>
    </row>
    <row r="50" spans="1:11" ht="13.5">
      <c r="A50" s="1564" t="s">
        <v>1289</v>
      </c>
      <c r="B50" s="1551"/>
      <c r="C50" s="1552">
        <v>3.9046473625588902</v>
      </c>
      <c r="D50" s="1552">
        <v>4.2581200573090712</v>
      </c>
      <c r="E50" s="1552">
        <v>3.8487596288558308</v>
      </c>
      <c r="F50" s="1552">
        <v>4.6129530682506896</v>
      </c>
      <c r="G50" s="1552">
        <v>3.7639190072352022</v>
      </c>
      <c r="H50" s="1552">
        <v>5.7161161799810714</v>
      </c>
      <c r="I50" s="1552">
        <v>2.9726936457495299</v>
      </c>
      <c r="J50" s="1552">
        <v>1.0772469823834285E-2</v>
      </c>
      <c r="K50" s="1552">
        <v>6.940997522880707</v>
      </c>
    </row>
    <row r="51" spans="1:11">
      <c r="A51" s="1563" t="s">
        <v>1290</v>
      </c>
      <c r="B51" s="1551"/>
      <c r="C51" s="1552">
        <v>12.300685172472043</v>
      </c>
      <c r="D51" s="1552">
        <v>11.200452613816395</v>
      </c>
      <c r="E51" s="1552">
        <v>-1.1555355315520188</v>
      </c>
      <c r="F51" s="1552">
        <v>6.6767647000000068</v>
      </c>
      <c r="G51" s="1552">
        <v>8.1599999999999966</v>
      </c>
      <c r="H51" s="1552">
        <v>8.8802000000000021</v>
      </c>
      <c r="I51" s="1552">
        <v>6.9263000000000119</v>
      </c>
      <c r="J51" s="1552">
        <v>4.3973899999999873</v>
      </c>
      <c r="K51" s="1552">
        <v>12.799999999999983</v>
      </c>
    </row>
    <row r="52" spans="1:11" ht="13.5">
      <c r="A52" s="1564" t="s">
        <v>1291</v>
      </c>
      <c r="B52" s="1551"/>
      <c r="C52" s="1552">
        <v>4.5331333121547885</v>
      </c>
      <c r="D52" s="1552">
        <v>4.8164038739245854</v>
      </c>
      <c r="E52" s="1552">
        <v>3.4218166837037529</v>
      </c>
      <c r="F52" s="1552">
        <v>4.7812348768541284</v>
      </c>
      <c r="G52" s="1552">
        <v>4.1288570376271991</v>
      </c>
      <c r="H52" s="1552">
        <v>5.9889492410727883</v>
      </c>
      <c r="I52" s="1552">
        <v>3.3229054377301992</v>
      </c>
      <c r="J52" s="1552">
        <v>0.41289188102207675</v>
      </c>
      <c r="K52" s="1552">
        <v>7.4994022884479392</v>
      </c>
    </row>
    <row r="53" spans="1:11">
      <c r="A53" s="1547" t="s">
        <v>1292</v>
      </c>
    </row>
    <row r="54" spans="1:11" hidden="1"/>
    <row r="55" spans="1:11">
      <c r="A55" s="1556" t="s">
        <v>1295</v>
      </c>
    </row>
  </sheetData>
  <mergeCells count="5">
    <mergeCell ref="A1:J1"/>
    <mergeCell ref="A2:J2"/>
    <mergeCell ref="A3:J3"/>
    <mergeCell ref="I4:K4"/>
    <mergeCell ref="I29:K29"/>
  </mergeCells>
  <printOptions horizontalCentered="1"/>
  <pageMargins left="0.7" right="0.7" top="0.75" bottom="0.75" header="0.3" footer="0.3"/>
  <pageSetup scale="74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38"/>
  <sheetViews>
    <sheetView view="pageBreakPreview" zoomScaleSheetLayoutView="100" workbookViewId="0">
      <selection activeCell="A2" sqref="A2:K2"/>
    </sheetView>
  </sheetViews>
  <sheetFormatPr defaultColWidth="11" defaultRowHeight="17.100000000000001" customHeight="1"/>
  <cols>
    <col min="1" max="1" width="46.7109375" style="254" bestFit="1" customWidth="1"/>
    <col min="2" max="2" width="12.140625" style="254" bestFit="1" customWidth="1"/>
    <col min="3" max="3" width="12.5703125" style="254" bestFit="1" customWidth="1"/>
    <col min="4" max="4" width="12" style="254" customWidth="1"/>
    <col min="5" max="5" width="12.5703125" style="254" bestFit="1" customWidth="1"/>
    <col min="6" max="6" width="11.140625" style="254" bestFit="1" customWidth="1"/>
    <col min="7" max="7" width="2.42578125" style="254" bestFit="1" customWidth="1"/>
    <col min="8" max="8" width="11" style="254" bestFit="1" customWidth="1"/>
    <col min="9" max="9" width="10.7109375" style="254" customWidth="1"/>
    <col min="10" max="10" width="2.140625" style="254" customWidth="1"/>
    <col min="11" max="11" width="8.85546875" style="254" bestFit="1" customWidth="1"/>
    <col min="12" max="256" width="11" style="252"/>
    <col min="257" max="257" width="46.7109375" style="252" bestFit="1" customWidth="1"/>
    <col min="258" max="258" width="12" style="252" bestFit="1" customWidth="1"/>
    <col min="259" max="259" width="12.42578125" style="252" bestFit="1" customWidth="1"/>
    <col min="260" max="260" width="12" style="252" customWidth="1"/>
    <col min="261" max="261" width="12.42578125" style="252" bestFit="1" customWidth="1"/>
    <col min="262" max="262" width="11" style="252" bestFit="1" customWidth="1"/>
    <col min="263" max="263" width="2.42578125" style="252" bestFit="1" customWidth="1"/>
    <col min="264" max="264" width="10.85546875" style="252" bestFit="1" customWidth="1"/>
    <col min="265" max="265" width="10.7109375" style="252" customWidth="1"/>
    <col min="266" max="266" width="2.140625" style="252" customWidth="1"/>
    <col min="267" max="267" width="8.7109375" style="252" bestFit="1" customWidth="1"/>
    <col min="268" max="512" width="11" style="252"/>
    <col min="513" max="513" width="46.7109375" style="252" bestFit="1" customWidth="1"/>
    <col min="514" max="514" width="12" style="252" bestFit="1" customWidth="1"/>
    <col min="515" max="515" width="12.42578125" style="252" bestFit="1" customWidth="1"/>
    <col min="516" max="516" width="12" style="252" customWidth="1"/>
    <col min="517" max="517" width="12.42578125" style="252" bestFit="1" customWidth="1"/>
    <col min="518" max="518" width="11" style="252" bestFit="1" customWidth="1"/>
    <col min="519" max="519" width="2.42578125" style="252" bestFit="1" customWidth="1"/>
    <col min="520" max="520" width="10.85546875" style="252" bestFit="1" customWidth="1"/>
    <col min="521" max="521" width="10.7109375" style="252" customWidth="1"/>
    <col min="522" max="522" width="2.140625" style="252" customWidth="1"/>
    <col min="523" max="523" width="8.7109375" style="252" bestFit="1" customWidth="1"/>
    <col min="524" max="768" width="11" style="252"/>
    <col min="769" max="769" width="46.7109375" style="252" bestFit="1" customWidth="1"/>
    <col min="770" max="770" width="12" style="252" bestFit="1" customWidth="1"/>
    <col min="771" max="771" width="12.42578125" style="252" bestFit="1" customWidth="1"/>
    <col min="772" max="772" width="12" style="252" customWidth="1"/>
    <col min="773" max="773" width="12.42578125" style="252" bestFit="1" customWidth="1"/>
    <col min="774" max="774" width="11" style="252" bestFit="1" customWidth="1"/>
    <col min="775" max="775" width="2.42578125" style="252" bestFit="1" customWidth="1"/>
    <col min="776" max="776" width="10.85546875" style="252" bestFit="1" customWidth="1"/>
    <col min="777" max="777" width="10.7109375" style="252" customWidth="1"/>
    <col min="778" max="778" width="2.140625" style="252" customWidth="1"/>
    <col min="779" max="779" width="8.7109375" style="252" bestFit="1" customWidth="1"/>
    <col min="780" max="1024" width="11" style="252"/>
    <col min="1025" max="1025" width="46.7109375" style="252" bestFit="1" customWidth="1"/>
    <col min="1026" max="1026" width="12" style="252" bestFit="1" customWidth="1"/>
    <col min="1027" max="1027" width="12.42578125" style="252" bestFit="1" customWidth="1"/>
    <col min="1028" max="1028" width="12" style="252" customWidth="1"/>
    <col min="1029" max="1029" width="12.42578125" style="252" bestFit="1" customWidth="1"/>
    <col min="1030" max="1030" width="11" style="252" bestFit="1" customWidth="1"/>
    <col min="1031" max="1031" width="2.42578125" style="252" bestFit="1" customWidth="1"/>
    <col min="1032" max="1032" width="10.85546875" style="252" bestFit="1" customWidth="1"/>
    <col min="1033" max="1033" width="10.7109375" style="252" customWidth="1"/>
    <col min="1034" max="1034" width="2.140625" style="252" customWidth="1"/>
    <col min="1035" max="1035" width="8.7109375" style="252" bestFit="1" customWidth="1"/>
    <col min="1036" max="1280" width="11" style="252"/>
    <col min="1281" max="1281" width="46.7109375" style="252" bestFit="1" customWidth="1"/>
    <col min="1282" max="1282" width="12" style="252" bestFit="1" customWidth="1"/>
    <col min="1283" max="1283" width="12.42578125" style="252" bestFit="1" customWidth="1"/>
    <col min="1284" max="1284" width="12" style="252" customWidth="1"/>
    <col min="1285" max="1285" width="12.42578125" style="252" bestFit="1" customWidth="1"/>
    <col min="1286" max="1286" width="11" style="252" bestFit="1" customWidth="1"/>
    <col min="1287" max="1287" width="2.42578125" style="252" bestFit="1" customWidth="1"/>
    <col min="1288" max="1288" width="10.85546875" style="252" bestFit="1" customWidth="1"/>
    <col min="1289" max="1289" width="10.7109375" style="252" customWidth="1"/>
    <col min="1290" max="1290" width="2.140625" style="252" customWidth="1"/>
    <col min="1291" max="1291" width="8.7109375" style="252" bestFit="1" customWidth="1"/>
    <col min="1292" max="1536" width="11" style="252"/>
    <col min="1537" max="1537" width="46.7109375" style="252" bestFit="1" customWidth="1"/>
    <col min="1538" max="1538" width="12" style="252" bestFit="1" customWidth="1"/>
    <col min="1539" max="1539" width="12.42578125" style="252" bestFit="1" customWidth="1"/>
    <col min="1540" max="1540" width="12" style="252" customWidth="1"/>
    <col min="1541" max="1541" width="12.42578125" style="252" bestFit="1" customWidth="1"/>
    <col min="1542" max="1542" width="11" style="252" bestFit="1" customWidth="1"/>
    <col min="1543" max="1543" width="2.42578125" style="252" bestFit="1" customWidth="1"/>
    <col min="1544" max="1544" width="10.85546875" style="252" bestFit="1" customWidth="1"/>
    <col min="1545" max="1545" width="10.7109375" style="252" customWidth="1"/>
    <col min="1546" max="1546" width="2.140625" style="252" customWidth="1"/>
    <col min="1547" max="1547" width="8.7109375" style="252" bestFit="1" customWidth="1"/>
    <col min="1548" max="1792" width="11" style="252"/>
    <col min="1793" max="1793" width="46.7109375" style="252" bestFit="1" customWidth="1"/>
    <col min="1794" max="1794" width="12" style="252" bestFit="1" customWidth="1"/>
    <col min="1795" max="1795" width="12.42578125" style="252" bestFit="1" customWidth="1"/>
    <col min="1796" max="1796" width="12" style="252" customWidth="1"/>
    <col min="1797" max="1797" width="12.42578125" style="252" bestFit="1" customWidth="1"/>
    <col min="1798" max="1798" width="11" style="252" bestFit="1" customWidth="1"/>
    <col min="1799" max="1799" width="2.42578125" style="252" bestFit="1" customWidth="1"/>
    <col min="1800" max="1800" width="10.85546875" style="252" bestFit="1" customWidth="1"/>
    <col min="1801" max="1801" width="10.7109375" style="252" customWidth="1"/>
    <col min="1802" max="1802" width="2.140625" style="252" customWidth="1"/>
    <col min="1803" max="1803" width="8.7109375" style="252" bestFit="1" customWidth="1"/>
    <col min="1804" max="2048" width="11" style="252"/>
    <col min="2049" max="2049" width="46.7109375" style="252" bestFit="1" customWidth="1"/>
    <col min="2050" max="2050" width="12" style="252" bestFit="1" customWidth="1"/>
    <col min="2051" max="2051" width="12.42578125" style="252" bestFit="1" customWidth="1"/>
    <col min="2052" max="2052" width="12" style="252" customWidth="1"/>
    <col min="2053" max="2053" width="12.42578125" style="252" bestFit="1" customWidth="1"/>
    <col min="2054" max="2054" width="11" style="252" bestFit="1" customWidth="1"/>
    <col min="2055" max="2055" width="2.42578125" style="252" bestFit="1" customWidth="1"/>
    <col min="2056" max="2056" width="10.85546875" style="252" bestFit="1" customWidth="1"/>
    <col min="2057" max="2057" width="10.7109375" style="252" customWidth="1"/>
    <col min="2058" max="2058" width="2.140625" style="252" customWidth="1"/>
    <col min="2059" max="2059" width="8.7109375" style="252" bestFit="1" customWidth="1"/>
    <col min="2060" max="2304" width="11" style="252"/>
    <col min="2305" max="2305" width="46.7109375" style="252" bestFit="1" customWidth="1"/>
    <col min="2306" max="2306" width="12" style="252" bestFit="1" customWidth="1"/>
    <col min="2307" max="2307" width="12.42578125" style="252" bestFit="1" customWidth="1"/>
    <col min="2308" max="2308" width="12" style="252" customWidth="1"/>
    <col min="2309" max="2309" width="12.42578125" style="252" bestFit="1" customWidth="1"/>
    <col min="2310" max="2310" width="11" style="252" bestFit="1" customWidth="1"/>
    <col min="2311" max="2311" width="2.42578125" style="252" bestFit="1" customWidth="1"/>
    <col min="2312" max="2312" width="10.85546875" style="252" bestFit="1" customWidth="1"/>
    <col min="2313" max="2313" width="10.7109375" style="252" customWidth="1"/>
    <col min="2314" max="2314" width="2.140625" style="252" customWidth="1"/>
    <col min="2315" max="2315" width="8.7109375" style="252" bestFit="1" customWidth="1"/>
    <col min="2316" max="2560" width="11" style="252"/>
    <col min="2561" max="2561" width="46.7109375" style="252" bestFit="1" customWidth="1"/>
    <col min="2562" max="2562" width="12" style="252" bestFit="1" customWidth="1"/>
    <col min="2563" max="2563" width="12.42578125" style="252" bestFit="1" customWidth="1"/>
    <col min="2564" max="2564" width="12" style="252" customWidth="1"/>
    <col min="2565" max="2565" width="12.42578125" style="252" bestFit="1" customWidth="1"/>
    <col min="2566" max="2566" width="11" style="252" bestFit="1" customWidth="1"/>
    <col min="2567" max="2567" width="2.42578125" style="252" bestFit="1" customWidth="1"/>
    <col min="2568" max="2568" width="10.85546875" style="252" bestFit="1" customWidth="1"/>
    <col min="2569" max="2569" width="10.7109375" style="252" customWidth="1"/>
    <col min="2570" max="2570" width="2.140625" style="252" customWidth="1"/>
    <col min="2571" max="2571" width="8.7109375" style="252" bestFit="1" customWidth="1"/>
    <col min="2572" max="2816" width="11" style="252"/>
    <col min="2817" max="2817" width="46.7109375" style="252" bestFit="1" customWidth="1"/>
    <col min="2818" max="2818" width="12" style="252" bestFit="1" customWidth="1"/>
    <col min="2819" max="2819" width="12.42578125" style="252" bestFit="1" customWidth="1"/>
    <col min="2820" max="2820" width="12" style="252" customWidth="1"/>
    <col min="2821" max="2821" width="12.42578125" style="252" bestFit="1" customWidth="1"/>
    <col min="2822" max="2822" width="11" style="252" bestFit="1" customWidth="1"/>
    <col min="2823" max="2823" width="2.42578125" style="252" bestFit="1" customWidth="1"/>
    <col min="2824" max="2824" width="10.85546875" style="252" bestFit="1" customWidth="1"/>
    <col min="2825" max="2825" width="10.7109375" style="252" customWidth="1"/>
    <col min="2826" max="2826" width="2.140625" style="252" customWidth="1"/>
    <col min="2827" max="2827" width="8.7109375" style="252" bestFit="1" customWidth="1"/>
    <col min="2828" max="3072" width="11" style="252"/>
    <col min="3073" max="3073" width="46.7109375" style="252" bestFit="1" customWidth="1"/>
    <col min="3074" max="3074" width="12" style="252" bestFit="1" customWidth="1"/>
    <col min="3075" max="3075" width="12.42578125" style="252" bestFit="1" customWidth="1"/>
    <col min="3076" max="3076" width="12" style="252" customWidth="1"/>
    <col min="3077" max="3077" width="12.42578125" style="252" bestFit="1" customWidth="1"/>
    <col min="3078" max="3078" width="11" style="252" bestFit="1" customWidth="1"/>
    <col min="3079" max="3079" width="2.42578125" style="252" bestFit="1" customWidth="1"/>
    <col min="3080" max="3080" width="10.85546875" style="252" bestFit="1" customWidth="1"/>
    <col min="3081" max="3081" width="10.7109375" style="252" customWidth="1"/>
    <col min="3082" max="3082" width="2.140625" style="252" customWidth="1"/>
    <col min="3083" max="3083" width="8.7109375" style="252" bestFit="1" customWidth="1"/>
    <col min="3084" max="3328" width="11" style="252"/>
    <col min="3329" max="3329" width="46.7109375" style="252" bestFit="1" customWidth="1"/>
    <col min="3330" max="3330" width="12" style="252" bestFit="1" customWidth="1"/>
    <col min="3331" max="3331" width="12.42578125" style="252" bestFit="1" customWidth="1"/>
    <col min="3332" max="3332" width="12" style="252" customWidth="1"/>
    <col min="3333" max="3333" width="12.42578125" style="252" bestFit="1" customWidth="1"/>
    <col min="3334" max="3334" width="11" style="252" bestFit="1" customWidth="1"/>
    <col min="3335" max="3335" width="2.42578125" style="252" bestFit="1" customWidth="1"/>
    <col min="3336" max="3336" width="10.85546875" style="252" bestFit="1" customWidth="1"/>
    <col min="3337" max="3337" width="10.7109375" style="252" customWidth="1"/>
    <col min="3338" max="3338" width="2.140625" style="252" customWidth="1"/>
    <col min="3339" max="3339" width="8.7109375" style="252" bestFit="1" customWidth="1"/>
    <col min="3340" max="3584" width="11" style="252"/>
    <col min="3585" max="3585" width="46.7109375" style="252" bestFit="1" customWidth="1"/>
    <col min="3586" max="3586" width="12" style="252" bestFit="1" customWidth="1"/>
    <col min="3587" max="3587" width="12.42578125" style="252" bestFit="1" customWidth="1"/>
    <col min="3588" max="3588" width="12" style="252" customWidth="1"/>
    <col min="3589" max="3589" width="12.42578125" style="252" bestFit="1" customWidth="1"/>
    <col min="3590" max="3590" width="11" style="252" bestFit="1" customWidth="1"/>
    <col min="3591" max="3591" width="2.42578125" style="252" bestFit="1" customWidth="1"/>
    <col min="3592" max="3592" width="10.85546875" style="252" bestFit="1" customWidth="1"/>
    <col min="3593" max="3593" width="10.7109375" style="252" customWidth="1"/>
    <col min="3594" max="3594" width="2.140625" style="252" customWidth="1"/>
    <col min="3595" max="3595" width="8.7109375" style="252" bestFit="1" customWidth="1"/>
    <col min="3596" max="3840" width="11" style="252"/>
    <col min="3841" max="3841" width="46.7109375" style="252" bestFit="1" customWidth="1"/>
    <col min="3842" max="3842" width="12" style="252" bestFit="1" customWidth="1"/>
    <col min="3843" max="3843" width="12.42578125" style="252" bestFit="1" customWidth="1"/>
    <col min="3844" max="3844" width="12" style="252" customWidth="1"/>
    <col min="3845" max="3845" width="12.42578125" style="252" bestFit="1" customWidth="1"/>
    <col min="3846" max="3846" width="11" style="252" bestFit="1" customWidth="1"/>
    <col min="3847" max="3847" width="2.42578125" style="252" bestFit="1" customWidth="1"/>
    <col min="3848" max="3848" width="10.85546875" style="252" bestFit="1" customWidth="1"/>
    <col min="3849" max="3849" width="10.7109375" style="252" customWidth="1"/>
    <col min="3850" max="3850" width="2.140625" style="252" customWidth="1"/>
    <col min="3851" max="3851" width="8.7109375" style="252" bestFit="1" customWidth="1"/>
    <col min="3852" max="4096" width="11" style="252"/>
    <col min="4097" max="4097" width="46.7109375" style="252" bestFit="1" customWidth="1"/>
    <col min="4098" max="4098" width="12" style="252" bestFit="1" customWidth="1"/>
    <col min="4099" max="4099" width="12.42578125" style="252" bestFit="1" customWidth="1"/>
    <col min="4100" max="4100" width="12" style="252" customWidth="1"/>
    <col min="4101" max="4101" width="12.42578125" style="252" bestFit="1" customWidth="1"/>
    <col min="4102" max="4102" width="11" style="252" bestFit="1" customWidth="1"/>
    <col min="4103" max="4103" width="2.42578125" style="252" bestFit="1" customWidth="1"/>
    <col min="4104" max="4104" width="10.85546875" style="252" bestFit="1" customWidth="1"/>
    <col min="4105" max="4105" width="10.7109375" style="252" customWidth="1"/>
    <col min="4106" max="4106" width="2.140625" style="252" customWidth="1"/>
    <col min="4107" max="4107" width="8.7109375" style="252" bestFit="1" customWidth="1"/>
    <col min="4108" max="4352" width="11" style="252"/>
    <col min="4353" max="4353" width="46.7109375" style="252" bestFit="1" customWidth="1"/>
    <col min="4354" max="4354" width="12" style="252" bestFit="1" customWidth="1"/>
    <col min="4355" max="4355" width="12.42578125" style="252" bestFit="1" customWidth="1"/>
    <col min="4356" max="4356" width="12" style="252" customWidth="1"/>
    <col min="4357" max="4357" width="12.42578125" style="252" bestFit="1" customWidth="1"/>
    <col min="4358" max="4358" width="11" style="252" bestFit="1" customWidth="1"/>
    <col min="4359" max="4359" width="2.42578125" style="252" bestFit="1" customWidth="1"/>
    <col min="4360" max="4360" width="10.85546875" style="252" bestFit="1" customWidth="1"/>
    <col min="4361" max="4361" width="10.7109375" style="252" customWidth="1"/>
    <col min="4362" max="4362" width="2.140625" style="252" customWidth="1"/>
    <col min="4363" max="4363" width="8.7109375" style="252" bestFit="1" customWidth="1"/>
    <col min="4364" max="4608" width="11" style="252"/>
    <col min="4609" max="4609" width="46.7109375" style="252" bestFit="1" customWidth="1"/>
    <col min="4610" max="4610" width="12" style="252" bestFit="1" customWidth="1"/>
    <col min="4611" max="4611" width="12.42578125" style="252" bestFit="1" customWidth="1"/>
    <col min="4612" max="4612" width="12" style="252" customWidth="1"/>
    <col min="4613" max="4613" width="12.42578125" style="252" bestFit="1" customWidth="1"/>
    <col min="4614" max="4614" width="11" style="252" bestFit="1" customWidth="1"/>
    <col min="4615" max="4615" width="2.42578125" style="252" bestFit="1" customWidth="1"/>
    <col min="4616" max="4616" width="10.85546875" style="252" bestFit="1" customWidth="1"/>
    <col min="4617" max="4617" width="10.7109375" style="252" customWidth="1"/>
    <col min="4618" max="4618" width="2.140625" style="252" customWidth="1"/>
    <col min="4619" max="4619" width="8.7109375" style="252" bestFit="1" customWidth="1"/>
    <col min="4620" max="4864" width="11" style="252"/>
    <col min="4865" max="4865" width="46.7109375" style="252" bestFit="1" customWidth="1"/>
    <col min="4866" max="4866" width="12" style="252" bestFit="1" customWidth="1"/>
    <col min="4867" max="4867" width="12.42578125" style="252" bestFit="1" customWidth="1"/>
    <col min="4868" max="4868" width="12" style="252" customWidth="1"/>
    <col min="4869" max="4869" width="12.42578125" style="252" bestFit="1" customWidth="1"/>
    <col min="4870" max="4870" width="11" style="252" bestFit="1" customWidth="1"/>
    <col min="4871" max="4871" width="2.42578125" style="252" bestFit="1" customWidth="1"/>
    <col min="4872" max="4872" width="10.85546875" style="252" bestFit="1" customWidth="1"/>
    <col min="4873" max="4873" width="10.7109375" style="252" customWidth="1"/>
    <col min="4874" max="4874" width="2.140625" style="252" customWidth="1"/>
    <col min="4875" max="4875" width="8.7109375" style="252" bestFit="1" customWidth="1"/>
    <col min="4876" max="5120" width="11" style="252"/>
    <col min="5121" max="5121" width="46.7109375" style="252" bestFit="1" customWidth="1"/>
    <col min="5122" max="5122" width="12" style="252" bestFit="1" customWidth="1"/>
    <col min="5123" max="5123" width="12.42578125" style="252" bestFit="1" customWidth="1"/>
    <col min="5124" max="5124" width="12" style="252" customWidth="1"/>
    <col min="5125" max="5125" width="12.42578125" style="252" bestFit="1" customWidth="1"/>
    <col min="5126" max="5126" width="11" style="252" bestFit="1" customWidth="1"/>
    <col min="5127" max="5127" width="2.42578125" style="252" bestFit="1" customWidth="1"/>
    <col min="5128" max="5128" width="10.85546875" style="252" bestFit="1" customWidth="1"/>
    <col min="5129" max="5129" width="10.7109375" style="252" customWidth="1"/>
    <col min="5130" max="5130" width="2.140625" style="252" customWidth="1"/>
    <col min="5131" max="5131" width="8.7109375" style="252" bestFit="1" customWidth="1"/>
    <col min="5132" max="5376" width="11" style="252"/>
    <col min="5377" max="5377" width="46.7109375" style="252" bestFit="1" customWidth="1"/>
    <col min="5378" max="5378" width="12" style="252" bestFit="1" customWidth="1"/>
    <col min="5379" max="5379" width="12.42578125" style="252" bestFit="1" customWidth="1"/>
    <col min="5380" max="5380" width="12" style="252" customWidth="1"/>
    <col min="5381" max="5381" width="12.42578125" style="252" bestFit="1" customWidth="1"/>
    <col min="5382" max="5382" width="11" style="252" bestFit="1" customWidth="1"/>
    <col min="5383" max="5383" width="2.42578125" style="252" bestFit="1" customWidth="1"/>
    <col min="5384" max="5384" width="10.85546875" style="252" bestFit="1" customWidth="1"/>
    <col min="5385" max="5385" width="10.7109375" style="252" customWidth="1"/>
    <col min="5386" max="5386" width="2.140625" style="252" customWidth="1"/>
    <col min="5387" max="5387" width="8.7109375" style="252" bestFit="1" customWidth="1"/>
    <col min="5388" max="5632" width="11" style="252"/>
    <col min="5633" max="5633" width="46.7109375" style="252" bestFit="1" customWidth="1"/>
    <col min="5634" max="5634" width="12" style="252" bestFit="1" customWidth="1"/>
    <col min="5635" max="5635" width="12.42578125" style="252" bestFit="1" customWidth="1"/>
    <col min="5636" max="5636" width="12" style="252" customWidth="1"/>
    <col min="5637" max="5637" width="12.42578125" style="252" bestFit="1" customWidth="1"/>
    <col min="5638" max="5638" width="11" style="252" bestFit="1" customWidth="1"/>
    <col min="5639" max="5639" width="2.42578125" style="252" bestFit="1" customWidth="1"/>
    <col min="5640" max="5640" width="10.85546875" style="252" bestFit="1" customWidth="1"/>
    <col min="5641" max="5641" width="10.7109375" style="252" customWidth="1"/>
    <col min="5642" max="5642" width="2.140625" style="252" customWidth="1"/>
    <col min="5643" max="5643" width="8.7109375" style="252" bestFit="1" customWidth="1"/>
    <col min="5644" max="5888" width="11" style="252"/>
    <col min="5889" max="5889" width="46.7109375" style="252" bestFit="1" customWidth="1"/>
    <col min="5890" max="5890" width="12" style="252" bestFit="1" customWidth="1"/>
    <col min="5891" max="5891" width="12.42578125" style="252" bestFit="1" customWidth="1"/>
    <col min="5892" max="5892" width="12" style="252" customWidth="1"/>
    <col min="5893" max="5893" width="12.42578125" style="252" bestFit="1" customWidth="1"/>
    <col min="5894" max="5894" width="11" style="252" bestFit="1" customWidth="1"/>
    <col min="5895" max="5895" width="2.42578125" style="252" bestFit="1" customWidth="1"/>
    <col min="5896" max="5896" width="10.85546875" style="252" bestFit="1" customWidth="1"/>
    <col min="5897" max="5897" width="10.7109375" style="252" customWidth="1"/>
    <col min="5898" max="5898" width="2.140625" style="252" customWidth="1"/>
    <col min="5899" max="5899" width="8.7109375" style="252" bestFit="1" customWidth="1"/>
    <col min="5900" max="6144" width="11" style="252"/>
    <col min="6145" max="6145" width="46.7109375" style="252" bestFit="1" customWidth="1"/>
    <col min="6146" max="6146" width="12" style="252" bestFit="1" customWidth="1"/>
    <col min="6147" max="6147" width="12.42578125" style="252" bestFit="1" customWidth="1"/>
    <col min="6148" max="6148" width="12" style="252" customWidth="1"/>
    <col min="6149" max="6149" width="12.42578125" style="252" bestFit="1" customWidth="1"/>
    <col min="6150" max="6150" width="11" style="252" bestFit="1" customWidth="1"/>
    <col min="6151" max="6151" width="2.42578125" style="252" bestFit="1" customWidth="1"/>
    <col min="6152" max="6152" width="10.85546875" style="252" bestFit="1" customWidth="1"/>
    <col min="6153" max="6153" width="10.7109375" style="252" customWidth="1"/>
    <col min="6154" max="6154" width="2.140625" style="252" customWidth="1"/>
    <col min="6155" max="6155" width="8.7109375" style="252" bestFit="1" customWidth="1"/>
    <col min="6156" max="6400" width="11" style="252"/>
    <col min="6401" max="6401" width="46.7109375" style="252" bestFit="1" customWidth="1"/>
    <col min="6402" max="6402" width="12" style="252" bestFit="1" customWidth="1"/>
    <col min="6403" max="6403" width="12.42578125" style="252" bestFit="1" customWidth="1"/>
    <col min="6404" max="6404" width="12" style="252" customWidth="1"/>
    <col min="6405" max="6405" width="12.42578125" style="252" bestFit="1" customWidth="1"/>
    <col min="6406" max="6406" width="11" style="252" bestFit="1" customWidth="1"/>
    <col min="6407" max="6407" width="2.42578125" style="252" bestFit="1" customWidth="1"/>
    <col min="6408" max="6408" width="10.85546875" style="252" bestFit="1" customWidth="1"/>
    <col min="6409" max="6409" width="10.7109375" style="252" customWidth="1"/>
    <col min="6410" max="6410" width="2.140625" style="252" customWidth="1"/>
    <col min="6411" max="6411" width="8.7109375" style="252" bestFit="1" customWidth="1"/>
    <col min="6412" max="6656" width="11" style="252"/>
    <col min="6657" max="6657" width="46.7109375" style="252" bestFit="1" customWidth="1"/>
    <col min="6658" max="6658" width="12" style="252" bestFit="1" customWidth="1"/>
    <col min="6659" max="6659" width="12.42578125" style="252" bestFit="1" customWidth="1"/>
    <col min="6660" max="6660" width="12" style="252" customWidth="1"/>
    <col min="6661" max="6661" width="12.42578125" style="252" bestFit="1" customWidth="1"/>
    <col min="6662" max="6662" width="11" style="252" bestFit="1" customWidth="1"/>
    <col min="6663" max="6663" width="2.42578125" style="252" bestFit="1" customWidth="1"/>
    <col min="6664" max="6664" width="10.85546875" style="252" bestFit="1" customWidth="1"/>
    <col min="6665" max="6665" width="10.7109375" style="252" customWidth="1"/>
    <col min="6666" max="6666" width="2.140625" style="252" customWidth="1"/>
    <col min="6667" max="6667" width="8.7109375" style="252" bestFit="1" customWidth="1"/>
    <col min="6668" max="6912" width="11" style="252"/>
    <col min="6913" max="6913" width="46.7109375" style="252" bestFit="1" customWidth="1"/>
    <col min="6914" max="6914" width="12" style="252" bestFit="1" customWidth="1"/>
    <col min="6915" max="6915" width="12.42578125" style="252" bestFit="1" customWidth="1"/>
    <col min="6916" max="6916" width="12" style="252" customWidth="1"/>
    <col min="6917" max="6917" width="12.42578125" style="252" bestFit="1" customWidth="1"/>
    <col min="6918" max="6918" width="11" style="252" bestFit="1" customWidth="1"/>
    <col min="6919" max="6919" width="2.42578125" style="252" bestFit="1" customWidth="1"/>
    <col min="6920" max="6920" width="10.85546875" style="252" bestFit="1" customWidth="1"/>
    <col min="6921" max="6921" width="10.7109375" style="252" customWidth="1"/>
    <col min="6922" max="6922" width="2.140625" style="252" customWidth="1"/>
    <col min="6923" max="6923" width="8.7109375" style="252" bestFit="1" customWidth="1"/>
    <col min="6924" max="7168" width="11" style="252"/>
    <col min="7169" max="7169" width="46.7109375" style="252" bestFit="1" customWidth="1"/>
    <col min="7170" max="7170" width="12" style="252" bestFit="1" customWidth="1"/>
    <col min="7171" max="7171" width="12.42578125" style="252" bestFit="1" customWidth="1"/>
    <col min="7172" max="7172" width="12" style="252" customWidth="1"/>
    <col min="7173" max="7173" width="12.42578125" style="252" bestFit="1" customWidth="1"/>
    <col min="7174" max="7174" width="11" style="252" bestFit="1" customWidth="1"/>
    <col min="7175" max="7175" width="2.42578125" style="252" bestFit="1" customWidth="1"/>
    <col min="7176" max="7176" width="10.85546875" style="252" bestFit="1" customWidth="1"/>
    <col min="7177" max="7177" width="10.7109375" style="252" customWidth="1"/>
    <col min="7178" max="7178" width="2.140625" style="252" customWidth="1"/>
    <col min="7179" max="7179" width="8.7109375" style="252" bestFit="1" customWidth="1"/>
    <col min="7180" max="7424" width="11" style="252"/>
    <col min="7425" max="7425" width="46.7109375" style="252" bestFit="1" customWidth="1"/>
    <col min="7426" max="7426" width="12" style="252" bestFit="1" customWidth="1"/>
    <col min="7427" max="7427" width="12.42578125" style="252" bestFit="1" customWidth="1"/>
    <col min="7428" max="7428" width="12" style="252" customWidth="1"/>
    <col min="7429" max="7429" width="12.42578125" style="252" bestFit="1" customWidth="1"/>
    <col min="7430" max="7430" width="11" style="252" bestFit="1" customWidth="1"/>
    <col min="7431" max="7431" width="2.42578125" style="252" bestFit="1" customWidth="1"/>
    <col min="7432" max="7432" width="10.85546875" style="252" bestFit="1" customWidth="1"/>
    <col min="7433" max="7433" width="10.7109375" style="252" customWidth="1"/>
    <col min="7434" max="7434" width="2.140625" style="252" customWidth="1"/>
    <col min="7435" max="7435" width="8.7109375" style="252" bestFit="1" customWidth="1"/>
    <col min="7436" max="7680" width="11" style="252"/>
    <col min="7681" max="7681" width="46.7109375" style="252" bestFit="1" customWidth="1"/>
    <col min="7682" max="7682" width="12" style="252" bestFit="1" customWidth="1"/>
    <col min="7683" max="7683" width="12.42578125" style="252" bestFit="1" customWidth="1"/>
    <col min="7684" max="7684" width="12" style="252" customWidth="1"/>
    <col min="7685" max="7685" width="12.42578125" style="252" bestFit="1" customWidth="1"/>
    <col min="7686" max="7686" width="11" style="252" bestFit="1" customWidth="1"/>
    <col min="7687" max="7687" width="2.42578125" style="252" bestFit="1" customWidth="1"/>
    <col min="7688" max="7688" width="10.85546875" style="252" bestFit="1" customWidth="1"/>
    <col min="7689" max="7689" width="10.7109375" style="252" customWidth="1"/>
    <col min="7690" max="7690" width="2.140625" style="252" customWidth="1"/>
    <col min="7691" max="7691" width="8.7109375" style="252" bestFit="1" customWidth="1"/>
    <col min="7692" max="7936" width="11" style="252"/>
    <col min="7937" max="7937" width="46.7109375" style="252" bestFit="1" customWidth="1"/>
    <col min="7938" max="7938" width="12" style="252" bestFit="1" customWidth="1"/>
    <col min="7939" max="7939" width="12.42578125" style="252" bestFit="1" customWidth="1"/>
    <col min="7940" max="7940" width="12" style="252" customWidth="1"/>
    <col min="7941" max="7941" width="12.42578125" style="252" bestFit="1" customWidth="1"/>
    <col min="7942" max="7942" width="11" style="252" bestFit="1" customWidth="1"/>
    <col min="7943" max="7943" width="2.42578125" style="252" bestFit="1" customWidth="1"/>
    <col min="7944" max="7944" width="10.85546875" style="252" bestFit="1" customWidth="1"/>
    <col min="7945" max="7945" width="10.7109375" style="252" customWidth="1"/>
    <col min="7946" max="7946" width="2.140625" style="252" customWidth="1"/>
    <col min="7947" max="7947" width="8.7109375" style="252" bestFit="1" customWidth="1"/>
    <col min="7948" max="8192" width="11" style="252"/>
    <col min="8193" max="8193" width="46.7109375" style="252" bestFit="1" customWidth="1"/>
    <col min="8194" max="8194" width="12" style="252" bestFit="1" customWidth="1"/>
    <col min="8195" max="8195" width="12.42578125" style="252" bestFit="1" customWidth="1"/>
    <col min="8196" max="8196" width="12" style="252" customWidth="1"/>
    <col min="8197" max="8197" width="12.42578125" style="252" bestFit="1" customWidth="1"/>
    <col min="8198" max="8198" width="11" style="252" bestFit="1" customWidth="1"/>
    <col min="8199" max="8199" width="2.42578125" style="252" bestFit="1" customWidth="1"/>
    <col min="8200" max="8200" width="10.85546875" style="252" bestFit="1" customWidth="1"/>
    <col min="8201" max="8201" width="10.7109375" style="252" customWidth="1"/>
    <col min="8202" max="8202" width="2.140625" style="252" customWidth="1"/>
    <col min="8203" max="8203" width="8.7109375" style="252" bestFit="1" customWidth="1"/>
    <col min="8204" max="8448" width="11" style="252"/>
    <col min="8449" max="8449" width="46.7109375" style="252" bestFit="1" customWidth="1"/>
    <col min="8450" max="8450" width="12" style="252" bestFit="1" customWidth="1"/>
    <col min="8451" max="8451" width="12.42578125" style="252" bestFit="1" customWidth="1"/>
    <col min="8452" max="8452" width="12" style="252" customWidth="1"/>
    <col min="8453" max="8453" width="12.42578125" style="252" bestFit="1" customWidth="1"/>
    <col min="8454" max="8454" width="11" style="252" bestFit="1" customWidth="1"/>
    <col min="8455" max="8455" width="2.42578125" style="252" bestFit="1" customWidth="1"/>
    <col min="8456" max="8456" width="10.85546875" style="252" bestFit="1" customWidth="1"/>
    <col min="8457" max="8457" width="10.7109375" style="252" customWidth="1"/>
    <col min="8458" max="8458" width="2.140625" style="252" customWidth="1"/>
    <col min="8459" max="8459" width="8.7109375" style="252" bestFit="1" customWidth="1"/>
    <col min="8460" max="8704" width="11" style="252"/>
    <col min="8705" max="8705" width="46.7109375" style="252" bestFit="1" customWidth="1"/>
    <col min="8706" max="8706" width="12" style="252" bestFit="1" customWidth="1"/>
    <col min="8707" max="8707" width="12.42578125" style="252" bestFit="1" customWidth="1"/>
    <col min="8708" max="8708" width="12" style="252" customWidth="1"/>
    <col min="8709" max="8709" width="12.42578125" style="252" bestFit="1" customWidth="1"/>
    <col min="8710" max="8710" width="11" style="252" bestFit="1" customWidth="1"/>
    <col min="8711" max="8711" width="2.42578125" style="252" bestFit="1" customWidth="1"/>
    <col min="8712" max="8712" width="10.85546875" style="252" bestFit="1" customWidth="1"/>
    <col min="8713" max="8713" width="10.7109375" style="252" customWidth="1"/>
    <col min="8714" max="8714" width="2.140625" style="252" customWidth="1"/>
    <col min="8715" max="8715" width="8.7109375" style="252" bestFit="1" customWidth="1"/>
    <col min="8716" max="8960" width="11" style="252"/>
    <col min="8961" max="8961" width="46.7109375" style="252" bestFit="1" customWidth="1"/>
    <col min="8962" max="8962" width="12" style="252" bestFit="1" customWidth="1"/>
    <col min="8963" max="8963" width="12.42578125" style="252" bestFit="1" customWidth="1"/>
    <col min="8964" max="8964" width="12" style="252" customWidth="1"/>
    <col min="8965" max="8965" width="12.42578125" style="252" bestFit="1" customWidth="1"/>
    <col min="8966" max="8966" width="11" style="252" bestFit="1" customWidth="1"/>
    <col min="8967" max="8967" width="2.42578125" style="252" bestFit="1" customWidth="1"/>
    <col min="8968" max="8968" width="10.85546875" style="252" bestFit="1" customWidth="1"/>
    <col min="8969" max="8969" width="10.7109375" style="252" customWidth="1"/>
    <col min="8970" max="8970" width="2.140625" style="252" customWidth="1"/>
    <col min="8971" max="8971" width="8.7109375" style="252" bestFit="1" customWidth="1"/>
    <col min="8972" max="9216" width="11" style="252"/>
    <col min="9217" max="9217" width="46.7109375" style="252" bestFit="1" customWidth="1"/>
    <col min="9218" max="9218" width="12" style="252" bestFit="1" customWidth="1"/>
    <col min="9219" max="9219" width="12.42578125" style="252" bestFit="1" customWidth="1"/>
    <col min="9220" max="9220" width="12" style="252" customWidth="1"/>
    <col min="9221" max="9221" width="12.42578125" style="252" bestFit="1" customWidth="1"/>
    <col min="9222" max="9222" width="11" style="252" bestFit="1" customWidth="1"/>
    <col min="9223" max="9223" width="2.42578125" style="252" bestFit="1" customWidth="1"/>
    <col min="9224" max="9224" width="10.85546875" style="252" bestFit="1" customWidth="1"/>
    <col min="9225" max="9225" width="10.7109375" style="252" customWidth="1"/>
    <col min="9226" max="9226" width="2.140625" style="252" customWidth="1"/>
    <col min="9227" max="9227" width="8.7109375" style="252" bestFit="1" customWidth="1"/>
    <col min="9228" max="9472" width="11" style="252"/>
    <col min="9473" max="9473" width="46.7109375" style="252" bestFit="1" customWidth="1"/>
    <col min="9474" max="9474" width="12" style="252" bestFit="1" customWidth="1"/>
    <col min="9475" max="9475" width="12.42578125" style="252" bestFit="1" customWidth="1"/>
    <col min="9476" max="9476" width="12" style="252" customWidth="1"/>
    <col min="9477" max="9477" width="12.42578125" style="252" bestFit="1" customWidth="1"/>
    <col min="9478" max="9478" width="11" style="252" bestFit="1" customWidth="1"/>
    <col min="9479" max="9479" width="2.42578125" style="252" bestFit="1" customWidth="1"/>
    <col min="9480" max="9480" width="10.85546875" style="252" bestFit="1" customWidth="1"/>
    <col min="9481" max="9481" width="10.7109375" style="252" customWidth="1"/>
    <col min="9482" max="9482" width="2.140625" style="252" customWidth="1"/>
    <col min="9483" max="9483" width="8.7109375" style="252" bestFit="1" customWidth="1"/>
    <col min="9484" max="9728" width="11" style="252"/>
    <col min="9729" max="9729" width="46.7109375" style="252" bestFit="1" customWidth="1"/>
    <col min="9730" max="9730" width="12" style="252" bestFit="1" customWidth="1"/>
    <col min="9731" max="9731" width="12.42578125" style="252" bestFit="1" customWidth="1"/>
    <col min="9732" max="9732" width="12" style="252" customWidth="1"/>
    <col min="9733" max="9733" width="12.42578125" style="252" bestFit="1" customWidth="1"/>
    <col min="9734" max="9734" width="11" style="252" bestFit="1" customWidth="1"/>
    <col min="9735" max="9735" width="2.42578125" style="252" bestFit="1" customWidth="1"/>
    <col min="9736" max="9736" width="10.85546875" style="252" bestFit="1" customWidth="1"/>
    <col min="9737" max="9737" width="10.7109375" style="252" customWidth="1"/>
    <col min="9738" max="9738" width="2.140625" style="252" customWidth="1"/>
    <col min="9739" max="9739" width="8.7109375" style="252" bestFit="1" customWidth="1"/>
    <col min="9740" max="9984" width="11" style="252"/>
    <col min="9985" max="9985" width="46.7109375" style="252" bestFit="1" customWidth="1"/>
    <col min="9986" max="9986" width="12" style="252" bestFit="1" customWidth="1"/>
    <col min="9987" max="9987" width="12.42578125" style="252" bestFit="1" customWidth="1"/>
    <col min="9988" max="9988" width="12" style="252" customWidth="1"/>
    <col min="9989" max="9989" width="12.42578125" style="252" bestFit="1" customWidth="1"/>
    <col min="9990" max="9990" width="11" style="252" bestFit="1" customWidth="1"/>
    <col min="9991" max="9991" width="2.42578125" style="252" bestFit="1" customWidth="1"/>
    <col min="9992" max="9992" width="10.85546875" style="252" bestFit="1" customWidth="1"/>
    <col min="9993" max="9993" width="10.7109375" style="252" customWidth="1"/>
    <col min="9994" max="9994" width="2.140625" style="252" customWidth="1"/>
    <col min="9995" max="9995" width="8.7109375" style="252" bestFit="1" customWidth="1"/>
    <col min="9996" max="10240" width="11" style="252"/>
    <col min="10241" max="10241" width="46.7109375" style="252" bestFit="1" customWidth="1"/>
    <col min="10242" max="10242" width="12" style="252" bestFit="1" customWidth="1"/>
    <col min="10243" max="10243" width="12.42578125" style="252" bestFit="1" customWidth="1"/>
    <col min="10244" max="10244" width="12" style="252" customWidth="1"/>
    <col min="10245" max="10245" width="12.42578125" style="252" bestFit="1" customWidth="1"/>
    <col min="10246" max="10246" width="11" style="252" bestFit="1" customWidth="1"/>
    <col min="10247" max="10247" width="2.42578125" style="252" bestFit="1" customWidth="1"/>
    <col min="10248" max="10248" width="10.85546875" style="252" bestFit="1" customWidth="1"/>
    <col min="10249" max="10249" width="10.7109375" style="252" customWidth="1"/>
    <col min="10250" max="10250" width="2.140625" style="252" customWidth="1"/>
    <col min="10251" max="10251" width="8.7109375" style="252" bestFit="1" customWidth="1"/>
    <col min="10252" max="10496" width="11" style="252"/>
    <col min="10497" max="10497" width="46.7109375" style="252" bestFit="1" customWidth="1"/>
    <col min="10498" max="10498" width="12" style="252" bestFit="1" customWidth="1"/>
    <col min="10499" max="10499" width="12.42578125" style="252" bestFit="1" customWidth="1"/>
    <col min="10500" max="10500" width="12" style="252" customWidth="1"/>
    <col min="10501" max="10501" width="12.42578125" style="252" bestFit="1" customWidth="1"/>
    <col min="10502" max="10502" width="11" style="252" bestFit="1" customWidth="1"/>
    <col min="10503" max="10503" width="2.42578125" style="252" bestFit="1" customWidth="1"/>
    <col min="10504" max="10504" width="10.85546875" style="252" bestFit="1" customWidth="1"/>
    <col min="10505" max="10505" width="10.7109375" style="252" customWidth="1"/>
    <col min="10506" max="10506" width="2.140625" style="252" customWidth="1"/>
    <col min="10507" max="10507" width="8.7109375" style="252" bestFit="1" customWidth="1"/>
    <col min="10508" max="10752" width="11" style="252"/>
    <col min="10753" max="10753" width="46.7109375" style="252" bestFit="1" customWidth="1"/>
    <col min="10754" max="10754" width="12" style="252" bestFit="1" customWidth="1"/>
    <col min="10755" max="10755" width="12.42578125" style="252" bestFit="1" customWidth="1"/>
    <col min="10756" max="10756" width="12" style="252" customWidth="1"/>
    <col min="10757" max="10757" width="12.42578125" style="252" bestFit="1" customWidth="1"/>
    <col min="10758" max="10758" width="11" style="252" bestFit="1" customWidth="1"/>
    <col min="10759" max="10759" width="2.42578125" style="252" bestFit="1" customWidth="1"/>
    <col min="10760" max="10760" width="10.85546875" style="252" bestFit="1" customWidth="1"/>
    <col min="10761" max="10761" width="10.7109375" style="252" customWidth="1"/>
    <col min="10762" max="10762" width="2.140625" style="252" customWidth="1"/>
    <col min="10763" max="10763" width="8.7109375" style="252" bestFit="1" customWidth="1"/>
    <col min="10764" max="11008" width="11" style="252"/>
    <col min="11009" max="11009" width="46.7109375" style="252" bestFit="1" customWidth="1"/>
    <col min="11010" max="11010" width="12" style="252" bestFit="1" customWidth="1"/>
    <col min="11011" max="11011" width="12.42578125" style="252" bestFit="1" customWidth="1"/>
    <col min="11012" max="11012" width="12" style="252" customWidth="1"/>
    <col min="11013" max="11013" width="12.42578125" style="252" bestFit="1" customWidth="1"/>
    <col min="11014" max="11014" width="11" style="252" bestFit="1" customWidth="1"/>
    <col min="11015" max="11015" width="2.42578125" style="252" bestFit="1" customWidth="1"/>
    <col min="11016" max="11016" width="10.85546875" style="252" bestFit="1" customWidth="1"/>
    <col min="11017" max="11017" width="10.7109375" style="252" customWidth="1"/>
    <col min="11018" max="11018" width="2.140625" style="252" customWidth="1"/>
    <col min="11019" max="11019" width="8.7109375" style="252" bestFit="1" customWidth="1"/>
    <col min="11020" max="11264" width="11" style="252"/>
    <col min="11265" max="11265" width="46.7109375" style="252" bestFit="1" customWidth="1"/>
    <col min="11266" max="11266" width="12" style="252" bestFit="1" customWidth="1"/>
    <col min="11267" max="11267" width="12.42578125" style="252" bestFit="1" customWidth="1"/>
    <col min="11268" max="11268" width="12" style="252" customWidth="1"/>
    <col min="11269" max="11269" width="12.42578125" style="252" bestFit="1" customWidth="1"/>
    <col min="11270" max="11270" width="11" style="252" bestFit="1" customWidth="1"/>
    <col min="11271" max="11271" width="2.42578125" style="252" bestFit="1" customWidth="1"/>
    <col min="11272" max="11272" width="10.85546875" style="252" bestFit="1" customWidth="1"/>
    <col min="11273" max="11273" width="10.7109375" style="252" customWidth="1"/>
    <col min="11274" max="11274" width="2.140625" style="252" customWidth="1"/>
    <col min="11275" max="11275" width="8.7109375" style="252" bestFit="1" customWidth="1"/>
    <col min="11276" max="11520" width="11" style="252"/>
    <col min="11521" max="11521" width="46.7109375" style="252" bestFit="1" customWidth="1"/>
    <col min="11522" max="11522" width="12" style="252" bestFit="1" customWidth="1"/>
    <col min="11523" max="11523" width="12.42578125" style="252" bestFit="1" customWidth="1"/>
    <col min="11524" max="11524" width="12" style="252" customWidth="1"/>
    <col min="11525" max="11525" width="12.42578125" style="252" bestFit="1" customWidth="1"/>
    <col min="11526" max="11526" width="11" style="252" bestFit="1" customWidth="1"/>
    <col min="11527" max="11527" width="2.42578125" style="252" bestFit="1" customWidth="1"/>
    <col min="11528" max="11528" width="10.85546875" style="252" bestFit="1" customWidth="1"/>
    <col min="11529" max="11529" width="10.7109375" style="252" customWidth="1"/>
    <col min="11530" max="11530" width="2.140625" style="252" customWidth="1"/>
    <col min="11531" max="11531" width="8.7109375" style="252" bestFit="1" customWidth="1"/>
    <col min="11532" max="11776" width="11" style="252"/>
    <col min="11777" max="11777" width="46.7109375" style="252" bestFit="1" customWidth="1"/>
    <col min="11778" max="11778" width="12" style="252" bestFit="1" customWidth="1"/>
    <col min="11779" max="11779" width="12.42578125" style="252" bestFit="1" customWidth="1"/>
    <col min="11780" max="11780" width="12" style="252" customWidth="1"/>
    <col min="11781" max="11781" width="12.42578125" style="252" bestFit="1" customWidth="1"/>
    <col min="11782" max="11782" width="11" style="252" bestFit="1" customWidth="1"/>
    <col min="11783" max="11783" width="2.42578125" style="252" bestFit="1" customWidth="1"/>
    <col min="11784" max="11784" width="10.85546875" style="252" bestFit="1" customWidth="1"/>
    <col min="11785" max="11785" width="10.7109375" style="252" customWidth="1"/>
    <col min="11786" max="11786" width="2.140625" style="252" customWidth="1"/>
    <col min="11787" max="11787" width="8.7109375" style="252" bestFit="1" customWidth="1"/>
    <col min="11788" max="12032" width="11" style="252"/>
    <col min="12033" max="12033" width="46.7109375" style="252" bestFit="1" customWidth="1"/>
    <col min="12034" max="12034" width="12" style="252" bestFit="1" customWidth="1"/>
    <col min="12035" max="12035" width="12.42578125" style="252" bestFit="1" customWidth="1"/>
    <col min="12036" max="12036" width="12" style="252" customWidth="1"/>
    <col min="12037" max="12037" width="12.42578125" style="252" bestFit="1" customWidth="1"/>
    <col min="12038" max="12038" width="11" style="252" bestFit="1" customWidth="1"/>
    <col min="12039" max="12039" width="2.42578125" style="252" bestFit="1" customWidth="1"/>
    <col min="12040" max="12040" width="10.85546875" style="252" bestFit="1" customWidth="1"/>
    <col min="12041" max="12041" width="10.7109375" style="252" customWidth="1"/>
    <col min="12042" max="12042" width="2.140625" style="252" customWidth="1"/>
    <col min="12043" max="12043" width="8.7109375" style="252" bestFit="1" customWidth="1"/>
    <col min="12044" max="12288" width="11" style="252"/>
    <col min="12289" max="12289" width="46.7109375" style="252" bestFit="1" customWidth="1"/>
    <col min="12290" max="12290" width="12" style="252" bestFit="1" customWidth="1"/>
    <col min="12291" max="12291" width="12.42578125" style="252" bestFit="1" customWidth="1"/>
    <col min="12292" max="12292" width="12" style="252" customWidth="1"/>
    <col min="12293" max="12293" width="12.42578125" style="252" bestFit="1" customWidth="1"/>
    <col min="12294" max="12294" width="11" style="252" bestFit="1" customWidth="1"/>
    <col min="12295" max="12295" width="2.42578125" style="252" bestFit="1" customWidth="1"/>
    <col min="12296" max="12296" width="10.85546875" style="252" bestFit="1" customWidth="1"/>
    <col min="12297" max="12297" width="10.7109375" style="252" customWidth="1"/>
    <col min="12298" max="12298" width="2.140625" style="252" customWidth="1"/>
    <col min="12299" max="12299" width="8.7109375" style="252" bestFit="1" customWidth="1"/>
    <col min="12300" max="12544" width="11" style="252"/>
    <col min="12545" max="12545" width="46.7109375" style="252" bestFit="1" customWidth="1"/>
    <col min="12546" max="12546" width="12" style="252" bestFit="1" customWidth="1"/>
    <col min="12547" max="12547" width="12.42578125" style="252" bestFit="1" customWidth="1"/>
    <col min="12548" max="12548" width="12" style="252" customWidth="1"/>
    <col min="12549" max="12549" width="12.42578125" style="252" bestFit="1" customWidth="1"/>
    <col min="12550" max="12550" width="11" style="252" bestFit="1" customWidth="1"/>
    <col min="12551" max="12551" width="2.42578125" style="252" bestFit="1" customWidth="1"/>
    <col min="12552" max="12552" width="10.85546875" style="252" bestFit="1" customWidth="1"/>
    <col min="12553" max="12553" width="10.7109375" style="252" customWidth="1"/>
    <col min="12554" max="12554" width="2.140625" style="252" customWidth="1"/>
    <col min="12555" max="12555" width="8.7109375" style="252" bestFit="1" customWidth="1"/>
    <col min="12556" max="12800" width="11" style="252"/>
    <col min="12801" max="12801" width="46.7109375" style="252" bestFit="1" customWidth="1"/>
    <col min="12802" max="12802" width="12" style="252" bestFit="1" customWidth="1"/>
    <col min="12803" max="12803" width="12.42578125" style="252" bestFit="1" customWidth="1"/>
    <col min="12804" max="12804" width="12" style="252" customWidth="1"/>
    <col min="12805" max="12805" width="12.42578125" style="252" bestFit="1" customWidth="1"/>
    <col min="12806" max="12806" width="11" style="252" bestFit="1" customWidth="1"/>
    <col min="12807" max="12807" width="2.42578125" style="252" bestFit="1" customWidth="1"/>
    <col min="12808" max="12808" width="10.85546875" style="252" bestFit="1" customWidth="1"/>
    <col min="12809" max="12809" width="10.7109375" style="252" customWidth="1"/>
    <col min="12810" max="12810" width="2.140625" style="252" customWidth="1"/>
    <col min="12811" max="12811" width="8.7109375" style="252" bestFit="1" customWidth="1"/>
    <col min="12812" max="13056" width="11" style="252"/>
    <col min="13057" max="13057" width="46.7109375" style="252" bestFit="1" customWidth="1"/>
    <col min="13058" max="13058" width="12" style="252" bestFit="1" customWidth="1"/>
    <col min="13059" max="13059" width="12.42578125" style="252" bestFit="1" customWidth="1"/>
    <col min="13060" max="13060" width="12" style="252" customWidth="1"/>
    <col min="13061" max="13061" width="12.42578125" style="252" bestFit="1" customWidth="1"/>
    <col min="13062" max="13062" width="11" style="252" bestFit="1" customWidth="1"/>
    <col min="13063" max="13063" width="2.42578125" style="252" bestFit="1" customWidth="1"/>
    <col min="13064" max="13064" width="10.85546875" style="252" bestFit="1" customWidth="1"/>
    <col min="13065" max="13065" width="10.7109375" style="252" customWidth="1"/>
    <col min="13066" max="13066" width="2.140625" style="252" customWidth="1"/>
    <col min="13067" max="13067" width="8.7109375" style="252" bestFit="1" customWidth="1"/>
    <col min="13068" max="13312" width="11" style="252"/>
    <col min="13313" max="13313" width="46.7109375" style="252" bestFit="1" customWidth="1"/>
    <col min="13314" max="13314" width="12" style="252" bestFit="1" customWidth="1"/>
    <col min="13315" max="13315" width="12.42578125" style="252" bestFit="1" customWidth="1"/>
    <col min="13316" max="13316" width="12" style="252" customWidth="1"/>
    <col min="13317" max="13317" width="12.42578125" style="252" bestFit="1" customWidth="1"/>
    <col min="13318" max="13318" width="11" style="252" bestFit="1" customWidth="1"/>
    <col min="13319" max="13319" width="2.42578125" style="252" bestFit="1" customWidth="1"/>
    <col min="13320" max="13320" width="10.85546875" style="252" bestFit="1" customWidth="1"/>
    <col min="13321" max="13321" width="10.7109375" style="252" customWidth="1"/>
    <col min="13322" max="13322" width="2.140625" style="252" customWidth="1"/>
    <col min="13323" max="13323" width="8.7109375" style="252" bestFit="1" customWidth="1"/>
    <col min="13324" max="13568" width="11" style="252"/>
    <col min="13569" max="13569" width="46.7109375" style="252" bestFit="1" customWidth="1"/>
    <col min="13570" max="13570" width="12" style="252" bestFit="1" customWidth="1"/>
    <col min="13571" max="13571" width="12.42578125" style="252" bestFit="1" customWidth="1"/>
    <col min="13572" max="13572" width="12" style="252" customWidth="1"/>
    <col min="13573" max="13573" width="12.42578125" style="252" bestFit="1" customWidth="1"/>
    <col min="13574" max="13574" width="11" style="252" bestFit="1" customWidth="1"/>
    <col min="13575" max="13575" width="2.42578125" style="252" bestFit="1" customWidth="1"/>
    <col min="13576" max="13576" width="10.85546875" style="252" bestFit="1" customWidth="1"/>
    <col min="13577" max="13577" width="10.7109375" style="252" customWidth="1"/>
    <col min="13578" max="13578" width="2.140625" style="252" customWidth="1"/>
    <col min="13579" max="13579" width="8.7109375" style="252" bestFit="1" customWidth="1"/>
    <col min="13580" max="13824" width="11" style="252"/>
    <col min="13825" max="13825" width="46.7109375" style="252" bestFit="1" customWidth="1"/>
    <col min="13826" max="13826" width="12" style="252" bestFit="1" customWidth="1"/>
    <col min="13827" max="13827" width="12.42578125" style="252" bestFit="1" customWidth="1"/>
    <col min="13828" max="13828" width="12" style="252" customWidth="1"/>
    <col min="13829" max="13829" width="12.42578125" style="252" bestFit="1" customWidth="1"/>
    <col min="13830" max="13830" width="11" style="252" bestFit="1" customWidth="1"/>
    <col min="13831" max="13831" width="2.42578125" style="252" bestFit="1" customWidth="1"/>
    <col min="13832" max="13832" width="10.85546875" style="252" bestFit="1" customWidth="1"/>
    <col min="13833" max="13833" width="10.7109375" style="252" customWidth="1"/>
    <col min="13834" max="13834" width="2.140625" style="252" customWidth="1"/>
    <col min="13835" max="13835" width="8.7109375" style="252" bestFit="1" customWidth="1"/>
    <col min="13836" max="14080" width="11" style="252"/>
    <col min="14081" max="14081" width="46.7109375" style="252" bestFit="1" customWidth="1"/>
    <col min="14082" max="14082" width="12" style="252" bestFit="1" customWidth="1"/>
    <col min="14083" max="14083" width="12.42578125" style="252" bestFit="1" customWidth="1"/>
    <col min="14084" max="14084" width="12" style="252" customWidth="1"/>
    <col min="14085" max="14085" width="12.42578125" style="252" bestFit="1" customWidth="1"/>
    <col min="14086" max="14086" width="11" style="252" bestFit="1" customWidth="1"/>
    <col min="14087" max="14087" width="2.42578125" style="252" bestFit="1" customWidth="1"/>
    <col min="14088" max="14088" width="10.85546875" style="252" bestFit="1" customWidth="1"/>
    <col min="14089" max="14089" width="10.7109375" style="252" customWidth="1"/>
    <col min="14090" max="14090" width="2.140625" style="252" customWidth="1"/>
    <col min="14091" max="14091" width="8.7109375" style="252" bestFit="1" customWidth="1"/>
    <col min="14092" max="14336" width="11" style="252"/>
    <col min="14337" max="14337" width="46.7109375" style="252" bestFit="1" customWidth="1"/>
    <col min="14338" max="14338" width="12" style="252" bestFit="1" customWidth="1"/>
    <col min="14339" max="14339" width="12.42578125" style="252" bestFit="1" customWidth="1"/>
    <col min="14340" max="14340" width="12" style="252" customWidth="1"/>
    <col min="14341" max="14341" width="12.42578125" style="252" bestFit="1" customWidth="1"/>
    <col min="14342" max="14342" width="11" style="252" bestFit="1" customWidth="1"/>
    <col min="14343" max="14343" width="2.42578125" style="252" bestFit="1" customWidth="1"/>
    <col min="14344" max="14344" width="10.85546875" style="252" bestFit="1" customWidth="1"/>
    <col min="14345" max="14345" width="10.7109375" style="252" customWidth="1"/>
    <col min="14346" max="14346" width="2.140625" style="252" customWidth="1"/>
    <col min="14347" max="14347" width="8.7109375" style="252" bestFit="1" customWidth="1"/>
    <col min="14348" max="14592" width="11" style="252"/>
    <col min="14593" max="14593" width="46.7109375" style="252" bestFit="1" customWidth="1"/>
    <col min="14594" max="14594" width="12" style="252" bestFit="1" customWidth="1"/>
    <col min="14595" max="14595" width="12.42578125" style="252" bestFit="1" customWidth="1"/>
    <col min="14596" max="14596" width="12" style="252" customWidth="1"/>
    <col min="14597" max="14597" width="12.42578125" style="252" bestFit="1" customWidth="1"/>
    <col min="14598" max="14598" width="11" style="252" bestFit="1" customWidth="1"/>
    <col min="14599" max="14599" width="2.42578125" style="252" bestFit="1" customWidth="1"/>
    <col min="14600" max="14600" width="10.85546875" style="252" bestFit="1" customWidth="1"/>
    <col min="14601" max="14601" width="10.7109375" style="252" customWidth="1"/>
    <col min="14602" max="14602" width="2.140625" style="252" customWidth="1"/>
    <col min="14603" max="14603" width="8.7109375" style="252" bestFit="1" customWidth="1"/>
    <col min="14604" max="14848" width="11" style="252"/>
    <col min="14849" max="14849" width="46.7109375" style="252" bestFit="1" customWidth="1"/>
    <col min="14850" max="14850" width="12" style="252" bestFit="1" customWidth="1"/>
    <col min="14851" max="14851" width="12.42578125" style="252" bestFit="1" customWidth="1"/>
    <col min="14852" max="14852" width="12" style="252" customWidth="1"/>
    <col min="14853" max="14853" width="12.42578125" style="252" bestFit="1" customWidth="1"/>
    <col min="14854" max="14854" width="11" style="252" bestFit="1" customWidth="1"/>
    <col min="14855" max="14855" width="2.42578125" style="252" bestFit="1" customWidth="1"/>
    <col min="14856" max="14856" width="10.85546875" style="252" bestFit="1" customWidth="1"/>
    <col min="14857" max="14857" width="10.7109375" style="252" customWidth="1"/>
    <col min="14858" max="14858" width="2.140625" style="252" customWidth="1"/>
    <col min="14859" max="14859" width="8.7109375" style="252" bestFit="1" customWidth="1"/>
    <col min="14860" max="15104" width="11" style="252"/>
    <col min="15105" max="15105" width="46.7109375" style="252" bestFit="1" customWidth="1"/>
    <col min="15106" max="15106" width="12" style="252" bestFit="1" customWidth="1"/>
    <col min="15107" max="15107" width="12.42578125" style="252" bestFit="1" customWidth="1"/>
    <col min="15108" max="15108" width="12" style="252" customWidth="1"/>
    <col min="15109" max="15109" width="12.42578125" style="252" bestFit="1" customWidth="1"/>
    <col min="15110" max="15110" width="11" style="252" bestFit="1" customWidth="1"/>
    <col min="15111" max="15111" width="2.42578125" style="252" bestFit="1" customWidth="1"/>
    <col min="15112" max="15112" width="10.85546875" style="252" bestFit="1" customWidth="1"/>
    <col min="15113" max="15113" width="10.7109375" style="252" customWidth="1"/>
    <col min="15114" max="15114" width="2.140625" style="252" customWidth="1"/>
    <col min="15115" max="15115" width="8.7109375" style="252" bestFit="1" customWidth="1"/>
    <col min="15116" max="15360" width="11" style="252"/>
    <col min="15361" max="15361" width="46.7109375" style="252" bestFit="1" customWidth="1"/>
    <col min="15362" max="15362" width="12" style="252" bestFit="1" customWidth="1"/>
    <col min="15363" max="15363" width="12.42578125" style="252" bestFit="1" customWidth="1"/>
    <col min="15364" max="15364" width="12" style="252" customWidth="1"/>
    <col min="15365" max="15365" width="12.42578125" style="252" bestFit="1" customWidth="1"/>
    <col min="15366" max="15366" width="11" style="252" bestFit="1" customWidth="1"/>
    <col min="15367" max="15367" width="2.42578125" style="252" bestFit="1" customWidth="1"/>
    <col min="15368" max="15368" width="10.85546875" style="252" bestFit="1" customWidth="1"/>
    <col min="15369" max="15369" width="10.7109375" style="252" customWidth="1"/>
    <col min="15370" max="15370" width="2.140625" style="252" customWidth="1"/>
    <col min="15371" max="15371" width="8.7109375" style="252" bestFit="1" customWidth="1"/>
    <col min="15372" max="15616" width="11" style="252"/>
    <col min="15617" max="15617" width="46.7109375" style="252" bestFit="1" customWidth="1"/>
    <col min="15618" max="15618" width="12" style="252" bestFit="1" customWidth="1"/>
    <col min="15619" max="15619" width="12.42578125" style="252" bestFit="1" customWidth="1"/>
    <col min="15620" max="15620" width="12" style="252" customWidth="1"/>
    <col min="15621" max="15621" width="12.42578125" style="252" bestFit="1" customWidth="1"/>
    <col min="15622" max="15622" width="11" style="252" bestFit="1" customWidth="1"/>
    <col min="15623" max="15623" width="2.42578125" style="252" bestFit="1" customWidth="1"/>
    <col min="15624" max="15624" width="10.85546875" style="252" bestFit="1" customWidth="1"/>
    <col min="15625" max="15625" width="10.7109375" style="252" customWidth="1"/>
    <col min="15626" max="15626" width="2.140625" style="252" customWidth="1"/>
    <col min="15627" max="15627" width="8.7109375" style="252" bestFit="1" customWidth="1"/>
    <col min="15628" max="15872" width="11" style="252"/>
    <col min="15873" max="15873" width="46.7109375" style="252" bestFit="1" customWidth="1"/>
    <col min="15874" max="15874" width="12" style="252" bestFit="1" customWidth="1"/>
    <col min="15875" max="15875" width="12.42578125" style="252" bestFit="1" customWidth="1"/>
    <col min="15876" max="15876" width="12" style="252" customWidth="1"/>
    <col min="15877" max="15877" width="12.42578125" style="252" bestFit="1" customWidth="1"/>
    <col min="15878" max="15878" width="11" style="252" bestFit="1" customWidth="1"/>
    <col min="15879" max="15879" width="2.42578125" style="252" bestFit="1" customWidth="1"/>
    <col min="15880" max="15880" width="10.85546875" style="252" bestFit="1" customWidth="1"/>
    <col min="15881" max="15881" width="10.7109375" style="252" customWidth="1"/>
    <col min="15882" max="15882" width="2.140625" style="252" customWidth="1"/>
    <col min="15883" max="15883" width="8.7109375" style="252" bestFit="1" customWidth="1"/>
    <col min="15884" max="16128" width="11" style="252"/>
    <col min="16129" max="16129" width="46.7109375" style="252" bestFit="1" customWidth="1"/>
    <col min="16130" max="16130" width="12" style="252" bestFit="1" customWidth="1"/>
    <col min="16131" max="16131" width="12.42578125" style="252" bestFit="1" customWidth="1"/>
    <col min="16132" max="16132" width="12" style="252" customWidth="1"/>
    <col min="16133" max="16133" width="12.42578125" style="252" bestFit="1" customWidth="1"/>
    <col min="16134" max="16134" width="11" style="252" bestFit="1" customWidth="1"/>
    <col min="16135" max="16135" width="2.42578125" style="252" bestFit="1" customWidth="1"/>
    <col min="16136" max="16136" width="10.85546875" style="252" bestFit="1" customWidth="1"/>
    <col min="16137" max="16137" width="10.7109375" style="252" customWidth="1"/>
    <col min="16138" max="16138" width="2.140625" style="252" customWidth="1"/>
    <col min="16139" max="16139" width="8.7109375" style="252" bestFit="1" customWidth="1"/>
    <col min="16140" max="16384" width="11" style="252"/>
  </cols>
  <sheetData>
    <row r="1" spans="1:11" ht="12.75">
      <c r="A1" s="1857" t="s">
        <v>987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</row>
    <row r="2" spans="1:11" ht="17.100000000000001" customHeight="1">
      <c r="A2" s="1858" t="s">
        <v>260</v>
      </c>
      <c r="B2" s="1858"/>
      <c r="C2" s="1858"/>
      <c r="D2" s="1858"/>
      <c r="E2" s="1858"/>
      <c r="F2" s="1858"/>
      <c r="G2" s="1858"/>
      <c r="H2" s="1858"/>
      <c r="I2" s="1858"/>
      <c r="J2" s="1858"/>
      <c r="K2" s="1858"/>
    </row>
    <row r="3" spans="1:11" ht="17.100000000000001" customHeight="1" thickBot="1">
      <c r="A3" s="341" t="s">
        <v>194</v>
      </c>
      <c r="B3" s="341"/>
      <c r="C3" s="341"/>
      <c r="D3" s="341"/>
      <c r="E3" s="874"/>
      <c r="F3" s="341"/>
      <c r="G3" s="341"/>
      <c r="H3" s="341"/>
      <c r="I3" s="1859" t="s">
        <v>1</v>
      </c>
      <c r="J3" s="1859"/>
      <c r="K3" s="1859"/>
    </row>
    <row r="4" spans="1:11" ht="17.100000000000001" customHeight="1" thickTop="1">
      <c r="A4" s="876"/>
      <c r="B4" s="877">
        <v>2015</v>
      </c>
      <c r="C4" s="878">
        <v>2016</v>
      </c>
      <c r="D4" s="878">
        <v>2016</v>
      </c>
      <c r="E4" s="879">
        <v>2017</v>
      </c>
      <c r="F4" s="1860" t="s">
        <v>861</v>
      </c>
      <c r="G4" s="1860"/>
      <c r="H4" s="1860"/>
      <c r="I4" s="1860"/>
      <c r="J4" s="1860"/>
      <c r="K4" s="1861"/>
    </row>
    <row r="5" spans="1:11" ht="12.75">
      <c r="A5" s="880" t="s">
        <v>862</v>
      </c>
      <c r="B5" s="881" t="s">
        <v>863</v>
      </c>
      <c r="C5" s="881" t="s">
        <v>864</v>
      </c>
      <c r="D5" s="881" t="s">
        <v>865</v>
      </c>
      <c r="E5" s="882" t="s">
        <v>866</v>
      </c>
      <c r="F5" s="1862" t="s">
        <v>6</v>
      </c>
      <c r="G5" s="1863"/>
      <c r="H5" s="1864"/>
      <c r="I5" s="1863" t="s">
        <v>50</v>
      </c>
      <c r="J5" s="1863"/>
      <c r="K5" s="1865"/>
    </row>
    <row r="6" spans="1:11" ht="12.75">
      <c r="A6" s="883" t="s">
        <v>194</v>
      </c>
      <c r="B6" s="884"/>
      <c r="C6" s="885"/>
      <c r="D6" s="885"/>
      <c r="E6" s="886"/>
      <c r="F6" s="885" t="s">
        <v>3</v>
      </c>
      <c r="G6" s="887" t="s">
        <v>194</v>
      </c>
      <c r="H6" s="888" t="s">
        <v>867</v>
      </c>
      <c r="I6" s="885" t="s">
        <v>3</v>
      </c>
      <c r="J6" s="887" t="s">
        <v>194</v>
      </c>
      <c r="K6" s="889" t="s">
        <v>867</v>
      </c>
    </row>
    <row r="7" spans="1:11" ht="17.100000000000001" customHeight="1">
      <c r="A7" s="890" t="s">
        <v>868</v>
      </c>
      <c r="B7" s="891">
        <v>747287.41371337057</v>
      </c>
      <c r="C7" s="891">
        <v>928209.66860210232</v>
      </c>
      <c r="D7" s="891">
        <v>956022.07894919219</v>
      </c>
      <c r="E7" s="892">
        <v>980711.7960873358</v>
      </c>
      <c r="F7" s="893">
        <v>163810.63155535926</v>
      </c>
      <c r="G7" s="894" t="s">
        <v>869</v>
      </c>
      <c r="H7" s="892">
        <v>21.920699927403092</v>
      </c>
      <c r="I7" s="891">
        <v>50638.089593323617</v>
      </c>
      <c r="J7" s="895" t="s">
        <v>870</v>
      </c>
      <c r="K7" s="896">
        <v>5.2967489672395711</v>
      </c>
    </row>
    <row r="8" spans="1:11" ht="17.100000000000001" customHeight="1">
      <c r="A8" s="897" t="s">
        <v>871</v>
      </c>
      <c r="B8" s="898">
        <v>847679.00459057325</v>
      </c>
      <c r="C8" s="898">
        <v>1036842.3043356157</v>
      </c>
      <c r="D8" s="898">
        <v>1069830.7337942338</v>
      </c>
      <c r="E8" s="899">
        <v>1086510.3129349577</v>
      </c>
      <c r="F8" s="900">
        <v>189163.29974504246</v>
      </c>
      <c r="G8" s="901"/>
      <c r="H8" s="899">
        <v>22.315440009795669</v>
      </c>
      <c r="I8" s="898">
        <v>16679.579140723916</v>
      </c>
      <c r="J8" s="899"/>
      <c r="K8" s="902">
        <v>1.5590858080482093</v>
      </c>
    </row>
    <row r="9" spans="1:11" ht="17.100000000000001" customHeight="1">
      <c r="A9" s="897" t="s">
        <v>872</v>
      </c>
      <c r="B9" s="898">
        <v>100391.5908772026</v>
      </c>
      <c r="C9" s="898">
        <v>108632.63573351345</v>
      </c>
      <c r="D9" s="898">
        <v>113808.65484504159</v>
      </c>
      <c r="E9" s="899">
        <v>105798.51684762182</v>
      </c>
      <c r="F9" s="900">
        <v>8241.0448563108512</v>
      </c>
      <c r="G9" s="901"/>
      <c r="H9" s="899">
        <v>8.2088995545365613</v>
      </c>
      <c r="I9" s="898">
        <v>-8010.1379974197625</v>
      </c>
      <c r="J9" s="899"/>
      <c r="K9" s="902">
        <v>-7.0382503055906627</v>
      </c>
    </row>
    <row r="10" spans="1:11" ht="17.100000000000001" customHeight="1">
      <c r="A10" s="903" t="s">
        <v>873</v>
      </c>
      <c r="B10" s="898">
        <v>94395.622474602598</v>
      </c>
      <c r="C10" s="898">
        <v>103150.56468913345</v>
      </c>
      <c r="D10" s="898">
        <v>109383.40963409159</v>
      </c>
      <c r="E10" s="899">
        <v>102309.70040020182</v>
      </c>
      <c r="F10" s="900">
        <v>8754.942214530849</v>
      </c>
      <c r="G10" s="901"/>
      <c r="H10" s="899">
        <v>9.2747332821353989</v>
      </c>
      <c r="I10" s="898">
        <v>-7073.7092338897637</v>
      </c>
      <c r="J10" s="899"/>
      <c r="K10" s="902">
        <v>-6.4668940724673636</v>
      </c>
    </row>
    <row r="11" spans="1:11" s="282" customFormat="1" ht="17.100000000000001" customHeight="1">
      <c r="A11" s="903" t="s">
        <v>874</v>
      </c>
      <c r="B11" s="898">
        <v>5995.9684025999995</v>
      </c>
      <c r="C11" s="898">
        <v>5482.0710443799999</v>
      </c>
      <c r="D11" s="898">
        <v>4425.2452109500009</v>
      </c>
      <c r="E11" s="899">
        <v>3488.8164474200003</v>
      </c>
      <c r="F11" s="900">
        <v>-513.89735821999966</v>
      </c>
      <c r="G11" s="901"/>
      <c r="H11" s="899">
        <v>-8.5707149156616822</v>
      </c>
      <c r="I11" s="898">
        <v>-936.42876353000065</v>
      </c>
      <c r="J11" s="899"/>
      <c r="K11" s="902">
        <v>-21.16105930611177</v>
      </c>
    </row>
    <row r="12" spans="1:11" ht="17.100000000000001" customHeight="1">
      <c r="A12" s="890" t="s">
        <v>875</v>
      </c>
      <c r="B12" s="891">
        <v>1130514.1191695295</v>
      </c>
      <c r="C12" s="891">
        <v>1193220.7192725362</v>
      </c>
      <c r="D12" s="891">
        <v>1288556.4934285779</v>
      </c>
      <c r="E12" s="892">
        <v>1483678.5449223006</v>
      </c>
      <c r="F12" s="893">
        <v>79818.223436379252</v>
      </c>
      <c r="G12" s="894" t="s">
        <v>869</v>
      </c>
      <c r="H12" s="892">
        <v>7.0603473307359801</v>
      </c>
      <c r="I12" s="891">
        <v>169173.67903854282</v>
      </c>
      <c r="J12" s="904" t="s">
        <v>870</v>
      </c>
      <c r="K12" s="896">
        <v>13.128929922847792</v>
      </c>
    </row>
    <row r="13" spans="1:11" ht="17.100000000000001" customHeight="1">
      <c r="A13" s="897" t="s">
        <v>876</v>
      </c>
      <c r="B13" s="898">
        <v>1527345.6162738341</v>
      </c>
      <c r="C13" s="898">
        <v>1616792.2144954938</v>
      </c>
      <c r="D13" s="898">
        <v>1805694.7788320361</v>
      </c>
      <c r="E13" s="899">
        <v>1968430.5723282855</v>
      </c>
      <c r="F13" s="900">
        <v>89446.59822165966</v>
      </c>
      <c r="G13" s="901"/>
      <c r="H13" s="899">
        <v>5.856343008982912</v>
      </c>
      <c r="I13" s="905">
        <v>162735.79349624948</v>
      </c>
      <c r="J13" s="906"/>
      <c r="K13" s="907">
        <v>9.0123644042162354</v>
      </c>
    </row>
    <row r="14" spans="1:11" ht="17.100000000000001" customHeight="1">
      <c r="A14" s="897" t="s">
        <v>877</v>
      </c>
      <c r="B14" s="898">
        <v>127211.42502261003</v>
      </c>
      <c r="C14" s="898">
        <v>17316.9053830099</v>
      </c>
      <c r="D14" s="898">
        <v>87759.355625270109</v>
      </c>
      <c r="E14" s="899">
        <v>-17046.326578369742</v>
      </c>
      <c r="F14" s="900">
        <v>-109894.51963960013</v>
      </c>
      <c r="G14" s="901"/>
      <c r="H14" s="899">
        <v>-86.387303357436593</v>
      </c>
      <c r="I14" s="898">
        <v>-104805.68220363985</v>
      </c>
      <c r="J14" s="899"/>
      <c r="K14" s="902">
        <v>-119.42394227591764</v>
      </c>
    </row>
    <row r="15" spans="1:11" ht="17.100000000000001" customHeight="1">
      <c r="A15" s="903" t="s">
        <v>878</v>
      </c>
      <c r="B15" s="898">
        <v>161024.52447424998</v>
      </c>
      <c r="C15" s="898">
        <v>168085.68847425</v>
      </c>
      <c r="D15" s="898">
        <v>202777.81187425001</v>
      </c>
      <c r="E15" s="899">
        <v>217614.81201525001</v>
      </c>
      <c r="F15" s="900">
        <v>7061.1640000000189</v>
      </c>
      <c r="G15" s="901"/>
      <c r="H15" s="899">
        <v>4.385148177307113</v>
      </c>
      <c r="I15" s="898">
        <v>14837.000140999997</v>
      </c>
      <c r="J15" s="899"/>
      <c r="K15" s="902">
        <v>7.3168755515524388</v>
      </c>
    </row>
    <row r="16" spans="1:11" ht="17.100000000000001" customHeight="1">
      <c r="A16" s="903" t="s">
        <v>879</v>
      </c>
      <c r="B16" s="898">
        <v>33813.099451639944</v>
      </c>
      <c r="C16" s="898">
        <v>150768.7830912401</v>
      </c>
      <c r="D16" s="898">
        <v>115018.4562489799</v>
      </c>
      <c r="E16" s="899">
        <v>234661.13859361975</v>
      </c>
      <c r="F16" s="900">
        <v>116955.68363960015</v>
      </c>
      <c r="G16" s="901"/>
      <c r="H16" s="899">
        <v>345.88868082582047</v>
      </c>
      <c r="I16" s="898">
        <v>119642.68234463985</v>
      </c>
      <c r="J16" s="899"/>
      <c r="K16" s="902">
        <v>104.02042093631469</v>
      </c>
    </row>
    <row r="17" spans="1:11" ht="17.100000000000001" customHeight="1">
      <c r="A17" s="897" t="s">
        <v>880</v>
      </c>
      <c r="B17" s="898">
        <v>10100.767085154501</v>
      </c>
      <c r="C17" s="898">
        <v>9297.3850491259018</v>
      </c>
      <c r="D17" s="898">
        <v>8226.9650202916546</v>
      </c>
      <c r="E17" s="899">
        <v>9068.8505571800015</v>
      </c>
      <c r="F17" s="900">
        <v>-803.38203602859903</v>
      </c>
      <c r="G17" s="901"/>
      <c r="H17" s="899">
        <v>-7.9536735106916927</v>
      </c>
      <c r="I17" s="898">
        <v>841.88553688834691</v>
      </c>
      <c r="J17" s="899"/>
      <c r="K17" s="902">
        <v>10.233245611374937</v>
      </c>
    </row>
    <row r="18" spans="1:11" ht="17.100000000000001" customHeight="1">
      <c r="A18" s="903" t="s">
        <v>881</v>
      </c>
      <c r="B18" s="898">
        <v>16088.55381306152</v>
      </c>
      <c r="C18" s="898">
        <v>19213.443762850991</v>
      </c>
      <c r="D18" s="898">
        <v>17443.585907166511</v>
      </c>
      <c r="E18" s="899">
        <v>21485.999330893545</v>
      </c>
      <c r="F18" s="900">
        <v>3124.8899497894708</v>
      </c>
      <c r="G18" s="901"/>
      <c r="H18" s="899">
        <v>19.423063042823173</v>
      </c>
      <c r="I18" s="898">
        <v>4042.4134237270337</v>
      </c>
      <c r="J18" s="899"/>
      <c r="K18" s="902">
        <v>23.174211112557145</v>
      </c>
    </row>
    <row r="19" spans="1:11" ht="17.100000000000001" customHeight="1">
      <c r="A19" s="903" t="s">
        <v>882</v>
      </c>
      <c r="B19" s="898">
        <v>3260.6839702900006</v>
      </c>
      <c r="C19" s="898">
        <v>3413.9646599000007</v>
      </c>
      <c r="D19" s="898">
        <v>3414.3295247600004</v>
      </c>
      <c r="E19" s="899">
        <v>4638.6508890200002</v>
      </c>
      <c r="F19" s="900">
        <v>153.28068961000008</v>
      </c>
      <c r="G19" s="901"/>
      <c r="H19" s="899">
        <v>4.7008753686843043</v>
      </c>
      <c r="I19" s="898">
        <v>1224.3213642599999</v>
      </c>
      <c r="J19" s="899"/>
      <c r="K19" s="902">
        <v>35.858324610482924</v>
      </c>
    </row>
    <row r="20" spans="1:11" ht="17.100000000000001" customHeight="1">
      <c r="A20" s="903" t="s">
        <v>883</v>
      </c>
      <c r="B20" s="898">
        <v>12827.869842771519</v>
      </c>
      <c r="C20" s="898">
        <v>15799.479102950991</v>
      </c>
      <c r="D20" s="898">
        <v>14029.256382406509</v>
      </c>
      <c r="E20" s="899">
        <v>16847.348441873546</v>
      </c>
      <c r="F20" s="900">
        <v>2971.6092601794717</v>
      </c>
      <c r="G20" s="901"/>
      <c r="H20" s="899">
        <v>23.165258898023261</v>
      </c>
      <c r="I20" s="898">
        <v>2818.092059467037</v>
      </c>
      <c r="J20" s="899"/>
      <c r="K20" s="902">
        <v>20.08725183040411</v>
      </c>
    </row>
    <row r="21" spans="1:11" ht="17.100000000000001" customHeight="1">
      <c r="A21" s="897" t="s">
        <v>884</v>
      </c>
      <c r="B21" s="898">
        <v>1373944.8703530082</v>
      </c>
      <c r="C21" s="898">
        <v>1570964.480300507</v>
      </c>
      <c r="D21" s="898">
        <v>1692264.8722793078</v>
      </c>
      <c r="E21" s="899">
        <v>1954922.0490185816</v>
      </c>
      <c r="F21" s="900">
        <v>197019.60994749889</v>
      </c>
      <c r="G21" s="908"/>
      <c r="H21" s="899">
        <v>14.339702720159256</v>
      </c>
      <c r="I21" s="898">
        <v>262657.17673927383</v>
      </c>
      <c r="J21" s="909"/>
      <c r="K21" s="902">
        <v>15.521044077780887</v>
      </c>
    </row>
    <row r="22" spans="1:11" ht="17.100000000000001" customHeight="1">
      <c r="A22" s="897" t="s">
        <v>885</v>
      </c>
      <c r="B22" s="898">
        <v>396831.49710430467</v>
      </c>
      <c r="C22" s="898">
        <v>423571.49522295757</v>
      </c>
      <c r="D22" s="898">
        <v>517138.28540345817</v>
      </c>
      <c r="E22" s="898">
        <v>484752.02740598482</v>
      </c>
      <c r="F22" s="900">
        <v>9628.3747852804045</v>
      </c>
      <c r="G22" s="910" t="s">
        <v>869</v>
      </c>
      <c r="H22" s="899">
        <v>2.4263131468996391</v>
      </c>
      <c r="I22" s="898">
        <v>-6437.8855422933448</v>
      </c>
      <c r="J22" s="911" t="s">
        <v>870</v>
      </c>
      <c r="K22" s="902">
        <v>-1.2449059998082852</v>
      </c>
    </row>
    <row r="23" spans="1:11" ht="17.100000000000001" customHeight="1">
      <c r="A23" s="890" t="s">
        <v>886</v>
      </c>
      <c r="B23" s="891">
        <v>1877801.5328829</v>
      </c>
      <c r="C23" s="891">
        <v>2121430.3878746387</v>
      </c>
      <c r="D23" s="891">
        <v>2244578.5723777702</v>
      </c>
      <c r="E23" s="892">
        <v>2464390.3410096364</v>
      </c>
      <c r="F23" s="893">
        <v>243628.85499173868</v>
      </c>
      <c r="G23" s="912"/>
      <c r="H23" s="892">
        <v>12.97415359000729</v>
      </c>
      <c r="I23" s="891">
        <v>219811.7686318662</v>
      </c>
      <c r="J23" s="892"/>
      <c r="K23" s="896">
        <v>9.7930084220224458</v>
      </c>
    </row>
    <row r="24" spans="1:11" ht="17.100000000000001" customHeight="1">
      <c r="A24" s="897" t="s">
        <v>887</v>
      </c>
      <c r="B24" s="898">
        <v>1376048.5687643969</v>
      </c>
      <c r="C24" s="898">
        <v>1583649.7195882713</v>
      </c>
      <c r="D24" s="898">
        <v>1634481.7499847095</v>
      </c>
      <c r="E24" s="899">
        <v>1579834.0855809706</v>
      </c>
      <c r="F24" s="900">
        <v>207601.1508238744</v>
      </c>
      <c r="G24" s="901"/>
      <c r="H24" s="899">
        <v>15.086760419385985</v>
      </c>
      <c r="I24" s="898">
        <v>-54647.66440373892</v>
      </c>
      <c r="J24" s="899"/>
      <c r="K24" s="913">
        <v>-3.3434245689344735</v>
      </c>
    </row>
    <row r="25" spans="1:11" ht="17.100000000000001" customHeight="1">
      <c r="A25" s="897" t="s">
        <v>888</v>
      </c>
      <c r="B25" s="898">
        <v>424744.63430879032</v>
      </c>
      <c r="C25" s="898">
        <v>489742.94738614187</v>
      </c>
      <c r="D25" s="898">
        <v>503287.11484016536</v>
      </c>
      <c r="E25" s="899">
        <v>522437.17492670729</v>
      </c>
      <c r="F25" s="900">
        <v>64998.313077351544</v>
      </c>
      <c r="G25" s="901"/>
      <c r="H25" s="899">
        <v>15.302915640859544</v>
      </c>
      <c r="I25" s="898">
        <v>19150.060086541926</v>
      </c>
      <c r="J25" s="899"/>
      <c r="K25" s="913">
        <v>3.8049970924893692</v>
      </c>
    </row>
    <row r="26" spans="1:11" ht="17.100000000000001" customHeight="1">
      <c r="A26" s="903" t="s">
        <v>889</v>
      </c>
      <c r="B26" s="898">
        <v>270080.36128978006</v>
      </c>
      <c r="C26" s="898">
        <v>317781.09141528001</v>
      </c>
      <c r="D26" s="898">
        <v>327482.67803007999</v>
      </c>
      <c r="E26" s="899">
        <v>354443.18212958996</v>
      </c>
      <c r="F26" s="900">
        <v>47700.730125499947</v>
      </c>
      <c r="G26" s="901"/>
      <c r="H26" s="899">
        <v>17.661680359765189</v>
      </c>
      <c r="I26" s="898">
        <v>26960.50409950997</v>
      </c>
      <c r="J26" s="899"/>
      <c r="K26" s="902">
        <v>8.232650429539234</v>
      </c>
    </row>
    <row r="27" spans="1:11" ht="17.100000000000001" customHeight="1">
      <c r="A27" s="903" t="s">
        <v>890</v>
      </c>
      <c r="B27" s="898">
        <v>154664.23425830094</v>
      </c>
      <c r="C27" s="898">
        <v>171961.84993828833</v>
      </c>
      <c r="D27" s="898">
        <v>175804.43157376483</v>
      </c>
      <c r="E27" s="899">
        <v>167993.99536057291</v>
      </c>
      <c r="F27" s="900">
        <v>17297.615679987386</v>
      </c>
      <c r="G27" s="901"/>
      <c r="H27" s="899">
        <v>11.183979129330615</v>
      </c>
      <c r="I27" s="898">
        <v>-7810.4362131919188</v>
      </c>
      <c r="J27" s="899"/>
      <c r="K27" s="902">
        <v>-4.4426844893922821</v>
      </c>
    </row>
    <row r="28" spans="1:11" ht="17.100000000000001" customHeight="1">
      <c r="A28" s="903" t="s">
        <v>891</v>
      </c>
      <c r="B28" s="898">
        <v>951303.9344556065</v>
      </c>
      <c r="C28" s="898">
        <v>1093906.7722021295</v>
      </c>
      <c r="D28" s="898">
        <v>1131194.6351445443</v>
      </c>
      <c r="E28" s="899">
        <v>1057396.9106542633</v>
      </c>
      <c r="F28" s="900">
        <v>142602.83774652297</v>
      </c>
      <c r="G28" s="901"/>
      <c r="H28" s="899">
        <v>14.990249969703836</v>
      </c>
      <c r="I28" s="898">
        <v>-73797.724490280962</v>
      </c>
      <c r="J28" s="899"/>
      <c r="K28" s="902">
        <v>-6.5238750430292729</v>
      </c>
    </row>
    <row r="29" spans="1:11" ht="17.100000000000001" customHeight="1">
      <c r="A29" s="914" t="s">
        <v>892</v>
      </c>
      <c r="B29" s="915">
        <v>501752.96411850315</v>
      </c>
      <c r="C29" s="915">
        <v>537780.66828636732</v>
      </c>
      <c r="D29" s="915">
        <v>610096.82239306055</v>
      </c>
      <c r="E29" s="916">
        <v>884556.25542866578</v>
      </c>
      <c r="F29" s="917">
        <v>36027.704167864169</v>
      </c>
      <c r="G29" s="916"/>
      <c r="H29" s="916">
        <v>7.1803669822178087</v>
      </c>
      <c r="I29" s="915">
        <v>274459.43303560524</v>
      </c>
      <c r="J29" s="916"/>
      <c r="K29" s="918">
        <v>44.986209231357407</v>
      </c>
    </row>
    <row r="30" spans="1:11" ht="17.100000000000001" customHeight="1" thickBot="1">
      <c r="A30" s="919" t="s">
        <v>893</v>
      </c>
      <c r="B30" s="920">
        <v>1972197.1553575026</v>
      </c>
      <c r="C30" s="920">
        <v>2224580.952563772</v>
      </c>
      <c r="D30" s="920">
        <v>2353961.9820118616</v>
      </c>
      <c r="E30" s="921">
        <v>2566700.041409838</v>
      </c>
      <c r="F30" s="922">
        <v>252383.79720626934</v>
      </c>
      <c r="G30" s="921"/>
      <c r="H30" s="921">
        <v>12.797087579234411</v>
      </c>
      <c r="I30" s="920">
        <v>212738.05939797638</v>
      </c>
      <c r="J30" s="921"/>
      <c r="K30" s="923">
        <v>9.0374466972552998</v>
      </c>
    </row>
    <row r="31" spans="1:11" ht="19.5" customHeight="1" thickTop="1">
      <c r="A31" s="924" t="s">
        <v>894</v>
      </c>
      <c r="B31" s="925">
        <v>17111.623333372499</v>
      </c>
      <c r="C31" s="341" t="s">
        <v>895</v>
      </c>
      <c r="D31" s="926"/>
      <c r="E31" s="926"/>
      <c r="F31" s="926"/>
      <c r="G31" s="927"/>
      <c r="H31" s="928"/>
      <c r="I31" s="926"/>
      <c r="J31" s="929"/>
      <c r="K31" s="929"/>
    </row>
    <row r="32" spans="1:11" ht="15" customHeight="1">
      <c r="A32" s="930" t="s">
        <v>896</v>
      </c>
      <c r="B32" s="925">
        <v>-25948.372455180008</v>
      </c>
      <c r="C32" s="341" t="s">
        <v>895</v>
      </c>
      <c r="D32" s="926"/>
      <c r="E32" s="926"/>
      <c r="F32" s="926"/>
      <c r="G32" s="927"/>
      <c r="H32" s="928"/>
      <c r="I32" s="926"/>
      <c r="J32" s="929"/>
      <c r="K32" s="929"/>
    </row>
    <row r="33" spans="1:11" ht="17.100000000000001" customHeight="1">
      <c r="A33" s="931" t="s">
        <v>897</v>
      </c>
      <c r="B33" s="341"/>
      <c r="C33" s="341"/>
      <c r="D33" s="926"/>
      <c r="E33" s="926"/>
      <c r="F33" s="926"/>
      <c r="G33" s="927"/>
      <c r="H33" s="928"/>
      <c r="I33" s="926"/>
      <c r="J33" s="929"/>
      <c r="K33" s="929"/>
    </row>
    <row r="34" spans="1:11" ht="17.100000000000001" customHeight="1">
      <c r="A34" s="932" t="s">
        <v>898</v>
      </c>
      <c r="B34" s="341"/>
      <c r="C34" s="341"/>
      <c r="D34" s="926"/>
      <c r="E34" s="926"/>
      <c r="F34" s="926"/>
      <c r="G34" s="927"/>
      <c r="H34" s="928"/>
      <c r="I34" s="926"/>
      <c r="J34" s="929"/>
      <c r="K34" s="929"/>
    </row>
    <row r="35" spans="1:11" ht="17.100000000000001" customHeight="1">
      <c r="A35" s="933" t="s">
        <v>899</v>
      </c>
      <c r="B35" s="934">
        <v>0.81228896277312501</v>
      </c>
      <c r="C35" s="935">
        <v>0.95686936000206979</v>
      </c>
      <c r="D35" s="935">
        <v>0.91999700765905312</v>
      </c>
      <c r="E35" s="935">
        <v>0.8771595475061108</v>
      </c>
      <c r="F35" s="936">
        <v>0.14458039722894478</v>
      </c>
      <c r="G35" s="937"/>
      <c r="H35" s="936">
        <v>17.799133541757424</v>
      </c>
      <c r="I35" s="936">
        <v>-4.2837460152942319E-2</v>
      </c>
      <c r="J35" s="936"/>
      <c r="K35" s="936">
        <v>-4.6562608134936125</v>
      </c>
    </row>
    <row r="36" spans="1:11" ht="17.100000000000001" customHeight="1">
      <c r="A36" s="933" t="s">
        <v>900</v>
      </c>
      <c r="B36" s="934">
        <v>2.6315790109180499</v>
      </c>
      <c r="C36" s="935">
        <v>3.0941658307436524</v>
      </c>
      <c r="D36" s="935">
        <v>2.9877941928571294</v>
      </c>
      <c r="E36" s="935">
        <v>2.6525037232224982</v>
      </c>
      <c r="F36" s="936">
        <v>0.46258681982560246</v>
      </c>
      <c r="G36" s="937"/>
      <c r="H36" s="936">
        <v>17.578298728877037</v>
      </c>
      <c r="I36" s="936">
        <v>-0.33529046963463127</v>
      </c>
      <c r="J36" s="936"/>
      <c r="K36" s="936">
        <v>-11.222006871698348</v>
      </c>
    </row>
    <row r="37" spans="1:11" ht="17.100000000000001" customHeight="1">
      <c r="A37" s="933" t="s">
        <v>901</v>
      </c>
      <c r="B37" s="938">
        <v>3.5911400315190933</v>
      </c>
      <c r="C37" s="939">
        <v>4.1448922304419256</v>
      </c>
      <c r="D37" s="939">
        <v>4.1030368335557039</v>
      </c>
      <c r="E37" s="939">
        <v>4.1376525640651485</v>
      </c>
      <c r="F37" s="936">
        <v>0.55375219892283223</v>
      </c>
      <c r="G37" s="937"/>
      <c r="H37" s="936">
        <v>15.419955614724071</v>
      </c>
      <c r="I37" s="936">
        <v>3.4615730509444553E-2</v>
      </c>
      <c r="J37" s="936"/>
      <c r="K37" s="936">
        <v>0.84366121762174029</v>
      </c>
    </row>
    <row r="38" spans="1:11" ht="17.100000000000001" customHeight="1">
      <c r="A38" s="940"/>
      <c r="B38" s="341"/>
      <c r="C38" s="341"/>
      <c r="D38" s="341"/>
      <c r="E38" s="341"/>
      <c r="F38" s="341"/>
      <c r="G38" s="341"/>
      <c r="H38" s="341"/>
      <c r="I38" s="341"/>
      <c r="J38" s="341"/>
      <c r="K38" s="341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paperSize="9" scale="6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view="pageBreakPreview" zoomScaleSheetLayoutView="100" workbookViewId="0">
      <selection activeCell="A2" sqref="A2:K2"/>
    </sheetView>
  </sheetViews>
  <sheetFormatPr defaultColWidth="11" defaultRowHeight="17.100000000000001" customHeight="1"/>
  <cols>
    <col min="1" max="1" width="46.7109375" style="254" bestFit="1" customWidth="1"/>
    <col min="2" max="2" width="12" style="254" bestFit="1" customWidth="1"/>
    <col min="3" max="3" width="12.42578125" style="254" bestFit="1" customWidth="1"/>
    <col min="4" max="4" width="12" style="254" customWidth="1"/>
    <col min="5" max="5" width="12.42578125" style="254" bestFit="1" customWidth="1"/>
    <col min="6" max="6" width="11" style="254" bestFit="1" customWidth="1"/>
    <col min="7" max="7" width="2.42578125" style="254" bestFit="1" customWidth="1"/>
    <col min="8" max="8" width="10.85546875" style="254" bestFit="1" customWidth="1"/>
    <col min="9" max="9" width="10.7109375" style="254" customWidth="1"/>
    <col min="10" max="10" width="2.140625" style="254" customWidth="1"/>
    <col min="11" max="11" width="8.7109375" style="254" bestFit="1" customWidth="1"/>
    <col min="12" max="256" width="11" style="252"/>
    <col min="257" max="257" width="46.7109375" style="252" bestFit="1" customWidth="1"/>
    <col min="258" max="258" width="12" style="252" bestFit="1" customWidth="1"/>
    <col min="259" max="259" width="12.42578125" style="252" bestFit="1" customWidth="1"/>
    <col min="260" max="260" width="12" style="252" customWidth="1"/>
    <col min="261" max="261" width="12.42578125" style="252" bestFit="1" customWidth="1"/>
    <col min="262" max="262" width="11" style="252" bestFit="1" customWidth="1"/>
    <col min="263" max="263" width="2.42578125" style="252" bestFit="1" customWidth="1"/>
    <col min="264" max="264" width="10.85546875" style="252" bestFit="1" customWidth="1"/>
    <col min="265" max="265" width="10.7109375" style="252" customWidth="1"/>
    <col min="266" max="266" width="2.140625" style="252" customWidth="1"/>
    <col min="267" max="267" width="8.7109375" style="252" bestFit="1" customWidth="1"/>
    <col min="268" max="512" width="11" style="252"/>
    <col min="513" max="513" width="46.7109375" style="252" bestFit="1" customWidth="1"/>
    <col min="514" max="514" width="12" style="252" bestFit="1" customWidth="1"/>
    <col min="515" max="515" width="12.42578125" style="252" bestFit="1" customWidth="1"/>
    <col min="516" max="516" width="12" style="252" customWidth="1"/>
    <col min="517" max="517" width="12.42578125" style="252" bestFit="1" customWidth="1"/>
    <col min="518" max="518" width="11" style="252" bestFit="1" customWidth="1"/>
    <col min="519" max="519" width="2.42578125" style="252" bestFit="1" customWidth="1"/>
    <col min="520" max="520" width="10.85546875" style="252" bestFit="1" customWidth="1"/>
    <col min="521" max="521" width="10.7109375" style="252" customWidth="1"/>
    <col min="522" max="522" width="2.140625" style="252" customWidth="1"/>
    <col min="523" max="523" width="8.7109375" style="252" bestFit="1" customWidth="1"/>
    <col min="524" max="768" width="11" style="252"/>
    <col min="769" max="769" width="46.7109375" style="252" bestFit="1" customWidth="1"/>
    <col min="770" max="770" width="12" style="252" bestFit="1" customWidth="1"/>
    <col min="771" max="771" width="12.42578125" style="252" bestFit="1" customWidth="1"/>
    <col min="772" max="772" width="12" style="252" customWidth="1"/>
    <col min="773" max="773" width="12.42578125" style="252" bestFit="1" customWidth="1"/>
    <col min="774" max="774" width="11" style="252" bestFit="1" customWidth="1"/>
    <col min="775" max="775" width="2.42578125" style="252" bestFit="1" customWidth="1"/>
    <col min="776" max="776" width="10.85546875" style="252" bestFit="1" customWidth="1"/>
    <col min="777" max="777" width="10.7109375" style="252" customWidth="1"/>
    <col min="778" max="778" width="2.140625" style="252" customWidth="1"/>
    <col min="779" max="779" width="8.7109375" style="252" bestFit="1" customWidth="1"/>
    <col min="780" max="1024" width="11" style="252"/>
    <col min="1025" max="1025" width="46.7109375" style="252" bestFit="1" customWidth="1"/>
    <col min="1026" max="1026" width="12" style="252" bestFit="1" customWidth="1"/>
    <col min="1027" max="1027" width="12.42578125" style="252" bestFit="1" customWidth="1"/>
    <col min="1028" max="1028" width="12" style="252" customWidth="1"/>
    <col min="1029" max="1029" width="12.42578125" style="252" bestFit="1" customWidth="1"/>
    <col min="1030" max="1030" width="11" style="252" bestFit="1" customWidth="1"/>
    <col min="1031" max="1031" width="2.42578125" style="252" bestFit="1" customWidth="1"/>
    <col min="1032" max="1032" width="10.85546875" style="252" bestFit="1" customWidth="1"/>
    <col min="1033" max="1033" width="10.7109375" style="252" customWidth="1"/>
    <col min="1034" max="1034" width="2.140625" style="252" customWidth="1"/>
    <col min="1035" max="1035" width="8.7109375" style="252" bestFit="1" customWidth="1"/>
    <col min="1036" max="1280" width="11" style="252"/>
    <col min="1281" max="1281" width="46.7109375" style="252" bestFit="1" customWidth="1"/>
    <col min="1282" max="1282" width="12" style="252" bestFit="1" customWidth="1"/>
    <col min="1283" max="1283" width="12.42578125" style="252" bestFit="1" customWidth="1"/>
    <col min="1284" max="1284" width="12" style="252" customWidth="1"/>
    <col min="1285" max="1285" width="12.42578125" style="252" bestFit="1" customWidth="1"/>
    <col min="1286" max="1286" width="11" style="252" bestFit="1" customWidth="1"/>
    <col min="1287" max="1287" width="2.42578125" style="252" bestFit="1" customWidth="1"/>
    <col min="1288" max="1288" width="10.85546875" style="252" bestFit="1" customWidth="1"/>
    <col min="1289" max="1289" width="10.7109375" style="252" customWidth="1"/>
    <col min="1290" max="1290" width="2.140625" style="252" customWidth="1"/>
    <col min="1291" max="1291" width="8.7109375" style="252" bestFit="1" customWidth="1"/>
    <col min="1292" max="1536" width="11" style="252"/>
    <col min="1537" max="1537" width="46.7109375" style="252" bestFit="1" customWidth="1"/>
    <col min="1538" max="1538" width="12" style="252" bestFit="1" customWidth="1"/>
    <col min="1539" max="1539" width="12.42578125" style="252" bestFit="1" customWidth="1"/>
    <col min="1540" max="1540" width="12" style="252" customWidth="1"/>
    <col min="1541" max="1541" width="12.42578125" style="252" bestFit="1" customWidth="1"/>
    <col min="1542" max="1542" width="11" style="252" bestFit="1" customWidth="1"/>
    <col min="1543" max="1543" width="2.42578125" style="252" bestFit="1" customWidth="1"/>
    <col min="1544" max="1544" width="10.85546875" style="252" bestFit="1" customWidth="1"/>
    <col min="1545" max="1545" width="10.7109375" style="252" customWidth="1"/>
    <col min="1546" max="1546" width="2.140625" style="252" customWidth="1"/>
    <col min="1547" max="1547" width="8.7109375" style="252" bestFit="1" customWidth="1"/>
    <col min="1548" max="1792" width="11" style="252"/>
    <col min="1793" max="1793" width="46.7109375" style="252" bestFit="1" customWidth="1"/>
    <col min="1794" max="1794" width="12" style="252" bestFit="1" customWidth="1"/>
    <col min="1795" max="1795" width="12.42578125" style="252" bestFit="1" customWidth="1"/>
    <col min="1796" max="1796" width="12" style="252" customWidth="1"/>
    <col min="1797" max="1797" width="12.42578125" style="252" bestFit="1" customWidth="1"/>
    <col min="1798" max="1798" width="11" style="252" bestFit="1" customWidth="1"/>
    <col min="1799" max="1799" width="2.42578125" style="252" bestFit="1" customWidth="1"/>
    <col min="1800" max="1800" width="10.85546875" style="252" bestFit="1" customWidth="1"/>
    <col min="1801" max="1801" width="10.7109375" style="252" customWidth="1"/>
    <col min="1802" max="1802" width="2.140625" style="252" customWidth="1"/>
    <col min="1803" max="1803" width="8.7109375" style="252" bestFit="1" customWidth="1"/>
    <col min="1804" max="2048" width="11" style="252"/>
    <col min="2049" max="2049" width="46.7109375" style="252" bestFit="1" customWidth="1"/>
    <col min="2050" max="2050" width="12" style="252" bestFit="1" customWidth="1"/>
    <col min="2051" max="2051" width="12.42578125" style="252" bestFit="1" customWidth="1"/>
    <col min="2052" max="2052" width="12" style="252" customWidth="1"/>
    <col min="2053" max="2053" width="12.42578125" style="252" bestFit="1" customWidth="1"/>
    <col min="2054" max="2054" width="11" style="252" bestFit="1" customWidth="1"/>
    <col min="2055" max="2055" width="2.42578125" style="252" bestFit="1" customWidth="1"/>
    <col min="2056" max="2056" width="10.85546875" style="252" bestFit="1" customWidth="1"/>
    <col min="2057" max="2057" width="10.7109375" style="252" customWidth="1"/>
    <col min="2058" max="2058" width="2.140625" style="252" customWidth="1"/>
    <col min="2059" max="2059" width="8.7109375" style="252" bestFit="1" customWidth="1"/>
    <col min="2060" max="2304" width="11" style="252"/>
    <col min="2305" max="2305" width="46.7109375" style="252" bestFit="1" customWidth="1"/>
    <col min="2306" max="2306" width="12" style="252" bestFit="1" customWidth="1"/>
    <col min="2307" max="2307" width="12.42578125" style="252" bestFit="1" customWidth="1"/>
    <col min="2308" max="2308" width="12" style="252" customWidth="1"/>
    <col min="2309" max="2309" width="12.42578125" style="252" bestFit="1" customWidth="1"/>
    <col min="2310" max="2310" width="11" style="252" bestFit="1" customWidth="1"/>
    <col min="2311" max="2311" width="2.42578125" style="252" bestFit="1" customWidth="1"/>
    <col min="2312" max="2312" width="10.85546875" style="252" bestFit="1" customWidth="1"/>
    <col min="2313" max="2313" width="10.7109375" style="252" customWidth="1"/>
    <col min="2314" max="2314" width="2.140625" style="252" customWidth="1"/>
    <col min="2315" max="2315" width="8.7109375" style="252" bestFit="1" customWidth="1"/>
    <col min="2316" max="2560" width="11" style="252"/>
    <col min="2561" max="2561" width="46.7109375" style="252" bestFit="1" customWidth="1"/>
    <col min="2562" max="2562" width="12" style="252" bestFit="1" customWidth="1"/>
    <col min="2563" max="2563" width="12.42578125" style="252" bestFit="1" customWidth="1"/>
    <col min="2564" max="2564" width="12" style="252" customWidth="1"/>
    <col min="2565" max="2565" width="12.42578125" style="252" bestFit="1" customWidth="1"/>
    <col min="2566" max="2566" width="11" style="252" bestFit="1" customWidth="1"/>
    <col min="2567" max="2567" width="2.42578125" style="252" bestFit="1" customWidth="1"/>
    <col min="2568" max="2568" width="10.85546875" style="252" bestFit="1" customWidth="1"/>
    <col min="2569" max="2569" width="10.7109375" style="252" customWidth="1"/>
    <col min="2570" max="2570" width="2.140625" style="252" customWidth="1"/>
    <col min="2571" max="2571" width="8.7109375" style="252" bestFit="1" customWidth="1"/>
    <col min="2572" max="2816" width="11" style="252"/>
    <col min="2817" max="2817" width="46.7109375" style="252" bestFit="1" customWidth="1"/>
    <col min="2818" max="2818" width="12" style="252" bestFit="1" customWidth="1"/>
    <col min="2819" max="2819" width="12.42578125" style="252" bestFit="1" customWidth="1"/>
    <col min="2820" max="2820" width="12" style="252" customWidth="1"/>
    <col min="2821" max="2821" width="12.42578125" style="252" bestFit="1" customWidth="1"/>
    <col min="2822" max="2822" width="11" style="252" bestFit="1" customWidth="1"/>
    <col min="2823" max="2823" width="2.42578125" style="252" bestFit="1" customWidth="1"/>
    <col min="2824" max="2824" width="10.85546875" style="252" bestFit="1" customWidth="1"/>
    <col min="2825" max="2825" width="10.7109375" style="252" customWidth="1"/>
    <col min="2826" max="2826" width="2.140625" style="252" customWidth="1"/>
    <col min="2827" max="2827" width="8.7109375" style="252" bestFit="1" customWidth="1"/>
    <col min="2828" max="3072" width="11" style="252"/>
    <col min="3073" max="3073" width="46.7109375" style="252" bestFit="1" customWidth="1"/>
    <col min="3074" max="3074" width="12" style="252" bestFit="1" customWidth="1"/>
    <col min="3075" max="3075" width="12.42578125" style="252" bestFit="1" customWidth="1"/>
    <col min="3076" max="3076" width="12" style="252" customWidth="1"/>
    <col min="3077" max="3077" width="12.42578125" style="252" bestFit="1" customWidth="1"/>
    <col min="3078" max="3078" width="11" style="252" bestFit="1" customWidth="1"/>
    <col min="3079" max="3079" width="2.42578125" style="252" bestFit="1" customWidth="1"/>
    <col min="3080" max="3080" width="10.85546875" style="252" bestFit="1" customWidth="1"/>
    <col min="3081" max="3081" width="10.7109375" style="252" customWidth="1"/>
    <col min="3082" max="3082" width="2.140625" style="252" customWidth="1"/>
    <col min="3083" max="3083" width="8.7109375" style="252" bestFit="1" customWidth="1"/>
    <col min="3084" max="3328" width="11" style="252"/>
    <col min="3329" max="3329" width="46.7109375" style="252" bestFit="1" customWidth="1"/>
    <col min="3330" max="3330" width="12" style="252" bestFit="1" customWidth="1"/>
    <col min="3331" max="3331" width="12.42578125" style="252" bestFit="1" customWidth="1"/>
    <col min="3332" max="3332" width="12" style="252" customWidth="1"/>
    <col min="3333" max="3333" width="12.42578125" style="252" bestFit="1" customWidth="1"/>
    <col min="3334" max="3334" width="11" style="252" bestFit="1" customWidth="1"/>
    <col min="3335" max="3335" width="2.42578125" style="252" bestFit="1" customWidth="1"/>
    <col min="3336" max="3336" width="10.85546875" style="252" bestFit="1" customWidth="1"/>
    <col min="3337" max="3337" width="10.7109375" style="252" customWidth="1"/>
    <col min="3338" max="3338" width="2.140625" style="252" customWidth="1"/>
    <col min="3339" max="3339" width="8.7109375" style="252" bestFit="1" customWidth="1"/>
    <col min="3340" max="3584" width="11" style="252"/>
    <col min="3585" max="3585" width="46.7109375" style="252" bestFit="1" customWidth="1"/>
    <col min="3586" max="3586" width="12" style="252" bestFit="1" customWidth="1"/>
    <col min="3587" max="3587" width="12.42578125" style="252" bestFit="1" customWidth="1"/>
    <col min="3588" max="3588" width="12" style="252" customWidth="1"/>
    <col min="3589" max="3589" width="12.42578125" style="252" bestFit="1" customWidth="1"/>
    <col min="3590" max="3590" width="11" style="252" bestFit="1" customWidth="1"/>
    <col min="3591" max="3591" width="2.42578125" style="252" bestFit="1" customWidth="1"/>
    <col min="3592" max="3592" width="10.85546875" style="252" bestFit="1" customWidth="1"/>
    <col min="3593" max="3593" width="10.7109375" style="252" customWidth="1"/>
    <col min="3594" max="3594" width="2.140625" style="252" customWidth="1"/>
    <col min="3595" max="3595" width="8.7109375" style="252" bestFit="1" customWidth="1"/>
    <col min="3596" max="3840" width="11" style="252"/>
    <col min="3841" max="3841" width="46.7109375" style="252" bestFit="1" customWidth="1"/>
    <col min="3842" max="3842" width="12" style="252" bestFit="1" customWidth="1"/>
    <col min="3843" max="3843" width="12.42578125" style="252" bestFit="1" customWidth="1"/>
    <col min="3844" max="3844" width="12" style="252" customWidth="1"/>
    <col min="3845" max="3845" width="12.42578125" style="252" bestFit="1" customWidth="1"/>
    <col min="3846" max="3846" width="11" style="252" bestFit="1" customWidth="1"/>
    <col min="3847" max="3847" width="2.42578125" style="252" bestFit="1" customWidth="1"/>
    <col min="3848" max="3848" width="10.85546875" style="252" bestFit="1" customWidth="1"/>
    <col min="3849" max="3849" width="10.7109375" style="252" customWidth="1"/>
    <col min="3850" max="3850" width="2.140625" style="252" customWidth="1"/>
    <col min="3851" max="3851" width="8.7109375" style="252" bestFit="1" customWidth="1"/>
    <col min="3852" max="4096" width="11" style="252"/>
    <col min="4097" max="4097" width="46.7109375" style="252" bestFit="1" customWidth="1"/>
    <col min="4098" max="4098" width="12" style="252" bestFit="1" customWidth="1"/>
    <col min="4099" max="4099" width="12.42578125" style="252" bestFit="1" customWidth="1"/>
    <col min="4100" max="4100" width="12" style="252" customWidth="1"/>
    <col min="4101" max="4101" width="12.42578125" style="252" bestFit="1" customWidth="1"/>
    <col min="4102" max="4102" width="11" style="252" bestFit="1" customWidth="1"/>
    <col min="4103" max="4103" width="2.42578125" style="252" bestFit="1" customWidth="1"/>
    <col min="4104" max="4104" width="10.85546875" style="252" bestFit="1" customWidth="1"/>
    <col min="4105" max="4105" width="10.7109375" style="252" customWidth="1"/>
    <col min="4106" max="4106" width="2.140625" style="252" customWidth="1"/>
    <col min="4107" max="4107" width="8.7109375" style="252" bestFit="1" customWidth="1"/>
    <col min="4108" max="4352" width="11" style="252"/>
    <col min="4353" max="4353" width="46.7109375" style="252" bestFit="1" customWidth="1"/>
    <col min="4354" max="4354" width="12" style="252" bestFit="1" customWidth="1"/>
    <col min="4355" max="4355" width="12.42578125" style="252" bestFit="1" customWidth="1"/>
    <col min="4356" max="4356" width="12" style="252" customWidth="1"/>
    <col min="4357" max="4357" width="12.42578125" style="252" bestFit="1" customWidth="1"/>
    <col min="4358" max="4358" width="11" style="252" bestFit="1" customWidth="1"/>
    <col min="4359" max="4359" width="2.42578125" style="252" bestFit="1" customWidth="1"/>
    <col min="4360" max="4360" width="10.85546875" style="252" bestFit="1" customWidth="1"/>
    <col min="4361" max="4361" width="10.7109375" style="252" customWidth="1"/>
    <col min="4362" max="4362" width="2.140625" style="252" customWidth="1"/>
    <col min="4363" max="4363" width="8.7109375" style="252" bestFit="1" customWidth="1"/>
    <col min="4364" max="4608" width="11" style="252"/>
    <col min="4609" max="4609" width="46.7109375" style="252" bestFit="1" customWidth="1"/>
    <col min="4610" max="4610" width="12" style="252" bestFit="1" customWidth="1"/>
    <col min="4611" max="4611" width="12.42578125" style="252" bestFit="1" customWidth="1"/>
    <col min="4612" max="4612" width="12" style="252" customWidth="1"/>
    <col min="4613" max="4613" width="12.42578125" style="252" bestFit="1" customWidth="1"/>
    <col min="4614" max="4614" width="11" style="252" bestFit="1" customWidth="1"/>
    <col min="4615" max="4615" width="2.42578125" style="252" bestFit="1" customWidth="1"/>
    <col min="4616" max="4616" width="10.85546875" style="252" bestFit="1" customWidth="1"/>
    <col min="4617" max="4617" width="10.7109375" style="252" customWidth="1"/>
    <col min="4618" max="4618" width="2.140625" style="252" customWidth="1"/>
    <col min="4619" max="4619" width="8.7109375" style="252" bestFit="1" customWidth="1"/>
    <col min="4620" max="4864" width="11" style="252"/>
    <col min="4865" max="4865" width="46.7109375" style="252" bestFit="1" customWidth="1"/>
    <col min="4866" max="4866" width="12" style="252" bestFit="1" customWidth="1"/>
    <col min="4867" max="4867" width="12.42578125" style="252" bestFit="1" customWidth="1"/>
    <col min="4868" max="4868" width="12" style="252" customWidth="1"/>
    <col min="4869" max="4869" width="12.42578125" style="252" bestFit="1" customWidth="1"/>
    <col min="4870" max="4870" width="11" style="252" bestFit="1" customWidth="1"/>
    <col min="4871" max="4871" width="2.42578125" style="252" bestFit="1" customWidth="1"/>
    <col min="4872" max="4872" width="10.85546875" style="252" bestFit="1" customWidth="1"/>
    <col min="4873" max="4873" width="10.7109375" style="252" customWidth="1"/>
    <col min="4874" max="4874" width="2.140625" style="252" customWidth="1"/>
    <col min="4875" max="4875" width="8.7109375" style="252" bestFit="1" customWidth="1"/>
    <col min="4876" max="5120" width="11" style="252"/>
    <col min="5121" max="5121" width="46.7109375" style="252" bestFit="1" customWidth="1"/>
    <col min="5122" max="5122" width="12" style="252" bestFit="1" customWidth="1"/>
    <col min="5123" max="5123" width="12.42578125" style="252" bestFit="1" customWidth="1"/>
    <col min="5124" max="5124" width="12" style="252" customWidth="1"/>
    <col min="5125" max="5125" width="12.42578125" style="252" bestFit="1" customWidth="1"/>
    <col min="5126" max="5126" width="11" style="252" bestFit="1" customWidth="1"/>
    <col min="5127" max="5127" width="2.42578125" style="252" bestFit="1" customWidth="1"/>
    <col min="5128" max="5128" width="10.85546875" style="252" bestFit="1" customWidth="1"/>
    <col min="5129" max="5129" width="10.7109375" style="252" customWidth="1"/>
    <col min="5130" max="5130" width="2.140625" style="252" customWidth="1"/>
    <col min="5131" max="5131" width="8.7109375" style="252" bestFit="1" customWidth="1"/>
    <col min="5132" max="5376" width="11" style="252"/>
    <col min="5377" max="5377" width="46.7109375" style="252" bestFit="1" customWidth="1"/>
    <col min="5378" max="5378" width="12" style="252" bestFit="1" customWidth="1"/>
    <col min="5379" max="5379" width="12.42578125" style="252" bestFit="1" customWidth="1"/>
    <col min="5380" max="5380" width="12" style="252" customWidth="1"/>
    <col min="5381" max="5381" width="12.42578125" style="252" bestFit="1" customWidth="1"/>
    <col min="5382" max="5382" width="11" style="252" bestFit="1" customWidth="1"/>
    <col min="5383" max="5383" width="2.42578125" style="252" bestFit="1" customWidth="1"/>
    <col min="5384" max="5384" width="10.85546875" style="252" bestFit="1" customWidth="1"/>
    <col min="5385" max="5385" width="10.7109375" style="252" customWidth="1"/>
    <col min="5386" max="5386" width="2.140625" style="252" customWidth="1"/>
    <col min="5387" max="5387" width="8.7109375" style="252" bestFit="1" customWidth="1"/>
    <col min="5388" max="5632" width="11" style="252"/>
    <col min="5633" max="5633" width="46.7109375" style="252" bestFit="1" customWidth="1"/>
    <col min="5634" max="5634" width="12" style="252" bestFit="1" customWidth="1"/>
    <col min="5635" max="5635" width="12.42578125" style="252" bestFit="1" customWidth="1"/>
    <col min="5636" max="5636" width="12" style="252" customWidth="1"/>
    <col min="5637" max="5637" width="12.42578125" style="252" bestFit="1" customWidth="1"/>
    <col min="5638" max="5638" width="11" style="252" bestFit="1" customWidth="1"/>
    <col min="5639" max="5639" width="2.42578125" style="252" bestFit="1" customWidth="1"/>
    <col min="5640" max="5640" width="10.85546875" style="252" bestFit="1" customWidth="1"/>
    <col min="5641" max="5641" width="10.7109375" style="252" customWidth="1"/>
    <col min="5642" max="5642" width="2.140625" style="252" customWidth="1"/>
    <col min="5643" max="5643" width="8.7109375" style="252" bestFit="1" customWidth="1"/>
    <col min="5644" max="5888" width="11" style="252"/>
    <col min="5889" max="5889" width="46.7109375" style="252" bestFit="1" customWidth="1"/>
    <col min="5890" max="5890" width="12" style="252" bestFit="1" customWidth="1"/>
    <col min="5891" max="5891" width="12.42578125" style="252" bestFit="1" customWidth="1"/>
    <col min="5892" max="5892" width="12" style="252" customWidth="1"/>
    <col min="5893" max="5893" width="12.42578125" style="252" bestFit="1" customWidth="1"/>
    <col min="5894" max="5894" width="11" style="252" bestFit="1" customWidth="1"/>
    <col min="5895" max="5895" width="2.42578125" style="252" bestFit="1" customWidth="1"/>
    <col min="5896" max="5896" width="10.85546875" style="252" bestFit="1" customWidth="1"/>
    <col min="5897" max="5897" width="10.7109375" style="252" customWidth="1"/>
    <col min="5898" max="5898" width="2.140625" style="252" customWidth="1"/>
    <col min="5899" max="5899" width="8.7109375" style="252" bestFit="1" customWidth="1"/>
    <col min="5900" max="6144" width="11" style="252"/>
    <col min="6145" max="6145" width="46.7109375" style="252" bestFit="1" customWidth="1"/>
    <col min="6146" max="6146" width="12" style="252" bestFit="1" customWidth="1"/>
    <col min="6147" max="6147" width="12.42578125" style="252" bestFit="1" customWidth="1"/>
    <col min="6148" max="6148" width="12" style="252" customWidth="1"/>
    <col min="6149" max="6149" width="12.42578125" style="252" bestFit="1" customWidth="1"/>
    <col min="6150" max="6150" width="11" style="252" bestFit="1" customWidth="1"/>
    <col min="6151" max="6151" width="2.42578125" style="252" bestFit="1" customWidth="1"/>
    <col min="6152" max="6152" width="10.85546875" style="252" bestFit="1" customWidth="1"/>
    <col min="6153" max="6153" width="10.7109375" style="252" customWidth="1"/>
    <col min="6154" max="6154" width="2.140625" style="252" customWidth="1"/>
    <col min="6155" max="6155" width="8.7109375" style="252" bestFit="1" customWidth="1"/>
    <col min="6156" max="6400" width="11" style="252"/>
    <col min="6401" max="6401" width="46.7109375" style="252" bestFit="1" customWidth="1"/>
    <col min="6402" max="6402" width="12" style="252" bestFit="1" customWidth="1"/>
    <col min="6403" max="6403" width="12.42578125" style="252" bestFit="1" customWidth="1"/>
    <col min="6404" max="6404" width="12" style="252" customWidth="1"/>
    <col min="6405" max="6405" width="12.42578125" style="252" bestFit="1" customWidth="1"/>
    <col min="6406" max="6406" width="11" style="252" bestFit="1" customWidth="1"/>
    <col min="6407" max="6407" width="2.42578125" style="252" bestFit="1" customWidth="1"/>
    <col min="6408" max="6408" width="10.85546875" style="252" bestFit="1" customWidth="1"/>
    <col min="6409" max="6409" width="10.7109375" style="252" customWidth="1"/>
    <col min="6410" max="6410" width="2.140625" style="252" customWidth="1"/>
    <col min="6411" max="6411" width="8.7109375" style="252" bestFit="1" customWidth="1"/>
    <col min="6412" max="6656" width="11" style="252"/>
    <col min="6657" max="6657" width="46.7109375" style="252" bestFit="1" customWidth="1"/>
    <col min="6658" max="6658" width="12" style="252" bestFit="1" customWidth="1"/>
    <col min="6659" max="6659" width="12.42578125" style="252" bestFit="1" customWidth="1"/>
    <col min="6660" max="6660" width="12" style="252" customWidth="1"/>
    <col min="6661" max="6661" width="12.42578125" style="252" bestFit="1" customWidth="1"/>
    <col min="6662" max="6662" width="11" style="252" bestFit="1" customWidth="1"/>
    <col min="6663" max="6663" width="2.42578125" style="252" bestFit="1" customWidth="1"/>
    <col min="6664" max="6664" width="10.85546875" style="252" bestFit="1" customWidth="1"/>
    <col min="6665" max="6665" width="10.7109375" style="252" customWidth="1"/>
    <col min="6666" max="6666" width="2.140625" style="252" customWidth="1"/>
    <col min="6667" max="6667" width="8.7109375" style="252" bestFit="1" customWidth="1"/>
    <col min="6668" max="6912" width="11" style="252"/>
    <col min="6913" max="6913" width="46.7109375" style="252" bestFit="1" customWidth="1"/>
    <col min="6914" max="6914" width="12" style="252" bestFit="1" customWidth="1"/>
    <col min="6915" max="6915" width="12.42578125" style="252" bestFit="1" customWidth="1"/>
    <col min="6916" max="6916" width="12" style="252" customWidth="1"/>
    <col min="6917" max="6917" width="12.42578125" style="252" bestFit="1" customWidth="1"/>
    <col min="6918" max="6918" width="11" style="252" bestFit="1" customWidth="1"/>
    <col min="6919" max="6919" width="2.42578125" style="252" bestFit="1" customWidth="1"/>
    <col min="6920" max="6920" width="10.85546875" style="252" bestFit="1" customWidth="1"/>
    <col min="6921" max="6921" width="10.7109375" style="252" customWidth="1"/>
    <col min="6922" max="6922" width="2.140625" style="252" customWidth="1"/>
    <col min="6923" max="6923" width="8.7109375" style="252" bestFit="1" customWidth="1"/>
    <col min="6924" max="7168" width="11" style="252"/>
    <col min="7169" max="7169" width="46.7109375" style="252" bestFit="1" customWidth="1"/>
    <col min="7170" max="7170" width="12" style="252" bestFit="1" customWidth="1"/>
    <col min="7171" max="7171" width="12.42578125" style="252" bestFit="1" customWidth="1"/>
    <col min="7172" max="7172" width="12" style="252" customWidth="1"/>
    <col min="7173" max="7173" width="12.42578125" style="252" bestFit="1" customWidth="1"/>
    <col min="7174" max="7174" width="11" style="252" bestFit="1" customWidth="1"/>
    <col min="7175" max="7175" width="2.42578125" style="252" bestFit="1" customWidth="1"/>
    <col min="7176" max="7176" width="10.85546875" style="252" bestFit="1" customWidth="1"/>
    <col min="7177" max="7177" width="10.7109375" style="252" customWidth="1"/>
    <col min="7178" max="7178" width="2.140625" style="252" customWidth="1"/>
    <col min="7179" max="7179" width="8.7109375" style="252" bestFit="1" customWidth="1"/>
    <col min="7180" max="7424" width="11" style="252"/>
    <col min="7425" max="7425" width="46.7109375" style="252" bestFit="1" customWidth="1"/>
    <col min="7426" max="7426" width="12" style="252" bestFit="1" customWidth="1"/>
    <col min="7427" max="7427" width="12.42578125" style="252" bestFit="1" customWidth="1"/>
    <col min="7428" max="7428" width="12" style="252" customWidth="1"/>
    <col min="7429" max="7429" width="12.42578125" style="252" bestFit="1" customWidth="1"/>
    <col min="7430" max="7430" width="11" style="252" bestFit="1" customWidth="1"/>
    <col min="7431" max="7431" width="2.42578125" style="252" bestFit="1" customWidth="1"/>
    <col min="7432" max="7432" width="10.85546875" style="252" bestFit="1" customWidth="1"/>
    <col min="7433" max="7433" width="10.7109375" style="252" customWidth="1"/>
    <col min="7434" max="7434" width="2.140625" style="252" customWidth="1"/>
    <col min="7435" max="7435" width="8.7109375" style="252" bestFit="1" customWidth="1"/>
    <col min="7436" max="7680" width="11" style="252"/>
    <col min="7681" max="7681" width="46.7109375" style="252" bestFit="1" customWidth="1"/>
    <col min="7682" max="7682" width="12" style="252" bestFit="1" customWidth="1"/>
    <col min="7683" max="7683" width="12.42578125" style="252" bestFit="1" customWidth="1"/>
    <col min="7684" max="7684" width="12" style="252" customWidth="1"/>
    <col min="7685" max="7685" width="12.42578125" style="252" bestFit="1" customWidth="1"/>
    <col min="7686" max="7686" width="11" style="252" bestFit="1" customWidth="1"/>
    <col min="7687" max="7687" width="2.42578125" style="252" bestFit="1" customWidth="1"/>
    <col min="7688" max="7688" width="10.85546875" style="252" bestFit="1" customWidth="1"/>
    <col min="7689" max="7689" width="10.7109375" style="252" customWidth="1"/>
    <col min="7690" max="7690" width="2.140625" style="252" customWidth="1"/>
    <col min="7691" max="7691" width="8.7109375" style="252" bestFit="1" customWidth="1"/>
    <col min="7692" max="7936" width="11" style="252"/>
    <col min="7937" max="7937" width="46.7109375" style="252" bestFit="1" customWidth="1"/>
    <col min="7938" max="7938" width="12" style="252" bestFit="1" customWidth="1"/>
    <col min="7939" max="7939" width="12.42578125" style="252" bestFit="1" customWidth="1"/>
    <col min="7940" max="7940" width="12" style="252" customWidth="1"/>
    <col min="7941" max="7941" width="12.42578125" style="252" bestFit="1" customWidth="1"/>
    <col min="7942" max="7942" width="11" style="252" bestFit="1" customWidth="1"/>
    <col min="7943" max="7943" width="2.42578125" style="252" bestFit="1" customWidth="1"/>
    <col min="7944" max="7944" width="10.85546875" style="252" bestFit="1" customWidth="1"/>
    <col min="7945" max="7945" width="10.7109375" style="252" customWidth="1"/>
    <col min="7946" max="7946" width="2.140625" style="252" customWidth="1"/>
    <col min="7947" max="7947" width="8.7109375" style="252" bestFit="1" customWidth="1"/>
    <col min="7948" max="8192" width="11" style="252"/>
    <col min="8193" max="8193" width="46.7109375" style="252" bestFit="1" customWidth="1"/>
    <col min="8194" max="8194" width="12" style="252" bestFit="1" customWidth="1"/>
    <col min="8195" max="8195" width="12.42578125" style="252" bestFit="1" customWidth="1"/>
    <col min="8196" max="8196" width="12" style="252" customWidth="1"/>
    <col min="8197" max="8197" width="12.42578125" style="252" bestFit="1" customWidth="1"/>
    <col min="8198" max="8198" width="11" style="252" bestFit="1" customWidth="1"/>
    <col min="8199" max="8199" width="2.42578125" style="252" bestFit="1" customWidth="1"/>
    <col min="8200" max="8200" width="10.85546875" style="252" bestFit="1" customWidth="1"/>
    <col min="8201" max="8201" width="10.7109375" style="252" customWidth="1"/>
    <col min="8202" max="8202" width="2.140625" style="252" customWidth="1"/>
    <col min="8203" max="8203" width="8.7109375" style="252" bestFit="1" customWidth="1"/>
    <col min="8204" max="8448" width="11" style="252"/>
    <col min="8449" max="8449" width="46.7109375" style="252" bestFit="1" customWidth="1"/>
    <col min="8450" max="8450" width="12" style="252" bestFit="1" customWidth="1"/>
    <col min="8451" max="8451" width="12.42578125" style="252" bestFit="1" customWidth="1"/>
    <col min="8452" max="8452" width="12" style="252" customWidth="1"/>
    <col min="8453" max="8453" width="12.42578125" style="252" bestFit="1" customWidth="1"/>
    <col min="8454" max="8454" width="11" style="252" bestFit="1" customWidth="1"/>
    <col min="8455" max="8455" width="2.42578125" style="252" bestFit="1" customWidth="1"/>
    <col min="8456" max="8456" width="10.85546875" style="252" bestFit="1" customWidth="1"/>
    <col min="8457" max="8457" width="10.7109375" style="252" customWidth="1"/>
    <col min="8458" max="8458" width="2.140625" style="252" customWidth="1"/>
    <col min="8459" max="8459" width="8.7109375" style="252" bestFit="1" customWidth="1"/>
    <col min="8460" max="8704" width="11" style="252"/>
    <col min="8705" max="8705" width="46.7109375" style="252" bestFit="1" customWidth="1"/>
    <col min="8706" max="8706" width="12" style="252" bestFit="1" customWidth="1"/>
    <col min="8707" max="8707" width="12.42578125" style="252" bestFit="1" customWidth="1"/>
    <col min="8708" max="8708" width="12" style="252" customWidth="1"/>
    <col min="8709" max="8709" width="12.42578125" style="252" bestFit="1" customWidth="1"/>
    <col min="8710" max="8710" width="11" style="252" bestFit="1" customWidth="1"/>
    <col min="8711" max="8711" width="2.42578125" style="252" bestFit="1" customWidth="1"/>
    <col min="8712" max="8712" width="10.85546875" style="252" bestFit="1" customWidth="1"/>
    <col min="8713" max="8713" width="10.7109375" style="252" customWidth="1"/>
    <col min="8714" max="8714" width="2.140625" style="252" customWidth="1"/>
    <col min="8715" max="8715" width="8.7109375" style="252" bestFit="1" customWidth="1"/>
    <col min="8716" max="8960" width="11" style="252"/>
    <col min="8961" max="8961" width="46.7109375" style="252" bestFit="1" customWidth="1"/>
    <col min="8962" max="8962" width="12" style="252" bestFit="1" customWidth="1"/>
    <col min="8963" max="8963" width="12.42578125" style="252" bestFit="1" customWidth="1"/>
    <col min="8964" max="8964" width="12" style="252" customWidth="1"/>
    <col min="8965" max="8965" width="12.42578125" style="252" bestFit="1" customWidth="1"/>
    <col min="8966" max="8966" width="11" style="252" bestFit="1" customWidth="1"/>
    <col min="8967" max="8967" width="2.42578125" style="252" bestFit="1" customWidth="1"/>
    <col min="8968" max="8968" width="10.85546875" style="252" bestFit="1" customWidth="1"/>
    <col min="8969" max="8969" width="10.7109375" style="252" customWidth="1"/>
    <col min="8970" max="8970" width="2.140625" style="252" customWidth="1"/>
    <col min="8971" max="8971" width="8.7109375" style="252" bestFit="1" customWidth="1"/>
    <col min="8972" max="9216" width="11" style="252"/>
    <col min="9217" max="9217" width="46.7109375" style="252" bestFit="1" customWidth="1"/>
    <col min="9218" max="9218" width="12" style="252" bestFit="1" customWidth="1"/>
    <col min="9219" max="9219" width="12.42578125" style="252" bestFit="1" customWidth="1"/>
    <col min="9220" max="9220" width="12" style="252" customWidth="1"/>
    <col min="9221" max="9221" width="12.42578125" style="252" bestFit="1" customWidth="1"/>
    <col min="9222" max="9222" width="11" style="252" bestFit="1" customWidth="1"/>
    <col min="9223" max="9223" width="2.42578125" style="252" bestFit="1" customWidth="1"/>
    <col min="9224" max="9224" width="10.85546875" style="252" bestFit="1" customWidth="1"/>
    <col min="9225" max="9225" width="10.7109375" style="252" customWidth="1"/>
    <col min="9226" max="9226" width="2.140625" style="252" customWidth="1"/>
    <col min="9227" max="9227" width="8.7109375" style="252" bestFit="1" customWidth="1"/>
    <col min="9228" max="9472" width="11" style="252"/>
    <col min="9473" max="9473" width="46.7109375" style="252" bestFit="1" customWidth="1"/>
    <col min="9474" max="9474" width="12" style="252" bestFit="1" customWidth="1"/>
    <col min="9475" max="9475" width="12.42578125" style="252" bestFit="1" customWidth="1"/>
    <col min="9476" max="9476" width="12" style="252" customWidth="1"/>
    <col min="9477" max="9477" width="12.42578125" style="252" bestFit="1" customWidth="1"/>
    <col min="9478" max="9478" width="11" style="252" bestFit="1" customWidth="1"/>
    <col min="9479" max="9479" width="2.42578125" style="252" bestFit="1" customWidth="1"/>
    <col min="9480" max="9480" width="10.85546875" style="252" bestFit="1" customWidth="1"/>
    <col min="9481" max="9481" width="10.7109375" style="252" customWidth="1"/>
    <col min="9482" max="9482" width="2.140625" style="252" customWidth="1"/>
    <col min="9483" max="9483" width="8.7109375" style="252" bestFit="1" customWidth="1"/>
    <col min="9484" max="9728" width="11" style="252"/>
    <col min="9729" max="9729" width="46.7109375" style="252" bestFit="1" customWidth="1"/>
    <col min="9730" max="9730" width="12" style="252" bestFit="1" customWidth="1"/>
    <col min="9731" max="9731" width="12.42578125" style="252" bestFit="1" customWidth="1"/>
    <col min="9732" max="9732" width="12" style="252" customWidth="1"/>
    <col min="9733" max="9733" width="12.42578125" style="252" bestFit="1" customWidth="1"/>
    <col min="9734" max="9734" width="11" style="252" bestFit="1" customWidth="1"/>
    <col min="9735" max="9735" width="2.42578125" style="252" bestFit="1" customWidth="1"/>
    <col min="9736" max="9736" width="10.85546875" style="252" bestFit="1" customWidth="1"/>
    <col min="9737" max="9737" width="10.7109375" style="252" customWidth="1"/>
    <col min="9738" max="9738" width="2.140625" style="252" customWidth="1"/>
    <col min="9739" max="9739" width="8.7109375" style="252" bestFit="1" customWidth="1"/>
    <col min="9740" max="9984" width="11" style="252"/>
    <col min="9985" max="9985" width="46.7109375" style="252" bestFit="1" customWidth="1"/>
    <col min="9986" max="9986" width="12" style="252" bestFit="1" customWidth="1"/>
    <col min="9987" max="9987" width="12.42578125" style="252" bestFit="1" customWidth="1"/>
    <col min="9988" max="9988" width="12" style="252" customWidth="1"/>
    <col min="9989" max="9989" width="12.42578125" style="252" bestFit="1" customWidth="1"/>
    <col min="9990" max="9990" width="11" style="252" bestFit="1" customWidth="1"/>
    <col min="9991" max="9991" width="2.42578125" style="252" bestFit="1" customWidth="1"/>
    <col min="9992" max="9992" width="10.85546875" style="252" bestFit="1" customWidth="1"/>
    <col min="9993" max="9993" width="10.7109375" style="252" customWidth="1"/>
    <col min="9994" max="9994" width="2.140625" style="252" customWidth="1"/>
    <col min="9995" max="9995" width="8.7109375" style="252" bestFit="1" customWidth="1"/>
    <col min="9996" max="10240" width="11" style="252"/>
    <col min="10241" max="10241" width="46.7109375" style="252" bestFit="1" customWidth="1"/>
    <col min="10242" max="10242" width="12" style="252" bestFit="1" customWidth="1"/>
    <col min="10243" max="10243" width="12.42578125" style="252" bestFit="1" customWidth="1"/>
    <col min="10244" max="10244" width="12" style="252" customWidth="1"/>
    <col min="10245" max="10245" width="12.42578125" style="252" bestFit="1" customWidth="1"/>
    <col min="10246" max="10246" width="11" style="252" bestFit="1" customWidth="1"/>
    <col min="10247" max="10247" width="2.42578125" style="252" bestFit="1" customWidth="1"/>
    <col min="10248" max="10248" width="10.85546875" style="252" bestFit="1" customWidth="1"/>
    <col min="10249" max="10249" width="10.7109375" style="252" customWidth="1"/>
    <col min="10250" max="10250" width="2.140625" style="252" customWidth="1"/>
    <col min="10251" max="10251" width="8.7109375" style="252" bestFit="1" customWidth="1"/>
    <col min="10252" max="10496" width="11" style="252"/>
    <col min="10497" max="10497" width="46.7109375" style="252" bestFit="1" customWidth="1"/>
    <col min="10498" max="10498" width="12" style="252" bestFit="1" customWidth="1"/>
    <col min="10499" max="10499" width="12.42578125" style="252" bestFit="1" customWidth="1"/>
    <col min="10500" max="10500" width="12" style="252" customWidth="1"/>
    <col min="10501" max="10501" width="12.42578125" style="252" bestFit="1" customWidth="1"/>
    <col min="10502" max="10502" width="11" style="252" bestFit="1" customWidth="1"/>
    <col min="10503" max="10503" width="2.42578125" style="252" bestFit="1" customWidth="1"/>
    <col min="10504" max="10504" width="10.85546875" style="252" bestFit="1" customWidth="1"/>
    <col min="10505" max="10505" width="10.7109375" style="252" customWidth="1"/>
    <col min="10506" max="10506" width="2.140625" style="252" customWidth="1"/>
    <col min="10507" max="10507" width="8.7109375" style="252" bestFit="1" customWidth="1"/>
    <col min="10508" max="10752" width="11" style="252"/>
    <col min="10753" max="10753" width="46.7109375" style="252" bestFit="1" customWidth="1"/>
    <col min="10754" max="10754" width="12" style="252" bestFit="1" customWidth="1"/>
    <col min="10755" max="10755" width="12.42578125" style="252" bestFit="1" customWidth="1"/>
    <col min="10756" max="10756" width="12" style="252" customWidth="1"/>
    <col min="10757" max="10757" width="12.42578125" style="252" bestFit="1" customWidth="1"/>
    <col min="10758" max="10758" width="11" style="252" bestFit="1" customWidth="1"/>
    <col min="10759" max="10759" width="2.42578125" style="252" bestFit="1" customWidth="1"/>
    <col min="10760" max="10760" width="10.85546875" style="252" bestFit="1" customWidth="1"/>
    <col min="10761" max="10761" width="10.7109375" style="252" customWidth="1"/>
    <col min="10762" max="10762" width="2.140625" style="252" customWidth="1"/>
    <col min="10763" max="10763" width="8.7109375" style="252" bestFit="1" customWidth="1"/>
    <col min="10764" max="11008" width="11" style="252"/>
    <col min="11009" max="11009" width="46.7109375" style="252" bestFit="1" customWidth="1"/>
    <col min="11010" max="11010" width="12" style="252" bestFit="1" customWidth="1"/>
    <col min="11011" max="11011" width="12.42578125" style="252" bestFit="1" customWidth="1"/>
    <col min="11012" max="11012" width="12" style="252" customWidth="1"/>
    <col min="11013" max="11013" width="12.42578125" style="252" bestFit="1" customWidth="1"/>
    <col min="11014" max="11014" width="11" style="252" bestFit="1" customWidth="1"/>
    <col min="11015" max="11015" width="2.42578125" style="252" bestFit="1" customWidth="1"/>
    <col min="11016" max="11016" width="10.85546875" style="252" bestFit="1" customWidth="1"/>
    <col min="11017" max="11017" width="10.7109375" style="252" customWidth="1"/>
    <col min="11018" max="11018" width="2.140625" style="252" customWidth="1"/>
    <col min="11019" max="11019" width="8.7109375" style="252" bestFit="1" customWidth="1"/>
    <col min="11020" max="11264" width="11" style="252"/>
    <col min="11265" max="11265" width="46.7109375" style="252" bestFit="1" customWidth="1"/>
    <col min="11266" max="11266" width="12" style="252" bestFit="1" customWidth="1"/>
    <col min="11267" max="11267" width="12.42578125" style="252" bestFit="1" customWidth="1"/>
    <col min="11268" max="11268" width="12" style="252" customWidth="1"/>
    <col min="11269" max="11269" width="12.42578125" style="252" bestFit="1" customWidth="1"/>
    <col min="11270" max="11270" width="11" style="252" bestFit="1" customWidth="1"/>
    <col min="11271" max="11271" width="2.42578125" style="252" bestFit="1" customWidth="1"/>
    <col min="11272" max="11272" width="10.85546875" style="252" bestFit="1" customWidth="1"/>
    <col min="11273" max="11273" width="10.7109375" style="252" customWidth="1"/>
    <col min="11274" max="11274" width="2.140625" style="252" customWidth="1"/>
    <col min="11275" max="11275" width="8.7109375" style="252" bestFit="1" customWidth="1"/>
    <col min="11276" max="11520" width="11" style="252"/>
    <col min="11521" max="11521" width="46.7109375" style="252" bestFit="1" customWidth="1"/>
    <col min="11522" max="11522" width="12" style="252" bestFit="1" customWidth="1"/>
    <col min="11523" max="11523" width="12.42578125" style="252" bestFit="1" customWidth="1"/>
    <col min="11524" max="11524" width="12" style="252" customWidth="1"/>
    <col min="11525" max="11525" width="12.42578125" style="252" bestFit="1" customWidth="1"/>
    <col min="11526" max="11526" width="11" style="252" bestFit="1" customWidth="1"/>
    <col min="11527" max="11527" width="2.42578125" style="252" bestFit="1" customWidth="1"/>
    <col min="11528" max="11528" width="10.85546875" style="252" bestFit="1" customWidth="1"/>
    <col min="11529" max="11529" width="10.7109375" style="252" customWidth="1"/>
    <col min="11530" max="11530" width="2.140625" style="252" customWidth="1"/>
    <col min="11531" max="11531" width="8.7109375" style="252" bestFit="1" customWidth="1"/>
    <col min="11532" max="11776" width="11" style="252"/>
    <col min="11777" max="11777" width="46.7109375" style="252" bestFit="1" customWidth="1"/>
    <col min="11778" max="11778" width="12" style="252" bestFit="1" customWidth="1"/>
    <col min="11779" max="11779" width="12.42578125" style="252" bestFit="1" customWidth="1"/>
    <col min="11780" max="11780" width="12" style="252" customWidth="1"/>
    <col min="11781" max="11781" width="12.42578125" style="252" bestFit="1" customWidth="1"/>
    <col min="11782" max="11782" width="11" style="252" bestFit="1" customWidth="1"/>
    <col min="11783" max="11783" width="2.42578125" style="252" bestFit="1" customWidth="1"/>
    <col min="11784" max="11784" width="10.85546875" style="252" bestFit="1" customWidth="1"/>
    <col min="11785" max="11785" width="10.7109375" style="252" customWidth="1"/>
    <col min="11786" max="11786" width="2.140625" style="252" customWidth="1"/>
    <col min="11787" max="11787" width="8.7109375" style="252" bestFit="1" customWidth="1"/>
    <col min="11788" max="12032" width="11" style="252"/>
    <col min="12033" max="12033" width="46.7109375" style="252" bestFit="1" customWidth="1"/>
    <col min="12034" max="12034" width="12" style="252" bestFit="1" customWidth="1"/>
    <col min="12035" max="12035" width="12.42578125" style="252" bestFit="1" customWidth="1"/>
    <col min="12036" max="12036" width="12" style="252" customWidth="1"/>
    <col min="12037" max="12037" width="12.42578125" style="252" bestFit="1" customWidth="1"/>
    <col min="12038" max="12038" width="11" style="252" bestFit="1" customWidth="1"/>
    <col min="12039" max="12039" width="2.42578125" style="252" bestFit="1" customWidth="1"/>
    <col min="12040" max="12040" width="10.85546875" style="252" bestFit="1" customWidth="1"/>
    <col min="12041" max="12041" width="10.7109375" style="252" customWidth="1"/>
    <col min="12042" max="12042" width="2.140625" style="252" customWidth="1"/>
    <col min="12043" max="12043" width="8.7109375" style="252" bestFit="1" customWidth="1"/>
    <col min="12044" max="12288" width="11" style="252"/>
    <col min="12289" max="12289" width="46.7109375" style="252" bestFit="1" customWidth="1"/>
    <col min="12290" max="12290" width="12" style="252" bestFit="1" customWidth="1"/>
    <col min="12291" max="12291" width="12.42578125" style="252" bestFit="1" customWidth="1"/>
    <col min="12292" max="12292" width="12" style="252" customWidth="1"/>
    <col min="12293" max="12293" width="12.42578125" style="252" bestFit="1" customWidth="1"/>
    <col min="12294" max="12294" width="11" style="252" bestFit="1" customWidth="1"/>
    <col min="12295" max="12295" width="2.42578125" style="252" bestFit="1" customWidth="1"/>
    <col min="12296" max="12296" width="10.85546875" style="252" bestFit="1" customWidth="1"/>
    <col min="12297" max="12297" width="10.7109375" style="252" customWidth="1"/>
    <col min="12298" max="12298" width="2.140625" style="252" customWidth="1"/>
    <col min="12299" max="12299" width="8.7109375" style="252" bestFit="1" customWidth="1"/>
    <col min="12300" max="12544" width="11" style="252"/>
    <col min="12545" max="12545" width="46.7109375" style="252" bestFit="1" customWidth="1"/>
    <col min="12546" max="12546" width="12" style="252" bestFit="1" customWidth="1"/>
    <col min="12547" max="12547" width="12.42578125" style="252" bestFit="1" customWidth="1"/>
    <col min="12548" max="12548" width="12" style="252" customWidth="1"/>
    <col min="12549" max="12549" width="12.42578125" style="252" bestFit="1" customWidth="1"/>
    <col min="12550" max="12550" width="11" style="252" bestFit="1" customWidth="1"/>
    <col min="12551" max="12551" width="2.42578125" style="252" bestFit="1" customWidth="1"/>
    <col min="12552" max="12552" width="10.85546875" style="252" bestFit="1" customWidth="1"/>
    <col min="12553" max="12553" width="10.7109375" style="252" customWidth="1"/>
    <col min="12554" max="12554" width="2.140625" style="252" customWidth="1"/>
    <col min="12555" max="12555" width="8.7109375" style="252" bestFit="1" customWidth="1"/>
    <col min="12556" max="12800" width="11" style="252"/>
    <col min="12801" max="12801" width="46.7109375" style="252" bestFit="1" customWidth="1"/>
    <col min="12802" max="12802" width="12" style="252" bestFit="1" customWidth="1"/>
    <col min="12803" max="12803" width="12.42578125" style="252" bestFit="1" customWidth="1"/>
    <col min="12804" max="12804" width="12" style="252" customWidth="1"/>
    <col min="12805" max="12805" width="12.42578125" style="252" bestFit="1" customWidth="1"/>
    <col min="12806" max="12806" width="11" style="252" bestFit="1" customWidth="1"/>
    <col min="12807" max="12807" width="2.42578125" style="252" bestFit="1" customWidth="1"/>
    <col min="12808" max="12808" width="10.85546875" style="252" bestFit="1" customWidth="1"/>
    <col min="12809" max="12809" width="10.7109375" style="252" customWidth="1"/>
    <col min="12810" max="12810" width="2.140625" style="252" customWidth="1"/>
    <col min="12811" max="12811" width="8.7109375" style="252" bestFit="1" customWidth="1"/>
    <col min="12812" max="13056" width="11" style="252"/>
    <col min="13057" max="13057" width="46.7109375" style="252" bestFit="1" customWidth="1"/>
    <col min="13058" max="13058" width="12" style="252" bestFit="1" customWidth="1"/>
    <col min="13059" max="13059" width="12.42578125" style="252" bestFit="1" customWidth="1"/>
    <col min="13060" max="13060" width="12" style="252" customWidth="1"/>
    <col min="13061" max="13061" width="12.42578125" style="252" bestFit="1" customWidth="1"/>
    <col min="13062" max="13062" width="11" style="252" bestFit="1" customWidth="1"/>
    <col min="13063" max="13063" width="2.42578125" style="252" bestFit="1" customWidth="1"/>
    <col min="13064" max="13064" width="10.85546875" style="252" bestFit="1" customWidth="1"/>
    <col min="13065" max="13065" width="10.7109375" style="252" customWidth="1"/>
    <col min="13066" max="13066" width="2.140625" style="252" customWidth="1"/>
    <col min="13067" max="13067" width="8.7109375" style="252" bestFit="1" customWidth="1"/>
    <col min="13068" max="13312" width="11" style="252"/>
    <col min="13313" max="13313" width="46.7109375" style="252" bestFit="1" customWidth="1"/>
    <col min="13314" max="13314" width="12" style="252" bestFit="1" customWidth="1"/>
    <col min="13315" max="13315" width="12.42578125" style="252" bestFit="1" customWidth="1"/>
    <col min="13316" max="13316" width="12" style="252" customWidth="1"/>
    <col min="13317" max="13317" width="12.42578125" style="252" bestFit="1" customWidth="1"/>
    <col min="13318" max="13318" width="11" style="252" bestFit="1" customWidth="1"/>
    <col min="13319" max="13319" width="2.42578125" style="252" bestFit="1" customWidth="1"/>
    <col min="13320" max="13320" width="10.85546875" style="252" bestFit="1" customWidth="1"/>
    <col min="13321" max="13321" width="10.7109375" style="252" customWidth="1"/>
    <col min="13322" max="13322" width="2.140625" style="252" customWidth="1"/>
    <col min="13323" max="13323" width="8.7109375" style="252" bestFit="1" customWidth="1"/>
    <col min="13324" max="13568" width="11" style="252"/>
    <col min="13569" max="13569" width="46.7109375" style="252" bestFit="1" customWidth="1"/>
    <col min="13570" max="13570" width="12" style="252" bestFit="1" customWidth="1"/>
    <col min="13571" max="13571" width="12.42578125" style="252" bestFit="1" customWidth="1"/>
    <col min="13572" max="13572" width="12" style="252" customWidth="1"/>
    <col min="13573" max="13573" width="12.42578125" style="252" bestFit="1" customWidth="1"/>
    <col min="13574" max="13574" width="11" style="252" bestFit="1" customWidth="1"/>
    <col min="13575" max="13575" width="2.42578125" style="252" bestFit="1" customWidth="1"/>
    <col min="13576" max="13576" width="10.85546875" style="252" bestFit="1" customWidth="1"/>
    <col min="13577" max="13577" width="10.7109375" style="252" customWidth="1"/>
    <col min="13578" max="13578" width="2.140625" style="252" customWidth="1"/>
    <col min="13579" max="13579" width="8.7109375" style="252" bestFit="1" customWidth="1"/>
    <col min="13580" max="13824" width="11" style="252"/>
    <col min="13825" max="13825" width="46.7109375" style="252" bestFit="1" customWidth="1"/>
    <col min="13826" max="13826" width="12" style="252" bestFit="1" customWidth="1"/>
    <col min="13827" max="13827" width="12.42578125" style="252" bestFit="1" customWidth="1"/>
    <col min="13828" max="13828" width="12" style="252" customWidth="1"/>
    <col min="13829" max="13829" width="12.42578125" style="252" bestFit="1" customWidth="1"/>
    <col min="13830" max="13830" width="11" style="252" bestFit="1" customWidth="1"/>
    <col min="13831" max="13831" width="2.42578125" style="252" bestFit="1" customWidth="1"/>
    <col min="13832" max="13832" width="10.85546875" style="252" bestFit="1" customWidth="1"/>
    <col min="13833" max="13833" width="10.7109375" style="252" customWidth="1"/>
    <col min="13834" max="13834" width="2.140625" style="252" customWidth="1"/>
    <col min="13835" max="13835" width="8.7109375" style="252" bestFit="1" customWidth="1"/>
    <col min="13836" max="14080" width="11" style="252"/>
    <col min="14081" max="14081" width="46.7109375" style="252" bestFit="1" customWidth="1"/>
    <col min="14082" max="14082" width="12" style="252" bestFit="1" customWidth="1"/>
    <col min="14083" max="14083" width="12.42578125" style="252" bestFit="1" customWidth="1"/>
    <col min="14084" max="14084" width="12" style="252" customWidth="1"/>
    <col min="14085" max="14085" width="12.42578125" style="252" bestFit="1" customWidth="1"/>
    <col min="14086" max="14086" width="11" style="252" bestFit="1" customWidth="1"/>
    <col min="14087" max="14087" width="2.42578125" style="252" bestFit="1" customWidth="1"/>
    <col min="14088" max="14088" width="10.85546875" style="252" bestFit="1" customWidth="1"/>
    <col min="14089" max="14089" width="10.7109375" style="252" customWidth="1"/>
    <col min="14090" max="14090" width="2.140625" style="252" customWidth="1"/>
    <col min="14091" max="14091" width="8.7109375" style="252" bestFit="1" customWidth="1"/>
    <col min="14092" max="14336" width="11" style="252"/>
    <col min="14337" max="14337" width="46.7109375" style="252" bestFit="1" customWidth="1"/>
    <col min="14338" max="14338" width="12" style="252" bestFit="1" customWidth="1"/>
    <col min="14339" max="14339" width="12.42578125" style="252" bestFit="1" customWidth="1"/>
    <col min="14340" max="14340" width="12" style="252" customWidth="1"/>
    <col min="14341" max="14341" width="12.42578125" style="252" bestFit="1" customWidth="1"/>
    <col min="14342" max="14342" width="11" style="252" bestFit="1" customWidth="1"/>
    <col min="14343" max="14343" width="2.42578125" style="252" bestFit="1" customWidth="1"/>
    <col min="14344" max="14344" width="10.85546875" style="252" bestFit="1" customWidth="1"/>
    <col min="14345" max="14345" width="10.7109375" style="252" customWidth="1"/>
    <col min="14346" max="14346" width="2.140625" style="252" customWidth="1"/>
    <col min="14347" max="14347" width="8.7109375" style="252" bestFit="1" customWidth="1"/>
    <col min="14348" max="14592" width="11" style="252"/>
    <col min="14593" max="14593" width="46.7109375" style="252" bestFit="1" customWidth="1"/>
    <col min="14594" max="14594" width="12" style="252" bestFit="1" customWidth="1"/>
    <col min="14595" max="14595" width="12.42578125" style="252" bestFit="1" customWidth="1"/>
    <col min="14596" max="14596" width="12" style="252" customWidth="1"/>
    <col min="14597" max="14597" width="12.42578125" style="252" bestFit="1" customWidth="1"/>
    <col min="14598" max="14598" width="11" style="252" bestFit="1" customWidth="1"/>
    <col min="14599" max="14599" width="2.42578125" style="252" bestFit="1" customWidth="1"/>
    <col min="14600" max="14600" width="10.85546875" style="252" bestFit="1" customWidth="1"/>
    <col min="14601" max="14601" width="10.7109375" style="252" customWidth="1"/>
    <col min="14602" max="14602" width="2.140625" style="252" customWidth="1"/>
    <col min="14603" max="14603" width="8.7109375" style="252" bestFit="1" customWidth="1"/>
    <col min="14604" max="14848" width="11" style="252"/>
    <col min="14849" max="14849" width="46.7109375" style="252" bestFit="1" customWidth="1"/>
    <col min="14850" max="14850" width="12" style="252" bestFit="1" customWidth="1"/>
    <col min="14851" max="14851" width="12.42578125" style="252" bestFit="1" customWidth="1"/>
    <col min="14852" max="14852" width="12" style="252" customWidth="1"/>
    <col min="14853" max="14853" width="12.42578125" style="252" bestFit="1" customWidth="1"/>
    <col min="14854" max="14854" width="11" style="252" bestFit="1" customWidth="1"/>
    <col min="14855" max="14855" width="2.42578125" style="252" bestFit="1" customWidth="1"/>
    <col min="14856" max="14856" width="10.85546875" style="252" bestFit="1" customWidth="1"/>
    <col min="14857" max="14857" width="10.7109375" style="252" customWidth="1"/>
    <col min="14858" max="14858" width="2.140625" style="252" customWidth="1"/>
    <col min="14859" max="14859" width="8.7109375" style="252" bestFit="1" customWidth="1"/>
    <col min="14860" max="15104" width="11" style="252"/>
    <col min="15105" max="15105" width="46.7109375" style="252" bestFit="1" customWidth="1"/>
    <col min="15106" max="15106" width="12" style="252" bestFit="1" customWidth="1"/>
    <col min="15107" max="15107" width="12.42578125" style="252" bestFit="1" customWidth="1"/>
    <col min="15108" max="15108" width="12" style="252" customWidth="1"/>
    <col min="15109" max="15109" width="12.42578125" style="252" bestFit="1" customWidth="1"/>
    <col min="15110" max="15110" width="11" style="252" bestFit="1" customWidth="1"/>
    <col min="15111" max="15111" width="2.42578125" style="252" bestFit="1" customWidth="1"/>
    <col min="15112" max="15112" width="10.85546875" style="252" bestFit="1" customWidth="1"/>
    <col min="15113" max="15113" width="10.7109375" style="252" customWidth="1"/>
    <col min="15114" max="15114" width="2.140625" style="252" customWidth="1"/>
    <col min="15115" max="15115" width="8.7109375" style="252" bestFit="1" customWidth="1"/>
    <col min="15116" max="15360" width="11" style="252"/>
    <col min="15361" max="15361" width="46.7109375" style="252" bestFit="1" customWidth="1"/>
    <col min="15362" max="15362" width="12" style="252" bestFit="1" customWidth="1"/>
    <col min="15363" max="15363" width="12.42578125" style="252" bestFit="1" customWidth="1"/>
    <col min="15364" max="15364" width="12" style="252" customWidth="1"/>
    <col min="15365" max="15365" width="12.42578125" style="252" bestFit="1" customWidth="1"/>
    <col min="15366" max="15366" width="11" style="252" bestFit="1" customWidth="1"/>
    <col min="15367" max="15367" width="2.42578125" style="252" bestFit="1" customWidth="1"/>
    <col min="15368" max="15368" width="10.85546875" style="252" bestFit="1" customWidth="1"/>
    <col min="15369" max="15369" width="10.7109375" style="252" customWidth="1"/>
    <col min="15370" max="15370" width="2.140625" style="252" customWidth="1"/>
    <col min="15371" max="15371" width="8.7109375" style="252" bestFit="1" customWidth="1"/>
    <col min="15372" max="15616" width="11" style="252"/>
    <col min="15617" max="15617" width="46.7109375" style="252" bestFit="1" customWidth="1"/>
    <col min="15618" max="15618" width="12" style="252" bestFit="1" customWidth="1"/>
    <col min="15619" max="15619" width="12.42578125" style="252" bestFit="1" customWidth="1"/>
    <col min="15620" max="15620" width="12" style="252" customWidth="1"/>
    <col min="15621" max="15621" width="12.42578125" style="252" bestFit="1" customWidth="1"/>
    <col min="15622" max="15622" width="11" style="252" bestFit="1" customWidth="1"/>
    <col min="15623" max="15623" width="2.42578125" style="252" bestFit="1" customWidth="1"/>
    <col min="15624" max="15624" width="10.85546875" style="252" bestFit="1" customWidth="1"/>
    <col min="15625" max="15625" width="10.7109375" style="252" customWidth="1"/>
    <col min="15626" max="15626" width="2.140625" style="252" customWidth="1"/>
    <col min="15627" max="15627" width="8.7109375" style="252" bestFit="1" customWidth="1"/>
    <col min="15628" max="15872" width="11" style="252"/>
    <col min="15873" max="15873" width="46.7109375" style="252" bestFit="1" customWidth="1"/>
    <col min="15874" max="15874" width="12" style="252" bestFit="1" customWidth="1"/>
    <col min="15875" max="15875" width="12.42578125" style="252" bestFit="1" customWidth="1"/>
    <col min="15876" max="15876" width="12" style="252" customWidth="1"/>
    <col min="15877" max="15877" width="12.42578125" style="252" bestFit="1" customWidth="1"/>
    <col min="15878" max="15878" width="11" style="252" bestFit="1" customWidth="1"/>
    <col min="15879" max="15879" width="2.42578125" style="252" bestFit="1" customWidth="1"/>
    <col min="15880" max="15880" width="10.85546875" style="252" bestFit="1" customWidth="1"/>
    <col min="15881" max="15881" width="10.7109375" style="252" customWidth="1"/>
    <col min="15882" max="15882" width="2.140625" style="252" customWidth="1"/>
    <col min="15883" max="15883" width="8.7109375" style="252" bestFit="1" customWidth="1"/>
    <col min="15884" max="16128" width="11" style="252"/>
    <col min="16129" max="16129" width="46.7109375" style="252" bestFit="1" customWidth="1"/>
    <col min="16130" max="16130" width="12" style="252" bestFit="1" customWidth="1"/>
    <col min="16131" max="16131" width="12.42578125" style="252" bestFit="1" customWidth="1"/>
    <col min="16132" max="16132" width="12" style="252" customWidth="1"/>
    <col min="16133" max="16133" width="12.42578125" style="252" bestFit="1" customWidth="1"/>
    <col min="16134" max="16134" width="11" style="252" bestFit="1" customWidth="1"/>
    <col min="16135" max="16135" width="2.42578125" style="252" bestFit="1" customWidth="1"/>
    <col min="16136" max="16136" width="10.85546875" style="252" bestFit="1" customWidth="1"/>
    <col min="16137" max="16137" width="10.7109375" style="252" customWidth="1"/>
    <col min="16138" max="16138" width="2.140625" style="252" customWidth="1"/>
    <col min="16139" max="16139" width="8.7109375" style="252" bestFit="1" customWidth="1"/>
    <col min="16140" max="16384" width="11" style="252"/>
  </cols>
  <sheetData>
    <row r="1" spans="1:11" ht="12.75">
      <c r="A1" s="1857" t="s">
        <v>1008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</row>
    <row r="2" spans="1:11" ht="15.75">
      <c r="A2" s="1866" t="s">
        <v>261</v>
      </c>
      <c r="B2" s="1866"/>
      <c r="C2" s="1866"/>
      <c r="D2" s="1866"/>
      <c r="E2" s="1866"/>
      <c r="F2" s="1866"/>
      <c r="G2" s="1866"/>
      <c r="H2" s="1866"/>
      <c r="I2" s="1866"/>
      <c r="J2" s="1866"/>
      <c r="K2" s="1866"/>
    </row>
    <row r="3" spans="1:11" ht="17.100000000000001" customHeight="1" thickBot="1">
      <c r="E3" s="941"/>
      <c r="I3" s="1859" t="s">
        <v>1</v>
      </c>
      <c r="J3" s="1859"/>
      <c r="K3" s="1859"/>
    </row>
    <row r="4" spans="1:11" ht="13.5" thickTop="1">
      <c r="A4" s="876"/>
      <c r="B4" s="942">
        <v>2015</v>
      </c>
      <c r="C4" s="942">
        <v>2016</v>
      </c>
      <c r="D4" s="942">
        <v>2016</v>
      </c>
      <c r="E4" s="943">
        <v>2017</v>
      </c>
      <c r="F4" s="1867" t="s">
        <v>861</v>
      </c>
      <c r="G4" s="1868"/>
      <c r="H4" s="1868"/>
      <c r="I4" s="1868"/>
      <c r="J4" s="1868"/>
      <c r="K4" s="1869"/>
    </row>
    <row r="5" spans="1:11" ht="12.75">
      <c r="A5" s="944" t="s">
        <v>903</v>
      </c>
      <c r="B5" s="945" t="s">
        <v>863</v>
      </c>
      <c r="C5" s="881" t="s">
        <v>864</v>
      </c>
      <c r="D5" s="881" t="s">
        <v>865</v>
      </c>
      <c r="E5" s="882" t="s">
        <v>866</v>
      </c>
      <c r="F5" s="1862" t="s">
        <v>6</v>
      </c>
      <c r="G5" s="1863"/>
      <c r="H5" s="1864"/>
      <c r="I5" s="1862" t="s">
        <v>50</v>
      </c>
      <c r="J5" s="1863"/>
      <c r="K5" s="1865"/>
    </row>
    <row r="6" spans="1:11" ht="12.75">
      <c r="A6" s="944"/>
      <c r="B6" s="946"/>
      <c r="C6" s="946"/>
      <c r="D6" s="947"/>
      <c r="E6" s="948"/>
      <c r="F6" s="949" t="s">
        <v>3</v>
      </c>
      <c r="G6" s="950" t="s">
        <v>194</v>
      </c>
      <c r="H6" s="951" t="s">
        <v>867</v>
      </c>
      <c r="I6" s="946" t="s">
        <v>3</v>
      </c>
      <c r="J6" s="950" t="s">
        <v>194</v>
      </c>
      <c r="K6" s="952" t="s">
        <v>867</v>
      </c>
    </row>
    <row r="7" spans="1:11" ht="17.100000000000001" customHeight="1">
      <c r="A7" s="890" t="s">
        <v>904</v>
      </c>
      <c r="B7" s="891">
        <v>726683.89065699978</v>
      </c>
      <c r="C7" s="891">
        <v>891133.39135881991</v>
      </c>
      <c r="D7" s="891">
        <v>917630.90047061001</v>
      </c>
      <c r="E7" s="892">
        <v>923292.48286210001</v>
      </c>
      <c r="F7" s="893">
        <v>164449.50070182013</v>
      </c>
      <c r="G7" s="953"/>
      <c r="H7" s="892">
        <v>22.63012883815826</v>
      </c>
      <c r="I7" s="891">
        <v>5661.5823914899956</v>
      </c>
      <c r="J7" s="954"/>
      <c r="K7" s="896">
        <v>0.61697817592960691</v>
      </c>
    </row>
    <row r="8" spans="1:11" ht="17.100000000000001" customHeight="1">
      <c r="A8" s="903" t="s">
        <v>905</v>
      </c>
      <c r="B8" s="898">
        <v>19527.073390609999</v>
      </c>
      <c r="C8" s="898">
        <v>25838.220128150002</v>
      </c>
      <c r="D8" s="898">
        <v>28206.181776740003</v>
      </c>
      <c r="E8" s="899">
        <v>26714.90198789</v>
      </c>
      <c r="F8" s="900">
        <v>6311.1467375400025</v>
      </c>
      <c r="G8" s="955"/>
      <c r="H8" s="899">
        <v>32.319982678893652</v>
      </c>
      <c r="I8" s="898">
        <v>-1491.2797888500027</v>
      </c>
      <c r="J8" s="899"/>
      <c r="K8" s="902">
        <v>-5.28706721332901</v>
      </c>
    </row>
    <row r="9" spans="1:11" ht="17.100000000000001" customHeight="1">
      <c r="A9" s="903" t="s">
        <v>906</v>
      </c>
      <c r="B9" s="898">
        <v>4095.8827999999994</v>
      </c>
      <c r="C9" s="898">
        <v>178.64041999999998</v>
      </c>
      <c r="D9" s="898">
        <v>29.838400000000004</v>
      </c>
      <c r="E9" s="899">
        <v>174.19396</v>
      </c>
      <c r="F9" s="900">
        <v>-3917.2423799999992</v>
      </c>
      <c r="G9" s="955"/>
      <c r="H9" s="899">
        <v>-95.638536825321268</v>
      </c>
      <c r="I9" s="898">
        <v>144.35556</v>
      </c>
      <c r="J9" s="899"/>
      <c r="K9" s="902">
        <v>483.79122204943951</v>
      </c>
    </row>
    <row r="10" spans="1:11" ht="17.100000000000001" customHeight="1">
      <c r="A10" s="903" t="s">
        <v>907</v>
      </c>
      <c r="B10" s="898">
        <v>0</v>
      </c>
      <c r="C10" s="898">
        <v>3215.52756</v>
      </c>
      <c r="D10" s="898">
        <v>2384.0881600000002</v>
      </c>
      <c r="E10" s="898">
        <v>2244.8544200000001</v>
      </c>
      <c r="F10" s="900">
        <v>3215.52756</v>
      </c>
      <c r="G10" s="955"/>
      <c r="H10" s="899"/>
      <c r="I10" s="898">
        <v>-139.23374000000013</v>
      </c>
      <c r="J10" s="899"/>
      <c r="K10" s="902">
        <v>-5.8401254758968353</v>
      </c>
    </row>
    <row r="11" spans="1:11" ht="17.100000000000001" customHeight="1">
      <c r="A11" s="903" t="s">
        <v>908</v>
      </c>
      <c r="B11" s="898">
        <v>703060.93446638982</v>
      </c>
      <c r="C11" s="898">
        <v>861901.00325066992</v>
      </c>
      <c r="D11" s="898">
        <v>887010.79213386995</v>
      </c>
      <c r="E11" s="899">
        <v>894158.53249421006</v>
      </c>
      <c r="F11" s="900">
        <v>158840.0687842801</v>
      </c>
      <c r="G11" s="955"/>
      <c r="H11" s="899">
        <v>22.59264609899521</v>
      </c>
      <c r="I11" s="898">
        <v>7147.7403603401035</v>
      </c>
      <c r="J11" s="899"/>
      <c r="K11" s="902">
        <v>0.8058233816011281</v>
      </c>
    </row>
    <row r="12" spans="1:11" ht="17.100000000000001" customHeight="1">
      <c r="A12" s="890" t="s">
        <v>909</v>
      </c>
      <c r="B12" s="891">
        <v>18526.624474249998</v>
      </c>
      <c r="C12" s="891">
        <v>16353.588474249998</v>
      </c>
      <c r="D12" s="891">
        <v>16408.711874249999</v>
      </c>
      <c r="E12" s="892">
        <v>60471.212015249999</v>
      </c>
      <c r="F12" s="893">
        <v>-2173.0360000000001</v>
      </c>
      <c r="G12" s="953"/>
      <c r="H12" s="892">
        <v>-11.729260249325423</v>
      </c>
      <c r="I12" s="891">
        <v>44062.500140999997</v>
      </c>
      <c r="J12" s="892"/>
      <c r="K12" s="896">
        <v>268.53113442833234</v>
      </c>
    </row>
    <row r="13" spans="1:11" ht="17.100000000000001" customHeight="1">
      <c r="A13" s="903" t="s">
        <v>910</v>
      </c>
      <c r="B13" s="898">
        <v>17968.912474249999</v>
      </c>
      <c r="C13" s="898">
        <v>16019.932474249999</v>
      </c>
      <c r="D13" s="898">
        <v>16099.85087425</v>
      </c>
      <c r="E13" s="899">
        <v>49817.414619249997</v>
      </c>
      <c r="F13" s="900">
        <v>-1948.9799999999996</v>
      </c>
      <c r="G13" s="955"/>
      <c r="H13" s="899">
        <v>-10.846399317671269</v>
      </c>
      <c r="I13" s="898">
        <v>33717.563744999999</v>
      </c>
      <c r="J13" s="899"/>
      <c r="K13" s="902">
        <v>209.42780158869456</v>
      </c>
    </row>
    <row r="14" spans="1:11" ht="17.100000000000001" customHeight="1">
      <c r="A14" s="903" t="s">
        <v>911</v>
      </c>
      <c r="B14" s="898">
        <v>28.7</v>
      </c>
      <c r="C14" s="898">
        <v>0</v>
      </c>
      <c r="D14" s="898">
        <v>0</v>
      </c>
      <c r="E14" s="899">
        <v>8942</v>
      </c>
      <c r="F14" s="900">
        <v>-28.7</v>
      </c>
      <c r="G14" s="955"/>
      <c r="H14" s="899">
        <v>-100</v>
      </c>
      <c r="I14" s="898">
        <v>8942</v>
      </c>
      <c r="J14" s="899"/>
      <c r="K14" s="902"/>
    </row>
    <row r="15" spans="1:11" ht="17.100000000000001" customHeight="1">
      <c r="A15" s="903" t="s">
        <v>912</v>
      </c>
      <c r="B15" s="898">
        <v>529.01199999999994</v>
      </c>
      <c r="C15" s="898">
        <v>333.65599999999995</v>
      </c>
      <c r="D15" s="898">
        <v>308.86099999999999</v>
      </c>
      <c r="E15" s="899">
        <v>1711.7973959999999</v>
      </c>
      <c r="F15" s="900">
        <v>-195.35599999999999</v>
      </c>
      <c r="G15" s="955"/>
      <c r="H15" s="899">
        <v>-36.928462870407479</v>
      </c>
      <c r="I15" s="898">
        <v>1402.9363960000001</v>
      </c>
      <c r="J15" s="899"/>
      <c r="K15" s="902">
        <v>454.22905319868818</v>
      </c>
    </row>
    <row r="16" spans="1:11" ht="17.100000000000001" customHeight="1">
      <c r="A16" s="903" t="s">
        <v>913</v>
      </c>
      <c r="B16" s="898">
        <v>0</v>
      </c>
      <c r="C16" s="898">
        <v>0</v>
      </c>
      <c r="D16" s="898">
        <v>0</v>
      </c>
      <c r="E16" s="899">
        <v>0</v>
      </c>
      <c r="F16" s="900">
        <v>0</v>
      </c>
      <c r="G16" s="955"/>
      <c r="H16" s="899"/>
      <c r="I16" s="898">
        <v>0</v>
      </c>
      <c r="J16" s="899"/>
      <c r="K16" s="902"/>
    </row>
    <row r="17" spans="1:11" ht="17.100000000000001" customHeight="1">
      <c r="A17" s="956" t="s">
        <v>914</v>
      </c>
      <c r="B17" s="891">
        <v>31</v>
      </c>
      <c r="C17" s="891">
        <v>31</v>
      </c>
      <c r="D17" s="891">
        <v>31</v>
      </c>
      <c r="E17" s="892">
        <v>31</v>
      </c>
      <c r="F17" s="893">
        <v>0</v>
      </c>
      <c r="G17" s="953"/>
      <c r="H17" s="892">
        <v>0</v>
      </c>
      <c r="I17" s="891">
        <v>0</v>
      </c>
      <c r="J17" s="892"/>
      <c r="K17" s="896">
        <v>0</v>
      </c>
    </row>
    <row r="18" spans="1:11" ht="17.100000000000001" customHeight="1">
      <c r="A18" s="890" t="s">
        <v>915</v>
      </c>
      <c r="B18" s="891">
        <v>2423.7671835200003</v>
      </c>
      <c r="C18" s="891">
        <v>2423.7671835200003</v>
      </c>
      <c r="D18" s="891">
        <v>2423.7671835200003</v>
      </c>
      <c r="E18" s="892">
        <v>3448.5718692200003</v>
      </c>
      <c r="F18" s="893">
        <v>0</v>
      </c>
      <c r="G18" s="953"/>
      <c r="H18" s="892">
        <v>0</v>
      </c>
      <c r="I18" s="891">
        <v>1024.8046856999999</v>
      </c>
      <c r="J18" s="892"/>
      <c r="K18" s="896">
        <v>42.281482011473216</v>
      </c>
    </row>
    <row r="19" spans="1:11" ht="17.100000000000001" customHeight="1">
      <c r="A19" s="903" t="s">
        <v>916</v>
      </c>
      <c r="B19" s="898">
        <v>2407.7671835200003</v>
      </c>
      <c r="C19" s="898">
        <v>2407.7671835200003</v>
      </c>
      <c r="D19" s="898">
        <v>2407.7671835200003</v>
      </c>
      <c r="E19" s="899">
        <v>3432.5718692200003</v>
      </c>
      <c r="F19" s="900">
        <v>0</v>
      </c>
      <c r="G19" s="955"/>
      <c r="H19" s="899">
        <v>0</v>
      </c>
      <c r="I19" s="898">
        <v>1024.8046856999999</v>
      </c>
      <c r="J19" s="899"/>
      <c r="K19" s="902">
        <v>42.562449256485074</v>
      </c>
    </row>
    <row r="20" spans="1:11" ht="17.100000000000001" customHeight="1">
      <c r="A20" s="903" t="s">
        <v>917</v>
      </c>
      <c r="B20" s="898">
        <v>16</v>
      </c>
      <c r="C20" s="898">
        <v>16</v>
      </c>
      <c r="D20" s="898">
        <v>16</v>
      </c>
      <c r="E20" s="899">
        <v>16</v>
      </c>
      <c r="F20" s="900">
        <v>0</v>
      </c>
      <c r="G20" s="955"/>
      <c r="H20" s="899">
        <v>0</v>
      </c>
      <c r="I20" s="898">
        <v>0</v>
      </c>
      <c r="J20" s="899"/>
      <c r="K20" s="902">
        <v>0</v>
      </c>
    </row>
    <row r="21" spans="1:11" ht="17.100000000000001" customHeight="1">
      <c r="A21" s="890" t="s">
        <v>918</v>
      </c>
      <c r="B21" s="891">
        <v>3261.5032812499999</v>
      </c>
      <c r="C21" s="891">
        <v>4473.8200250299997</v>
      </c>
      <c r="D21" s="891">
        <v>6710.1528778900001</v>
      </c>
      <c r="E21" s="892">
        <v>10334.17556684</v>
      </c>
      <c r="F21" s="893">
        <v>1212.3167437799998</v>
      </c>
      <c r="G21" s="953"/>
      <c r="H21" s="892">
        <v>37.170489778424162</v>
      </c>
      <c r="I21" s="891">
        <v>3624.02268895</v>
      </c>
      <c r="J21" s="892"/>
      <c r="K21" s="896">
        <v>54.008049516892221</v>
      </c>
    </row>
    <row r="22" spans="1:11" ht="17.100000000000001" customHeight="1">
      <c r="A22" s="903" t="s">
        <v>919</v>
      </c>
      <c r="B22" s="898">
        <v>3261.5032812499999</v>
      </c>
      <c r="C22" s="898">
        <v>2273.8200250300001</v>
      </c>
      <c r="D22" s="898">
        <v>5910.1528778900001</v>
      </c>
      <c r="E22" s="899">
        <v>9845.1755668400001</v>
      </c>
      <c r="F22" s="900">
        <v>-987.68325621999975</v>
      </c>
      <c r="G22" s="955"/>
      <c r="H22" s="899">
        <v>-30.283067991931052</v>
      </c>
      <c r="I22" s="898">
        <v>3935.02268895</v>
      </c>
      <c r="J22" s="899"/>
      <c r="K22" s="902">
        <v>66.580725917784605</v>
      </c>
    </row>
    <row r="23" spans="1:11" ht="17.100000000000001" customHeight="1">
      <c r="A23" s="903" t="s">
        <v>920</v>
      </c>
      <c r="B23" s="898">
        <v>0</v>
      </c>
      <c r="C23" s="898">
        <v>2200</v>
      </c>
      <c r="D23" s="898">
        <v>800</v>
      </c>
      <c r="E23" s="899">
        <v>489</v>
      </c>
      <c r="F23" s="900">
        <v>2200</v>
      </c>
      <c r="G23" s="955"/>
      <c r="H23" s="899"/>
      <c r="I23" s="898">
        <v>-311</v>
      </c>
      <c r="J23" s="899"/>
      <c r="K23" s="902">
        <v>-38.875</v>
      </c>
    </row>
    <row r="24" spans="1:11" ht="17.100000000000001" customHeight="1">
      <c r="A24" s="890" t="s">
        <v>921</v>
      </c>
      <c r="B24" s="891">
        <v>4695.79921251</v>
      </c>
      <c r="C24" s="891">
        <v>4545.02974971</v>
      </c>
      <c r="D24" s="891">
        <v>4449.7970038699996</v>
      </c>
      <c r="E24" s="892">
        <v>4288.0065925400004</v>
      </c>
      <c r="F24" s="893">
        <v>-150.76946279999993</v>
      </c>
      <c r="G24" s="953"/>
      <c r="H24" s="892">
        <v>-3.2107306121253552</v>
      </c>
      <c r="I24" s="891">
        <v>-161.79041132999919</v>
      </c>
      <c r="J24" s="892"/>
      <c r="K24" s="896">
        <v>-3.6359054399400619</v>
      </c>
    </row>
    <row r="25" spans="1:11" ht="17.100000000000001" customHeight="1">
      <c r="A25" s="890" t="s">
        <v>922</v>
      </c>
      <c r="B25" s="891">
        <v>31359.275666210004</v>
      </c>
      <c r="C25" s="891">
        <v>34414.680619349994</v>
      </c>
      <c r="D25" s="891">
        <v>33875.377499020004</v>
      </c>
      <c r="E25" s="892">
        <v>37133.825732870013</v>
      </c>
      <c r="F25" s="893">
        <v>3055.4049531399905</v>
      </c>
      <c r="G25" s="953"/>
      <c r="H25" s="892">
        <v>9.7432255312970319</v>
      </c>
      <c r="I25" s="891">
        <v>3258.4482338500093</v>
      </c>
      <c r="J25" s="892"/>
      <c r="K25" s="896">
        <v>9.6189281844734413</v>
      </c>
    </row>
    <row r="26" spans="1:11" ht="17.100000000000001" customHeight="1">
      <c r="A26" s="957" t="s">
        <v>923</v>
      </c>
      <c r="B26" s="958">
        <v>786981.86047473981</v>
      </c>
      <c r="C26" s="958">
        <v>953375.27741067996</v>
      </c>
      <c r="D26" s="958">
        <v>981529.70690916001</v>
      </c>
      <c r="E26" s="959">
        <v>1038999.27463882</v>
      </c>
      <c r="F26" s="960">
        <v>166393.41693594016</v>
      </c>
      <c r="G26" s="961"/>
      <c r="H26" s="959">
        <v>21.143234081096203</v>
      </c>
      <c r="I26" s="958">
        <v>57469.567729659961</v>
      </c>
      <c r="J26" s="959"/>
      <c r="K26" s="962">
        <v>5.8551022271788193</v>
      </c>
    </row>
    <row r="27" spans="1:11" ht="17.100000000000001" customHeight="1">
      <c r="A27" s="890" t="s">
        <v>924</v>
      </c>
      <c r="B27" s="891">
        <v>522898.4435030701</v>
      </c>
      <c r="C27" s="891">
        <v>511817.98462549003</v>
      </c>
      <c r="D27" s="891">
        <v>547052.99109698995</v>
      </c>
      <c r="E27" s="892">
        <v>595601.08125377004</v>
      </c>
      <c r="F27" s="893">
        <v>-11080.458877580066</v>
      </c>
      <c r="G27" s="953"/>
      <c r="H27" s="892">
        <v>-2.1190460624339207</v>
      </c>
      <c r="I27" s="891">
        <v>48548.09015678009</v>
      </c>
      <c r="J27" s="892"/>
      <c r="K27" s="896">
        <v>8.8744766863312403</v>
      </c>
    </row>
    <row r="28" spans="1:11" ht="17.100000000000001" customHeight="1">
      <c r="A28" s="903" t="s">
        <v>925</v>
      </c>
      <c r="B28" s="898">
        <v>270080.36128978006</v>
      </c>
      <c r="C28" s="898">
        <v>317781.09141528001</v>
      </c>
      <c r="D28" s="898">
        <v>327482.67803007999</v>
      </c>
      <c r="E28" s="899">
        <v>354443.18212958996</v>
      </c>
      <c r="F28" s="900">
        <v>47700.730125499947</v>
      </c>
      <c r="G28" s="955"/>
      <c r="H28" s="899">
        <v>17.661680359765189</v>
      </c>
      <c r="I28" s="898">
        <v>26960.50409950997</v>
      </c>
      <c r="J28" s="899"/>
      <c r="K28" s="902">
        <v>8.232650429539234</v>
      </c>
    </row>
    <row r="29" spans="1:11" ht="17.100000000000001" customHeight="1">
      <c r="A29" s="903" t="s">
        <v>926</v>
      </c>
      <c r="B29" s="898">
        <v>47292.02360718001</v>
      </c>
      <c r="C29" s="898">
        <v>43590.158781449994</v>
      </c>
      <c r="D29" s="898">
        <v>55901.051822580012</v>
      </c>
      <c r="E29" s="899">
        <v>52039.875977160016</v>
      </c>
      <c r="F29" s="900">
        <v>-3701.8648257300156</v>
      </c>
      <c r="G29" s="955"/>
      <c r="H29" s="899">
        <v>-7.8276727096279046</v>
      </c>
      <c r="I29" s="898">
        <v>-3861.1758454199953</v>
      </c>
      <c r="J29" s="899"/>
      <c r="K29" s="902">
        <v>-6.9071613494405799</v>
      </c>
    </row>
    <row r="30" spans="1:11" ht="17.100000000000001" customHeight="1">
      <c r="A30" s="903" t="s">
        <v>927</v>
      </c>
      <c r="B30" s="898">
        <v>174939.83073156001</v>
      </c>
      <c r="C30" s="898">
        <v>119325.13208082</v>
      </c>
      <c r="D30" s="898">
        <v>134715.85834726001</v>
      </c>
      <c r="E30" s="899">
        <v>154802.91168778011</v>
      </c>
      <c r="F30" s="900">
        <v>-55614.698650740014</v>
      </c>
      <c r="G30" s="955"/>
      <c r="H30" s="899">
        <v>-31.790758238516375</v>
      </c>
      <c r="I30" s="898">
        <v>20087.053340520099</v>
      </c>
      <c r="J30" s="899"/>
      <c r="K30" s="902">
        <v>14.910682073331902</v>
      </c>
    </row>
    <row r="31" spans="1:11" ht="17.100000000000001" customHeight="1">
      <c r="A31" s="903" t="s">
        <v>928</v>
      </c>
      <c r="B31" s="898">
        <v>11483.837105930001</v>
      </c>
      <c r="C31" s="898">
        <v>12758.34043047</v>
      </c>
      <c r="D31" s="898">
        <v>13738.88305825</v>
      </c>
      <c r="E31" s="899">
        <v>13675.161036799998</v>
      </c>
      <c r="F31" s="900">
        <v>1274.5033245399991</v>
      </c>
      <c r="G31" s="955"/>
      <c r="H31" s="899">
        <v>11.098235831661819</v>
      </c>
      <c r="I31" s="898">
        <v>-63.722021450001193</v>
      </c>
      <c r="J31" s="899"/>
      <c r="K31" s="902">
        <v>-0.46380787419059544</v>
      </c>
    </row>
    <row r="32" spans="1:11" ht="17.100000000000001" customHeight="1">
      <c r="A32" s="903" t="s">
        <v>929</v>
      </c>
      <c r="B32" s="898">
        <v>5815.5003379600003</v>
      </c>
      <c r="C32" s="898">
        <v>4795.6694773900008</v>
      </c>
      <c r="D32" s="898">
        <v>5551.3826345699999</v>
      </c>
      <c r="E32" s="899">
        <v>3823.3383683699999</v>
      </c>
      <c r="F32" s="900">
        <v>-1019.8308605699995</v>
      </c>
      <c r="G32" s="955"/>
      <c r="H32" s="899">
        <v>-17.5364250933522</v>
      </c>
      <c r="I32" s="898">
        <v>-1728.0442662</v>
      </c>
      <c r="J32" s="899"/>
      <c r="K32" s="902">
        <v>-31.128177968475619</v>
      </c>
    </row>
    <row r="33" spans="1:11" ht="17.100000000000001" customHeight="1">
      <c r="A33" s="903" t="s">
        <v>930</v>
      </c>
      <c r="B33" s="898">
        <v>13286.890430659998</v>
      </c>
      <c r="C33" s="898">
        <v>13567.59244008</v>
      </c>
      <c r="D33" s="898">
        <v>9663.1372042500007</v>
      </c>
      <c r="E33" s="899">
        <v>16816.612054069996</v>
      </c>
      <c r="F33" s="900">
        <v>280.70200942000156</v>
      </c>
      <c r="G33" s="955"/>
      <c r="H33" s="899">
        <v>2.1126237992620993</v>
      </c>
      <c r="I33" s="898">
        <v>7153.4748498199951</v>
      </c>
      <c r="J33" s="899"/>
      <c r="K33" s="902">
        <v>74.028493010259481</v>
      </c>
    </row>
    <row r="34" spans="1:11" ht="17.100000000000001" customHeight="1">
      <c r="A34" s="890" t="s">
        <v>931</v>
      </c>
      <c r="B34" s="891">
        <v>33813.099451639944</v>
      </c>
      <c r="C34" s="891">
        <v>150768.7830912401</v>
      </c>
      <c r="D34" s="891">
        <v>115018.4562489799</v>
      </c>
      <c r="E34" s="892">
        <v>234661.13859361975</v>
      </c>
      <c r="F34" s="893">
        <v>116955.68363960015</v>
      </c>
      <c r="G34" s="953"/>
      <c r="H34" s="892">
        <v>345.88868082582047</v>
      </c>
      <c r="I34" s="891">
        <v>119642.68234463985</v>
      </c>
      <c r="J34" s="892"/>
      <c r="K34" s="896">
        <v>104.02042093631469</v>
      </c>
    </row>
    <row r="35" spans="1:11" ht="17.100000000000001" customHeight="1">
      <c r="A35" s="890" t="s">
        <v>932</v>
      </c>
      <c r="B35" s="891">
        <v>60000</v>
      </c>
      <c r="C35" s="891">
        <v>99100</v>
      </c>
      <c r="D35" s="891">
        <v>0</v>
      </c>
      <c r="E35" s="892">
        <v>0</v>
      </c>
      <c r="F35" s="893">
        <v>39100</v>
      </c>
      <c r="G35" s="953"/>
      <c r="H35" s="892">
        <v>65.166666666666657</v>
      </c>
      <c r="I35" s="891">
        <v>0</v>
      </c>
      <c r="J35" s="892"/>
      <c r="K35" s="896"/>
    </row>
    <row r="36" spans="1:11" ht="17.100000000000001" customHeight="1">
      <c r="A36" s="890" t="s">
        <v>933</v>
      </c>
      <c r="B36" s="891">
        <v>5000</v>
      </c>
      <c r="C36" s="891">
        <v>500</v>
      </c>
      <c r="D36" s="891">
        <v>0</v>
      </c>
      <c r="E36" s="892">
        <v>0</v>
      </c>
      <c r="F36" s="893">
        <v>-4500</v>
      </c>
      <c r="G36" s="953"/>
      <c r="H36" s="892">
        <v>-90</v>
      </c>
      <c r="I36" s="891">
        <v>0</v>
      </c>
      <c r="J36" s="892"/>
      <c r="K36" s="896"/>
    </row>
    <row r="37" spans="1:11" ht="17.100000000000001" customHeight="1">
      <c r="A37" s="890" t="s">
        <v>934</v>
      </c>
      <c r="B37" s="891">
        <v>0</v>
      </c>
      <c r="C37" s="891">
        <v>0</v>
      </c>
      <c r="D37" s="891">
        <v>49080</v>
      </c>
      <c r="E37" s="892">
        <v>31481.674999999999</v>
      </c>
      <c r="F37" s="893">
        <v>0</v>
      </c>
      <c r="G37" s="953"/>
      <c r="H37" s="892"/>
      <c r="I37" s="891">
        <v>-17598.325000000001</v>
      </c>
      <c r="J37" s="892"/>
      <c r="K37" s="896"/>
    </row>
    <row r="38" spans="1:11" ht="17.100000000000001" customHeight="1">
      <c r="A38" s="890" t="s">
        <v>935</v>
      </c>
      <c r="B38" s="891">
        <v>5995.9684025999995</v>
      </c>
      <c r="C38" s="891">
        <v>5482.0710443799999</v>
      </c>
      <c r="D38" s="891">
        <v>4425.2452109500009</v>
      </c>
      <c r="E38" s="892">
        <v>3488.8164474200003</v>
      </c>
      <c r="F38" s="893">
        <v>-513.89735821999966</v>
      </c>
      <c r="G38" s="953"/>
      <c r="H38" s="892">
        <v>-8.5707149156616822</v>
      </c>
      <c r="I38" s="891">
        <v>-936.42876353000065</v>
      </c>
      <c r="J38" s="892"/>
      <c r="K38" s="896">
        <v>-21.16105930611177</v>
      </c>
    </row>
    <row r="39" spans="1:11" ht="17.100000000000001" customHeight="1">
      <c r="A39" s="903" t="s">
        <v>936</v>
      </c>
      <c r="B39" s="898">
        <v>8.8096026000003818</v>
      </c>
      <c r="C39" s="898">
        <v>76.321864380000108</v>
      </c>
      <c r="D39" s="898">
        <v>3.1943309500007628</v>
      </c>
      <c r="E39" s="899">
        <v>226.89406742000008</v>
      </c>
      <c r="F39" s="900">
        <v>67.512261779999733</v>
      </c>
      <c r="G39" s="955"/>
      <c r="H39" s="899">
        <v>766.34854993341935</v>
      </c>
      <c r="I39" s="898">
        <v>223.69973646999932</v>
      </c>
      <c r="J39" s="899"/>
      <c r="K39" s="902">
        <v>7003.023167337933</v>
      </c>
    </row>
    <row r="40" spans="1:11" ht="17.100000000000001" customHeight="1">
      <c r="A40" s="903" t="s">
        <v>937</v>
      </c>
      <c r="B40" s="898">
        <v>0</v>
      </c>
      <c r="C40" s="898">
        <v>0</v>
      </c>
      <c r="D40" s="898">
        <v>0</v>
      </c>
      <c r="E40" s="899">
        <v>0</v>
      </c>
      <c r="F40" s="900">
        <v>0</v>
      </c>
      <c r="G40" s="955"/>
      <c r="H40" s="899"/>
      <c r="I40" s="898">
        <v>0</v>
      </c>
      <c r="J40" s="899"/>
      <c r="K40" s="902"/>
    </row>
    <row r="41" spans="1:11" ht="17.100000000000001" customHeight="1">
      <c r="A41" s="903" t="s">
        <v>938</v>
      </c>
      <c r="B41" s="898">
        <v>0</v>
      </c>
      <c r="C41" s="898">
        <v>0</v>
      </c>
      <c r="D41" s="898">
        <v>0</v>
      </c>
      <c r="E41" s="899">
        <v>0</v>
      </c>
      <c r="F41" s="900">
        <v>0</v>
      </c>
      <c r="G41" s="955"/>
      <c r="H41" s="899"/>
      <c r="I41" s="898">
        <v>0</v>
      </c>
      <c r="J41" s="899"/>
      <c r="K41" s="902"/>
    </row>
    <row r="42" spans="1:11" ht="17.100000000000001" customHeight="1">
      <c r="A42" s="903" t="s">
        <v>939</v>
      </c>
      <c r="B42" s="898">
        <v>0</v>
      </c>
      <c r="C42" s="898">
        <v>0</v>
      </c>
      <c r="D42" s="898">
        <v>0</v>
      </c>
      <c r="E42" s="899">
        <v>0</v>
      </c>
      <c r="F42" s="900">
        <v>0</v>
      </c>
      <c r="G42" s="955"/>
      <c r="H42" s="899"/>
      <c r="I42" s="898">
        <v>0</v>
      </c>
      <c r="J42" s="899"/>
      <c r="K42" s="902"/>
    </row>
    <row r="43" spans="1:11" ht="17.100000000000001" customHeight="1">
      <c r="A43" s="903" t="s">
        <v>940</v>
      </c>
      <c r="B43" s="898">
        <v>0</v>
      </c>
      <c r="C43" s="898">
        <v>0</v>
      </c>
      <c r="D43" s="898">
        <v>0</v>
      </c>
      <c r="E43" s="899">
        <v>0</v>
      </c>
      <c r="F43" s="900">
        <v>0</v>
      </c>
      <c r="G43" s="955"/>
      <c r="H43" s="899"/>
      <c r="I43" s="898">
        <v>0</v>
      </c>
      <c r="J43" s="908"/>
      <c r="K43" s="902"/>
    </row>
    <row r="44" spans="1:11" ht="17.100000000000001" customHeight="1">
      <c r="A44" s="903" t="s">
        <v>941</v>
      </c>
      <c r="B44" s="898">
        <v>1961.8459999999998</v>
      </c>
      <c r="C44" s="898">
        <v>1552.22012</v>
      </c>
      <c r="D44" s="898">
        <v>1010.02984</v>
      </c>
      <c r="E44" s="899">
        <v>450.93759000000006</v>
      </c>
      <c r="F44" s="900">
        <v>-409.62587999999982</v>
      </c>
      <c r="G44" s="955"/>
      <c r="H44" s="899">
        <v>-20.87961440398481</v>
      </c>
      <c r="I44" s="898">
        <v>-559.09224999999992</v>
      </c>
      <c r="J44" s="908"/>
      <c r="K44" s="902">
        <v>-55.354032906592131</v>
      </c>
    </row>
    <row r="45" spans="1:11" ht="17.100000000000001" customHeight="1">
      <c r="A45" s="903" t="s">
        <v>942</v>
      </c>
      <c r="B45" s="898">
        <v>4025.3127999999997</v>
      </c>
      <c r="C45" s="898">
        <v>3853.5290600000003</v>
      </c>
      <c r="D45" s="898">
        <v>3412.0210399999996</v>
      </c>
      <c r="E45" s="899">
        <v>2810.98479</v>
      </c>
      <c r="F45" s="900">
        <v>-171.7837399999994</v>
      </c>
      <c r="G45" s="955"/>
      <c r="H45" s="899">
        <v>-4.2675873537082483</v>
      </c>
      <c r="I45" s="898">
        <v>-601.03624999999965</v>
      </c>
      <c r="J45" s="908"/>
      <c r="K45" s="902">
        <v>-17.615256264656555</v>
      </c>
    </row>
    <row r="46" spans="1:11" ht="17.100000000000001" customHeight="1">
      <c r="A46" s="903" t="s">
        <v>943</v>
      </c>
      <c r="B46" s="898">
        <v>0</v>
      </c>
      <c r="C46" s="898">
        <v>0</v>
      </c>
      <c r="D46" s="898">
        <v>0</v>
      </c>
      <c r="E46" s="899">
        <v>0</v>
      </c>
      <c r="F46" s="900">
        <v>0</v>
      </c>
      <c r="G46" s="955"/>
      <c r="H46" s="899"/>
      <c r="I46" s="898">
        <v>0</v>
      </c>
      <c r="J46" s="899"/>
      <c r="K46" s="902"/>
    </row>
    <row r="47" spans="1:11" ht="17.100000000000001" customHeight="1">
      <c r="A47" s="890" t="s">
        <v>944</v>
      </c>
      <c r="B47" s="891">
        <v>118248.21110223001</v>
      </c>
      <c r="C47" s="891">
        <v>137323.12949528999</v>
      </c>
      <c r="D47" s="891">
        <v>139195.62153613003</v>
      </c>
      <c r="E47" s="892">
        <v>126282.70452074999</v>
      </c>
      <c r="F47" s="893">
        <v>19074.918393059983</v>
      </c>
      <c r="G47" s="953"/>
      <c r="H47" s="892">
        <v>16.131253247094794</v>
      </c>
      <c r="I47" s="891">
        <v>-12912.917015380037</v>
      </c>
      <c r="J47" s="963"/>
      <c r="K47" s="896">
        <v>-9.2768126417168393</v>
      </c>
    </row>
    <row r="48" spans="1:11" ht="17.100000000000001" customHeight="1" thickBot="1">
      <c r="A48" s="919" t="s">
        <v>945</v>
      </c>
      <c r="B48" s="920">
        <v>41026.112719799887</v>
      </c>
      <c r="C48" s="920">
        <v>48383.303858849977</v>
      </c>
      <c r="D48" s="920">
        <v>126757.38752072005</v>
      </c>
      <c r="E48" s="921">
        <v>47483.861290949993</v>
      </c>
      <c r="F48" s="922">
        <v>7357.19113905009</v>
      </c>
      <c r="G48" s="964"/>
      <c r="H48" s="921">
        <v>17.932947216564799</v>
      </c>
      <c r="I48" s="920">
        <v>-79273.526229770054</v>
      </c>
      <c r="J48" s="965"/>
      <c r="K48" s="923">
        <v>-62.539570892317286</v>
      </c>
    </row>
    <row r="49" spans="1:11" ht="17.100000000000001" customHeight="1" thickTop="1">
      <c r="A49" s="931" t="s">
        <v>897</v>
      </c>
      <c r="B49" s="341"/>
      <c r="C49" s="341"/>
      <c r="D49" s="926"/>
      <c r="E49" s="926"/>
      <c r="F49" s="926"/>
      <c r="G49" s="926"/>
      <c r="H49" s="926"/>
      <c r="I49" s="926"/>
      <c r="J49" s="926"/>
      <c r="K49" s="926"/>
    </row>
    <row r="50" spans="1:11" ht="17.100000000000001" customHeight="1">
      <c r="A50" s="966" t="s">
        <v>898</v>
      </c>
      <c r="B50" s="341"/>
      <c r="C50" s="341"/>
      <c r="D50" s="926"/>
      <c r="E50" s="926"/>
      <c r="F50" s="926"/>
      <c r="G50" s="926"/>
      <c r="H50" s="926"/>
      <c r="I50" s="926"/>
      <c r="J50" s="926"/>
      <c r="K50" s="926"/>
    </row>
    <row r="51" spans="1:11" ht="17.100000000000001" customHeight="1">
      <c r="A51" s="933" t="s">
        <v>946</v>
      </c>
      <c r="B51" s="936">
        <v>720687.92225439975</v>
      </c>
      <c r="C51" s="936">
        <v>885651.32031443994</v>
      </c>
      <c r="D51" s="936">
        <v>913205.65525965998</v>
      </c>
      <c r="E51" s="936">
        <v>919803.66641467996</v>
      </c>
      <c r="F51" s="936">
        <v>148008.07961089018</v>
      </c>
      <c r="G51" s="967" t="s">
        <v>869</v>
      </c>
      <c r="H51" s="936">
        <v>20.537055643710922</v>
      </c>
      <c r="I51" s="936">
        <v>32753.585148169986</v>
      </c>
      <c r="J51" s="967" t="s">
        <v>870</v>
      </c>
      <c r="K51" s="936">
        <v>3.586660349673028</v>
      </c>
    </row>
    <row r="52" spans="1:11" ht="17.100000000000001" customHeight="1">
      <c r="A52" s="933" t="s">
        <v>947</v>
      </c>
      <c r="B52" s="936">
        <v>-197789.45345592985</v>
      </c>
      <c r="C52" s="936">
        <v>-373833.33039352007</v>
      </c>
      <c r="D52" s="936">
        <v>-366152.65886728</v>
      </c>
      <c r="E52" s="936">
        <v>-324202.58762859972</v>
      </c>
      <c r="F52" s="936">
        <v>-159088.55848844021</v>
      </c>
      <c r="G52" s="967" t="s">
        <v>869</v>
      </c>
      <c r="H52" s="936">
        <v>80.433286865766718</v>
      </c>
      <c r="I52" s="936">
        <v>15794.49724553027</v>
      </c>
      <c r="J52" s="967" t="s">
        <v>870</v>
      </c>
      <c r="K52" s="936">
        <v>-4.3136371846627313</v>
      </c>
    </row>
    <row r="53" spans="1:11" ht="17.100000000000001" customHeight="1">
      <c r="A53" s="933" t="s">
        <v>948</v>
      </c>
      <c r="B53" s="936">
        <v>192915.04815581988</v>
      </c>
      <c r="C53" s="936">
        <v>250891.75273478997</v>
      </c>
      <c r="D53" s="936">
        <v>281157.63155783009</v>
      </c>
      <c r="E53" s="936">
        <v>168114.41507882997</v>
      </c>
      <c r="F53" s="936">
        <v>41021.386129820094</v>
      </c>
      <c r="G53" s="967" t="s">
        <v>869</v>
      </c>
      <c r="H53" s="936">
        <v>21.263963864906284</v>
      </c>
      <c r="I53" s="936">
        <v>-86887.642485850112</v>
      </c>
      <c r="J53" s="967" t="s">
        <v>870</v>
      </c>
      <c r="K53" s="936">
        <v>-30.903533368248116</v>
      </c>
    </row>
    <row r="54" spans="1:11" ht="17.100000000000001" customHeight="1">
      <c r="A54" s="924" t="s">
        <v>894</v>
      </c>
      <c r="B54" s="968">
        <v>16955.318449150003</v>
      </c>
      <c r="C54" s="969" t="s">
        <v>895</v>
      </c>
      <c r="D54" s="936"/>
      <c r="E54" s="936"/>
      <c r="F54" s="936"/>
      <c r="G54" s="936"/>
      <c r="H54" s="936"/>
      <c r="I54" s="936"/>
      <c r="J54" s="936"/>
      <c r="K54" s="936"/>
    </row>
    <row r="55" spans="1:11" ht="17.100000000000001" customHeight="1">
      <c r="A55" s="930" t="s">
        <v>896</v>
      </c>
      <c r="B55" s="968">
        <v>-26155.573993150007</v>
      </c>
      <c r="C55" s="933" t="s">
        <v>895</v>
      </c>
      <c r="D55" s="936"/>
      <c r="E55" s="936"/>
      <c r="F55" s="936"/>
      <c r="G55" s="936"/>
      <c r="H55" s="936"/>
      <c r="I55" s="936"/>
      <c r="J55" s="936"/>
      <c r="K55" s="936"/>
    </row>
    <row r="56" spans="1:11" ht="17.100000000000001" customHeight="1">
      <c r="A56" s="970"/>
      <c r="B56" s="341"/>
      <c r="C56" s="341"/>
      <c r="D56" s="341"/>
      <c r="E56" s="341"/>
      <c r="F56" s="341"/>
      <c r="G56" s="341"/>
      <c r="H56" s="341"/>
      <c r="I56" s="341"/>
      <c r="J56" s="341"/>
      <c r="K56" s="341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SheetLayoutView="100" workbookViewId="0">
      <selection sqref="A1:K1"/>
    </sheetView>
  </sheetViews>
  <sheetFormatPr defaultColWidth="11" defaultRowHeight="17.100000000000001" customHeight="1"/>
  <cols>
    <col min="1" max="1" width="46.7109375" style="254" bestFit="1" customWidth="1"/>
    <col min="2" max="2" width="12.140625" style="254" bestFit="1" customWidth="1"/>
    <col min="3" max="3" width="12.5703125" style="254" bestFit="1" customWidth="1"/>
    <col min="4" max="4" width="12" style="254" customWidth="1"/>
    <col min="5" max="5" width="12.5703125" style="254" bestFit="1" customWidth="1"/>
    <col min="6" max="6" width="11.140625" style="254" bestFit="1" customWidth="1"/>
    <col min="7" max="7" width="2.42578125" style="254" bestFit="1" customWidth="1"/>
    <col min="8" max="8" width="11" style="254" bestFit="1" customWidth="1"/>
    <col min="9" max="9" width="10.7109375" style="254" customWidth="1"/>
    <col min="10" max="10" width="2.140625" style="254" customWidth="1"/>
    <col min="11" max="11" width="8.85546875" style="254" bestFit="1" customWidth="1"/>
    <col min="12" max="256" width="11" style="252"/>
    <col min="257" max="257" width="46.7109375" style="252" bestFit="1" customWidth="1"/>
    <col min="258" max="258" width="12" style="252" bestFit="1" customWidth="1"/>
    <col min="259" max="259" width="12.42578125" style="252" bestFit="1" customWidth="1"/>
    <col min="260" max="260" width="12" style="252" customWidth="1"/>
    <col min="261" max="261" width="12.42578125" style="252" bestFit="1" customWidth="1"/>
    <col min="262" max="262" width="11" style="252" bestFit="1" customWidth="1"/>
    <col min="263" max="263" width="2.42578125" style="252" bestFit="1" customWidth="1"/>
    <col min="264" max="264" width="10.85546875" style="252" bestFit="1" customWidth="1"/>
    <col min="265" max="265" width="10.7109375" style="252" customWidth="1"/>
    <col min="266" max="266" width="2.140625" style="252" customWidth="1"/>
    <col min="267" max="267" width="8.7109375" style="252" bestFit="1" customWidth="1"/>
    <col min="268" max="512" width="11" style="252"/>
    <col min="513" max="513" width="46.7109375" style="252" bestFit="1" customWidth="1"/>
    <col min="514" max="514" width="12" style="252" bestFit="1" customWidth="1"/>
    <col min="515" max="515" width="12.42578125" style="252" bestFit="1" customWidth="1"/>
    <col min="516" max="516" width="12" style="252" customWidth="1"/>
    <col min="517" max="517" width="12.42578125" style="252" bestFit="1" customWidth="1"/>
    <col min="518" max="518" width="11" style="252" bestFit="1" customWidth="1"/>
    <col min="519" max="519" width="2.42578125" style="252" bestFit="1" customWidth="1"/>
    <col min="520" max="520" width="10.85546875" style="252" bestFit="1" customWidth="1"/>
    <col min="521" max="521" width="10.7109375" style="252" customWidth="1"/>
    <col min="522" max="522" width="2.140625" style="252" customWidth="1"/>
    <col min="523" max="523" width="8.7109375" style="252" bestFit="1" customWidth="1"/>
    <col min="524" max="768" width="11" style="252"/>
    <col min="769" max="769" width="46.7109375" style="252" bestFit="1" customWidth="1"/>
    <col min="770" max="770" width="12" style="252" bestFit="1" customWidth="1"/>
    <col min="771" max="771" width="12.42578125" style="252" bestFit="1" customWidth="1"/>
    <col min="772" max="772" width="12" style="252" customWidth="1"/>
    <col min="773" max="773" width="12.42578125" style="252" bestFit="1" customWidth="1"/>
    <col min="774" max="774" width="11" style="252" bestFit="1" customWidth="1"/>
    <col min="775" max="775" width="2.42578125" style="252" bestFit="1" customWidth="1"/>
    <col min="776" max="776" width="10.85546875" style="252" bestFit="1" customWidth="1"/>
    <col min="777" max="777" width="10.7109375" style="252" customWidth="1"/>
    <col min="778" max="778" width="2.140625" style="252" customWidth="1"/>
    <col min="779" max="779" width="8.7109375" style="252" bestFit="1" customWidth="1"/>
    <col min="780" max="1024" width="11" style="252"/>
    <col min="1025" max="1025" width="46.7109375" style="252" bestFit="1" customWidth="1"/>
    <col min="1026" max="1026" width="12" style="252" bestFit="1" customWidth="1"/>
    <col min="1027" max="1027" width="12.42578125" style="252" bestFit="1" customWidth="1"/>
    <col min="1028" max="1028" width="12" style="252" customWidth="1"/>
    <col min="1029" max="1029" width="12.42578125" style="252" bestFit="1" customWidth="1"/>
    <col min="1030" max="1030" width="11" style="252" bestFit="1" customWidth="1"/>
    <col min="1031" max="1031" width="2.42578125" style="252" bestFit="1" customWidth="1"/>
    <col min="1032" max="1032" width="10.85546875" style="252" bestFit="1" customWidth="1"/>
    <col min="1033" max="1033" width="10.7109375" style="252" customWidth="1"/>
    <col min="1034" max="1034" width="2.140625" style="252" customWidth="1"/>
    <col min="1035" max="1035" width="8.7109375" style="252" bestFit="1" customWidth="1"/>
    <col min="1036" max="1280" width="11" style="252"/>
    <col min="1281" max="1281" width="46.7109375" style="252" bestFit="1" customWidth="1"/>
    <col min="1282" max="1282" width="12" style="252" bestFit="1" customWidth="1"/>
    <col min="1283" max="1283" width="12.42578125" style="252" bestFit="1" customWidth="1"/>
    <col min="1284" max="1284" width="12" style="252" customWidth="1"/>
    <col min="1285" max="1285" width="12.42578125" style="252" bestFit="1" customWidth="1"/>
    <col min="1286" max="1286" width="11" style="252" bestFit="1" customWidth="1"/>
    <col min="1287" max="1287" width="2.42578125" style="252" bestFit="1" customWidth="1"/>
    <col min="1288" max="1288" width="10.85546875" style="252" bestFit="1" customWidth="1"/>
    <col min="1289" max="1289" width="10.7109375" style="252" customWidth="1"/>
    <col min="1290" max="1290" width="2.140625" style="252" customWidth="1"/>
    <col min="1291" max="1291" width="8.7109375" style="252" bestFit="1" customWidth="1"/>
    <col min="1292" max="1536" width="11" style="252"/>
    <col min="1537" max="1537" width="46.7109375" style="252" bestFit="1" customWidth="1"/>
    <col min="1538" max="1538" width="12" style="252" bestFit="1" customWidth="1"/>
    <col min="1539" max="1539" width="12.42578125" style="252" bestFit="1" customWidth="1"/>
    <col min="1540" max="1540" width="12" style="252" customWidth="1"/>
    <col min="1541" max="1541" width="12.42578125" style="252" bestFit="1" customWidth="1"/>
    <col min="1542" max="1542" width="11" style="252" bestFit="1" customWidth="1"/>
    <col min="1543" max="1543" width="2.42578125" style="252" bestFit="1" customWidth="1"/>
    <col min="1544" max="1544" width="10.85546875" style="252" bestFit="1" customWidth="1"/>
    <col min="1545" max="1545" width="10.7109375" style="252" customWidth="1"/>
    <col min="1546" max="1546" width="2.140625" style="252" customWidth="1"/>
    <col min="1547" max="1547" width="8.7109375" style="252" bestFit="1" customWidth="1"/>
    <col min="1548" max="1792" width="11" style="252"/>
    <col min="1793" max="1793" width="46.7109375" style="252" bestFit="1" customWidth="1"/>
    <col min="1794" max="1794" width="12" style="252" bestFit="1" customWidth="1"/>
    <col min="1795" max="1795" width="12.42578125" style="252" bestFit="1" customWidth="1"/>
    <col min="1796" max="1796" width="12" style="252" customWidth="1"/>
    <col min="1797" max="1797" width="12.42578125" style="252" bestFit="1" customWidth="1"/>
    <col min="1798" max="1798" width="11" style="252" bestFit="1" customWidth="1"/>
    <col min="1799" max="1799" width="2.42578125" style="252" bestFit="1" customWidth="1"/>
    <col min="1800" max="1800" width="10.85546875" style="252" bestFit="1" customWidth="1"/>
    <col min="1801" max="1801" width="10.7109375" style="252" customWidth="1"/>
    <col min="1802" max="1802" width="2.140625" style="252" customWidth="1"/>
    <col min="1803" max="1803" width="8.7109375" style="252" bestFit="1" customWidth="1"/>
    <col min="1804" max="2048" width="11" style="252"/>
    <col min="2049" max="2049" width="46.7109375" style="252" bestFit="1" customWidth="1"/>
    <col min="2050" max="2050" width="12" style="252" bestFit="1" customWidth="1"/>
    <col min="2051" max="2051" width="12.42578125" style="252" bestFit="1" customWidth="1"/>
    <col min="2052" max="2052" width="12" style="252" customWidth="1"/>
    <col min="2053" max="2053" width="12.42578125" style="252" bestFit="1" customWidth="1"/>
    <col min="2054" max="2054" width="11" style="252" bestFit="1" customWidth="1"/>
    <col min="2055" max="2055" width="2.42578125" style="252" bestFit="1" customWidth="1"/>
    <col min="2056" max="2056" width="10.85546875" style="252" bestFit="1" customWidth="1"/>
    <col min="2057" max="2057" width="10.7109375" style="252" customWidth="1"/>
    <col min="2058" max="2058" width="2.140625" style="252" customWidth="1"/>
    <col min="2059" max="2059" width="8.7109375" style="252" bestFit="1" customWidth="1"/>
    <col min="2060" max="2304" width="11" style="252"/>
    <col min="2305" max="2305" width="46.7109375" style="252" bestFit="1" customWidth="1"/>
    <col min="2306" max="2306" width="12" style="252" bestFit="1" customWidth="1"/>
    <col min="2307" max="2307" width="12.42578125" style="252" bestFit="1" customWidth="1"/>
    <col min="2308" max="2308" width="12" style="252" customWidth="1"/>
    <col min="2309" max="2309" width="12.42578125" style="252" bestFit="1" customWidth="1"/>
    <col min="2310" max="2310" width="11" style="252" bestFit="1" customWidth="1"/>
    <col min="2311" max="2311" width="2.42578125" style="252" bestFit="1" customWidth="1"/>
    <col min="2312" max="2312" width="10.85546875" style="252" bestFit="1" customWidth="1"/>
    <col min="2313" max="2313" width="10.7109375" style="252" customWidth="1"/>
    <col min="2314" max="2314" width="2.140625" style="252" customWidth="1"/>
    <col min="2315" max="2315" width="8.7109375" style="252" bestFit="1" customWidth="1"/>
    <col min="2316" max="2560" width="11" style="252"/>
    <col min="2561" max="2561" width="46.7109375" style="252" bestFit="1" customWidth="1"/>
    <col min="2562" max="2562" width="12" style="252" bestFit="1" customWidth="1"/>
    <col min="2563" max="2563" width="12.42578125" style="252" bestFit="1" customWidth="1"/>
    <col min="2564" max="2564" width="12" style="252" customWidth="1"/>
    <col min="2565" max="2565" width="12.42578125" style="252" bestFit="1" customWidth="1"/>
    <col min="2566" max="2566" width="11" style="252" bestFit="1" customWidth="1"/>
    <col min="2567" max="2567" width="2.42578125" style="252" bestFit="1" customWidth="1"/>
    <col min="2568" max="2568" width="10.85546875" style="252" bestFit="1" customWidth="1"/>
    <col min="2569" max="2569" width="10.7109375" style="252" customWidth="1"/>
    <col min="2570" max="2570" width="2.140625" style="252" customWidth="1"/>
    <col min="2571" max="2571" width="8.7109375" style="252" bestFit="1" customWidth="1"/>
    <col min="2572" max="2816" width="11" style="252"/>
    <col min="2817" max="2817" width="46.7109375" style="252" bestFit="1" customWidth="1"/>
    <col min="2818" max="2818" width="12" style="252" bestFit="1" customWidth="1"/>
    <col min="2819" max="2819" width="12.42578125" style="252" bestFit="1" customWidth="1"/>
    <col min="2820" max="2820" width="12" style="252" customWidth="1"/>
    <col min="2821" max="2821" width="12.42578125" style="252" bestFit="1" customWidth="1"/>
    <col min="2822" max="2822" width="11" style="252" bestFit="1" customWidth="1"/>
    <col min="2823" max="2823" width="2.42578125" style="252" bestFit="1" customWidth="1"/>
    <col min="2824" max="2824" width="10.85546875" style="252" bestFit="1" customWidth="1"/>
    <col min="2825" max="2825" width="10.7109375" style="252" customWidth="1"/>
    <col min="2826" max="2826" width="2.140625" style="252" customWidth="1"/>
    <col min="2827" max="2827" width="8.7109375" style="252" bestFit="1" customWidth="1"/>
    <col min="2828" max="3072" width="11" style="252"/>
    <col min="3073" max="3073" width="46.7109375" style="252" bestFit="1" customWidth="1"/>
    <col min="3074" max="3074" width="12" style="252" bestFit="1" customWidth="1"/>
    <col min="3075" max="3075" width="12.42578125" style="252" bestFit="1" customWidth="1"/>
    <col min="3076" max="3076" width="12" style="252" customWidth="1"/>
    <col min="3077" max="3077" width="12.42578125" style="252" bestFit="1" customWidth="1"/>
    <col min="3078" max="3078" width="11" style="252" bestFit="1" customWidth="1"/>
    <col min="3079" max="3079" width="2.42578125" style="252" bestFit="1" customWidth="1"/>
    <col min="3080" max="3080" width="10.85546875" style="252" bestFit="1" customWidth="1"/>
    <col min="3081" max="3081" width="10.7109375" style="252" customWidth="1"/>
    <col min="3082" max="3082" width="2.140625" style="252" customWidth="1"/>
    <col min="3083" max="3083" width="8.7109375" style="252" bestFit="1" customWidth="1"/>
    <col min="3084" max="3328" width="11" style="252"/>
    <col min="3329" max="3329" width="46.7109375" style="252" bestFit="1" customWidth="1"/>
    <col min="3330" max="3330" width="12" style="252" bestFit="1" customWidth="1"/>
    <col min="3331" max="3331" width="12.42578125" style="252" bestFit="1" customWidth="1"/>
    <col min="3332" max="3332" width="12" style="252" customWidth="1"/>
    <col min="3333" max="3333" width="12.42578125" style="252" bestFit="1" customWidth="1"/>
    <col min="3334" max="3334" width="11" style="252" bestFit="1" customWidth="1"/>
    <col min="3335" max="3335" width="2.42578125" style="252" bestFit="1" customWidth="1"/>
    <col min="3336" max="3336" width="10.85546875" style="252" bestFit="1" customWidth="1"/>
    <col min="3337" max="3337" width="10.7109375" style="252" customWidth="1"/>
    <col min="3338" max="3338" width="2.140625" style="252" customWidth="1"/>
    <col min="3339" max="3339" width="8.7109375" style="252" bestFit="1" customWidth="1"/>
    <col min="3340" max="3584" width="11" style="252"/>
    <col min="3585" max="3585" width="46.7109375" style="252" bestFit="1" customWidth="1"/>
    <col min="3586" max="3586" width="12" style="252" bestFit="1" customWidth="1"/>
    <col min="3587" max="3587" width="12.42578125" style="252" bestFit="1" customWidth="1"/>
    <col min="3588" max="3588" width="12" style="252" customWidth="1"/>
    <col min="3589" max="3589" width="12.42578125" style="252" bestFit="1" customWidth="1"/>
    <col min="3590" max="3590" width="11" style="252" bestFit="1" customWidth="1"/>
    <col min="3591" max="3591" width="2.42578125" style="252" bestFit="1" customWidth="1"/>
    <col min="3592" max="3592" width="10.85546875" style="252" bestFit="1" customWidth="1"/>
    <col min="3593" max="3593" width="10.7109375" style="252" customWidth="1"/>
    <col min="3594" max="3594" width="2.140625" style="252" customWidth="1"/>
    <col min="3595" max="3595" width="8.7109375" style="252" bestFit="1" customWidth="1"/>
    <col min="3596" max="3840" width="11" style="252"/>
    <col min="3841" max="3841" width="46.7109375" style="252" bestFit="1" customWidth="1"/>
    <col min="3842" max="3842" width="12" style="252" bestFit="1" customWidth="1"/>
    <col min="3843" max="3843" width="12.42578125" style="252" bestFit="1" customWidth="1"/>
    <col min="3844" max="3844" width="12" style="252" customWidth="1"/>
    <col min="3845" max="3845" width="12.42578125" style="252" bestFit="1" customWidth="1"/>
    <col min="3846" max="3846" width="11" style="252" bestFit="1" customWidth="1"/>
    <col min="3847" max="3847" width="2.42578125" style="252" bestFit="1" customWidth="1"/>
    <col min="3848" max="3848" width="10.85546875" style="252" bestFit="1" customWidth="1"/>
    <col min="3849" max="3849" width="10.7109375" style="252" customWidth="1"/>
    <col min="3850" max="3850" width="2.140625" style="252" customWidth="1"/>
    <col min="3851" max="3851" width="8.7109375" style="252" bestFit="1" customWidth="1"/>
    <col min="3852" max="4096" width="11" style="252"/>
    <col min="4097" max="4097" width="46.7109375" style="252" bestFit="1" customWidth="1"/>
    <col min="4098" max="4098" width="12" style="252" bestFit="1" customWidth="1"/>
    <col min="4099" max="4099" width="12.42578125" style="252" bestFit="1" customWidth="1"/>
    <col min="4100" max="4100" width="12" style="252" customWidth="1"/>
    <col min="4101" max="4101" width="12.42578125" style="252" bestFit="1" customWidth="1"/>
    <col min="4102" max="4102" width="11" style="252" bestFit="1" customWidth="1"/>
    <col min="4103" max="4103" width="2.42578125" style="252" bestFit="1" customWidth="1"/>
    <col min="4104" max="4104" width="10.85546875" style="252" bestFit="1" customWidth="1"/>
    <col min="4105" max="4105" width="10.7109375" style="252" customWidth="1"/>
    <col min="4106" max="4106" width="2.140625" style="252" customWidth="1"/>
    <col min="4107" max="4107" width="8.7109375" style="252" bestFit="1" customWidth="1"/>
    <col min="4108" max="4352" width="11" style="252"/>
    <col min="4353" max="4353" width="46.7109375" style="252" bestFit="1" customWidth="1"/>
    <col min="4354" max="4354" width="12" style="252" bestFit="1" customWidth="1"/>
    <col min="4355" max="4355" width="12.42578125" style="252" bestFit="1" customWidth="1"/>
    <col min="4356" max="4356" width="12" style="252" customWidth="1"/>
    <col min="4357" max="4357" width="12.42578125" style="252" bestFit="1" customWidth="1"/>
    <col min="4358" max="4358" width="11" style="252" bestFit="1" customWidth="1"/>
    <col min="4359" max="4359" width="2.42578125" style="252" bestFit="1" customWidth="1"/>
    <col min="4360" max="4360" width="10.85546875" style="252" bestFit="1" customWidth="1"/>
    <col min="4361" max="4361" width="10.7109375" style="252" customWidth="1"/>
    <col min="4362" max="4362" width="2.140625" style="252" customWidth="1"/>
    <col min="4363" max="4363" width="8.7109375" style="252" bestFit="1" customWidth="1"/>
    <col min="4364" max="4608" width="11" style="252"/>
    <col min="4609" max="4609" width="46.7109375" style="252" bestFit="1" customWidth="1"/>
    <col min="4610" max="4610" width="12" style="252" bestFit="1" customWidth="1"/>
    <col min="4611" max="4611" width="12.42578125" style="252" bestFit="1" customWidth="1"/>
    <col min="4612" max="4612" width="12" style="252" customWidth="1"/>
    <col min="4613" max="4613" width="12.42578125" style="252" bestFit="1" customWidth="1"/>
    <col min="4614" max="4614" width="11" style="252" bestFit="1" customWidth="1"/>
    <col min="4615" max="4615" width="2.42578125" style="252" bestFit="1" customWidth="1"/>
    <col min="4616" max="4616" width="10.85546875" style="252" bestFit="1" customWidth="1"/>
    <col min="4617" max="4617" width="10.7109375" style="252" customWidth="1"/>
    <col min="4618" max="4618" width="2.140625" style="252" customWidth="1"/>
    <col min="4619" max="4619" width="8.7109375" style="252" bestFit="1" customWidth="1"/>
    <col min="4620" max="4864" width="11" style="252"/>
    <col min="4865" max="4865" width="46.7109375" style="252" bestFit="1" customWidth="1"/>
    <col min="4866" max="4866" width="12" style="252" bestFit="1" customWidth="1"/>
    <col min="4867" max="4867" width="12.42578125" style="252" bestFit="1" customWidth="1"/>
    <col min="4868" max="4868" width="12" style="252" customWidth="1"/>
    <col min="4869" max="4869" width="12.42578125" style="252" bestFit="1" customWidth="1"/>
    <col min="4870" max="4870" width="11" style="252" bestFit="1" customWidth="1"/>
    <col min="4871" max="4871" width="2.42578125" style="252" bestFit="1" customWidth="1"/>
    <col min="4872" max="4872" width="10.85546875" style="252" bestFit="1" customWidth="1"/>
    <col min="4873" max="4873" width="10.7109375" style="252" customWidth="1"/>
    <col min="4874" max="4874" width="2.140625" style="252" customWidth="1"/>
    <col min="4875" max="4875" width="8.7109375" style="252" bestFit="1" customWidth="1"/>
    <col min="4876" max="5120" width="11" style="252"/>
    <col min="5121" max="5121" width="46.7109375" style="252" bestFit="1" customWidth="1"/>
    <col min="5122" max="5122" width="12" style="252" bestFit="1" customWidth="1"/>
    <col min="5123" max="5123" width="12.42578125" style="252" bestFit="1" customWidth="1"/>
    <col min="5124" max="5124" width="12" style="252" customWidth="1"/>
    <col min="5125" max="5125" width="12.42578125" style="252" bestFit="1" customWidth="1"/>
    <col min="5126" max="5126" width="11" style="252" bestFit="1" customWidth="1"/>
    <col min="5127" max="5127" width="2.42578125" style="252" bestFit="1" customWidth="1"/>
    <col min="5128" max="5128" width="10.85546875" style="252" bestFit="1" customWidth="1"/>
    <col min="5129" max="5129" width="10.7109375" style="252" customWidth="1"/>
    <col min="5130" max="5130" width="2.140625" style="252" customWidth="1"/>
    <col min="5131" max="5131" width="8.7109375" style="252" bestFit="1" customWidth="1"/>
    <col min="5132" max="5376" width="11" style="252"/>
    <col min="5377" max="5377" width="46.7109375" style="252" bestFit="1" customWidth="1"/>
    <col min="5378" max="5378" width="12" style="252" bestFit="1" customWidth="1"/>
    <col min="5379" max="5379" width="12.42578125" style="252" bestFit="1" customWidth="1"/>
    <col min="5380" max="5380" width="12" style="252" customWidth="1"/>
    <col min="5381" max="5381" width="12.42578125" style="252" bestFit="1" customWidth="1"/>
    <col min="5382" max="5382" width="11" style="252" bestFit="1" customWidth="1"/>
    <col min="5383" max="5383" width="2.42578125" style="252" bestFit="1" customWidth="1"/>
    <col min="5384" max="5384" width="10.85546875" style="252" bestFit="1" customWidth="1"/>
    <col min="5385" max="5385" width="10.7109375" style="252" customWidth="1"/>
    <col min="5386" max="5386" width="2.140625" style="252" customWidth="1"/>
    <col min="5387" max="5387" width="8.7109375" style="252" bestFit="1" customWidth="1"/>
    <col min="5388" max="5632" width="11" style="252"/>
    <col min="5633" max="5633" width="46.7109375" style="252" bestFit="1" customWidth="1"/>
    <col min="5634" max="5634" width="12" style="252" bestFit="1" customWidth="1"/>
    <col min="5635" max="5635" width="12.42578125" style="252" bestFit="1" customWidth="1"/>
    <col min="5636" max="5636" width="12" style="252" customWidth="1"/>
    <col min="5637" max="5637" width="12.42578125" style="252" bestFit="1" customWidth="1"/>
    <col min="5638" max="5638" width="11" style="252" bestFit="1" customWidth="1"/>
    <col min="5639" max="5639" width="2.42578125" style="252" bestFit="1" customWidth="1"/>
    <col min="5640" max="5640" width="10.85546875" style="252" bestFit="1" customWidth="1"/>
    <col min="5641" max="5641" width="10.7109375" style="252" customWidth="1"/>
    <col min="5642" max="5642" width="2.140625" style="252" customWidth="1"/>
    <col min="5643" max="5643" width="8.7109375" style="252" bestFit="1" customWidth="1"/>
    <col min="5644" max="5888" width="11" style="252"/>
    <col min="5889" max="5889" width="46.7109375" style="252" bestFit="1" customWidth="1"/>
    <col min="5890" max="5890" width="12" style="252" bestFit="1" customWidth="1"/>
    <col min="5891" max="5891" width="12.42578125" style="252" bestFit="1" customWidth="1"/>
    <col min="5892" max="5892" width="12" style="252" customWidth="1"/>
    <col min="5893" max="5893" width="12.42578125" style="252" bestFit="1" customWidth="1"/>
    <col min="5894" max="5894" width="11" style="252" bestFit="1" customWidth="1"/>
    <col min="5895" max="5895" width="2.42578125" style="252" bestFit="1" customWidth="1"/>
    <col min="5896" max="5896" width="10.85546875" style="252" bestFit="1" customWidth="1"/>
    <col min="5897" max="5897" width="10.7109375" style="252" customWidth="1"/>
    <col min="5898" max="5898" width="2.140625" style="252" customWidth="1"/>
    <col min="5899" max="5899" width="8.7109375" style="252" bestFit="1" customWidth="1"/>
    <col min="5900" max="6144" width="11" style="252"/>
    <col min="6145" max="6145" width="46.7109375" style="252" bestFit="1" customWidth="1"/>
    <col min="6146" max="6146" width="12" style="252" bestFit="1" customWidth="1"/>
    <col min="6147" max="6147" width="12.42578125" style="252" bestFit="1" customWidth="1"/>
    <col min="6148" max="6148" width="12" style="252" customWidth="1"/>
    <col min="6149" max="6149" width="12.42578125" style="252" bestFit="1" customWidth="1"/>
    <col min="6150" max="6150" width="11" style="252" bestFit="1" customWidth="1"/>
    <col min="6151" max="6151" width="2.42578125" style="252" bestFit="1" customWidth="1"/>
    <col min="6152" max="6152" width="10.85546875" style="252" bestFit="1" customWidth="1"/>
    <col min="6153" max="6153" width="10.7109375" style="252" customWidth="1"/>
    <col min="6154" max="6154" width="2.140625" style="252" customWidth="1"/>
    <col min="6155" max="6155" width="8.7109375" style="252" bestFit="1" customWidth="1"/>
    <col min="6156" max="6400" width="11" style="252"/>
    <col min="6401" max="6401" width="46.7109375" style="252" bestFit="1" customWidth="1"/>
    <col min="6402" max="6402" width="12" style="252" bestFit="1" customWidth="1"/>
    <col min="6403" max="6403" width="12.42578125" style="252" bestFit="1" customWidth="1"/>
    <col min="6404" max="6404" width="12" style="252" customWidth="1"/>
    <col min="6405" max="6405" width="12.42578125" style="252" bestFit="1" customWidth="1"/>
    <col min="6406" max="6406" width="11" style="252" bestFit="1" customWidth="1"/>
    <col min="6407" max="6407" width="2.42578125" style="252" bestFit="1" customWidth="1"/>
    <col min="6408" max="6408" width="10.85546875" style="252" bestFit="1" customWidth="1"/>
    <col min="6409" max="6409" width="10.7109375" style="252" customWidth="1"/>
    <col min="6410" max="6410" width="2.140625" style="252" customWidth="1"/>
    <col min="6411" max="6411" width="8.7109375" style="252" bestFit="1" customWidth="1"/>
    <col min="6412" max="6656" width="11" style="252"/>
    <col min="6657" max="6657" width="46.7109375" style="252" bestFit="1" customWidth="1"/>
    <col min="6658" max="6658" width="12" style="252" bestFit="1" customWidth="1"/>
    <col min="6659" max="6659" width="12.42578125" style="252" bestFit="1" customWidth="1"/>
    <col min="6660" max="6660" width="12" style="252" customWidth="1"/>
    <col min="6661" max="6661" width="12.42578125" style="252" bestFit="1" customWidth="1"/>
    <col min="6662" max="6662" width="11" style="252" bestFit="1" customWidth="1"/>
    <col min="6663" max="6663" width="2.42578125" style="252" bestFit="1" customWidth="1"/>
    <col min="6664" max="6664" width="10.85546875" style="252" bestFit="1" customWidth="1"/>
    <col min="6665" max="6665" width="10.7109375" style="252" customWidth="1"/>
    <col min="6666" max="6666" width="2.140625" style="252" customWidth="1"/>
    <col min="6667" max="6667" width="8.7109375" style="252" bestFit="1" customWidth="1"/>
    <col min="6668" max="6912" width="11" style="252"/>
    <col min="6913" max="6913" width="46.7109375" style="252" bestFit="1" customWidth="1"/>
    <col min="6914" max="6914" width="12" style="252" bestFit="1" customWidth="1"/>
    <col min="6915" max="6915" width="12.42578125" style="252" bestFit="1" customWidth="1"/>
    <col min="6916" max="6916" width="12" style="252" customWidth="1"/>
    <col min="6917" max="6917" width="12.42578125" style="252" bestFit="1" customWidth="1"/>
    <col min="6918" max="6918" width="11" style="252" bestFit="1" customWidth="1"/>
    <col min="6919" max="6919" width="2.42578125" style="252" bestFit="1" customWidth="1"/>
    <col min="6920" max="6920" width="10.85546875" style="252" bestFit="1" customWidth="1"/>
    <col min="6921" max="6921" width="10.7109375" style="252" customWidth="1"/>
    <col min="6922" max="6922" width="2.140625" style="252" customWidth="1"/>
    <col min="6923" max="6923" width="8.7109375" style="252" bestFit="1" customWidth="1"/>
    <col min="6924" max="7168" width="11" style="252"/>
    <col min="7169" max="7169" width="46.7109375" style="252" bestFit="1" customWidth="1"/>
    <col min="7170" max="7170" width="12" style="252" bestFit="1" customWidth="1"/>
    <col min="7171" max="7171" width="12.42578125" style="252" bestFit="1" customWidth="1"/>
    <col min="7172" max="7172" width="12" style="252" customWidth="1"/>
    <col min="7173" max="7173" width="12.42578125" style="252" bestFit="1" customWidth="1"/>
    <col min="7174" max="7174" width="11" style="252" bestFit="1" customWidth="1"/>
    <col min="7175" max="7175" width="2.42578125" style="252" bestFit="1" customWidth="1"/>
    <col min="7176" max="7176" width="10.85546875" style="252" bestFit="1" customWidth="1"/>
    <col min="7177" max="7177" width="10.7109375" style="252" customWidth="1"/>
    <col min="7178" max="7178" width="2.140625" style="252" customWidth="1"/>
    <col min="7179" max="7179" width="8.7109375" style="252" bestFit="1" customWidth="1"/>
    <col min="7180" max="7424" width="11" style="252"/>
    <col min="7425" max="7425" width="46.7109375" style="252" bestFit="1" customWidth="1"/>
    <col min="7426" max="7426" width="12" style="252" bestFit="1" customWidth="1"/>
    <col min="7427" max="7427" width="12.42578125" style="252" bestFit="1" customWidth="1"/>
    <col min="7428" max="7428" width="12" style="252" customWidth="1"/>
    <col min="7429" max="7429" width="12.42578125" style="252" bestFit="1" customWidth="1"/>
    <col min="7430" max="7430" width="11" style="252" bestFit="1" customWidth="1"/>
    <col min="7431" max="7431" width="2.42578125" style="252" bestFit="1" customWidth="1"/>
    <col min="7432" max="7432" width="10.85546875" style="252" bestFit="1" customWidth="1"/>
    <col min="7433" max="7433" width="10.7109375" style="252" customWidth="1"/>
    <col min="7434" max="7434" width="2.140625" style="252" customWidth="1"/>
    <col min="7435" max="7435" width="8.7109375" style="252" bestFit="1" customWidth="1"/>
    <col min="7436" max="7680" width="11" style="252"/>
    <col min="7681" max="7681" width="46.7109375" style="252" bestFit="1" customWidth="1"/>
    <col min="7682" max="7682" width="12" style="252" bestFit="1" customWidth="1"/>
    <col min="7683" max="7683" width="12.42578125" style="252" bestFit="1" customWidth="1"/>
    <col min="7684" max="7684" width="12" style="252" customWidth="1"/>
    <col min="7685" max="7685" width="12.42578125" style="252" bestFit="1" customWidth="1"/>
    <col min="7686" max="7686" width="11" style="252" bestFit="1" customWidth="1"/>
    <col min="7687" max="7687" width="2.42578125" style="252" bestFit="1" customWidth="1"/>
    <col min="7688" max="7688" width="10.85546875" style="252" bestFit="1" customWidth="1"/>
    <col min="7689" max="7689" width="10.7109375" style="252" customWidth="1"/>
    <col min="7690" max="7690" width="2.140625" style="252" customWidth="1"/>
    <col min="7691" max="7691" width="8.7109375" style="252" bestFit="1" customWidth="1"/>
    <col min="7692" max="7936" width="11" style="252"/>
    <col min="7937" max="7937" width="46.7109375" style="252" bestFit="1" customWidth="1"/>
    <col min="7938" max="7938" width="12" style="252" bestFit="1" customWidth="1"/>
    <col min="7939" max="7939" width="12.42578125" style="252" bestFit="1" customWidth="1"/>
    <col min="7940" max="7940" width="12" style="252" customWidth="1"/>
    <col min="7941" max="7941" width="12.42578125" style="252" bestFit="1" customWidth="1"/>
    <col min="7942" max="7942" width="11" style="252" bestFit="1" customWidth="1"/>
    <col min="7943" max="7943" width="2.42578125" style="252" bestFit="1" customWidth="1"/>
    <col min="7944" max="7944" width="10.85546875" style="252" bestFit="1" customWidth="1"/>
    <col min="7945" max="7945" width="10.7109375" style="252" customWidth="1"/>
    <col min="7946" max="7946" width="2.140625" style="252" customWidth="1"/>
    <col min="7947" max="7947" width="8.7109375" style="252" bestFit="1" customWidth="1"/>
    <col min="7948" max="8192" width="11" style="252"/>
    <col min="8193" max="8193" width="46.7109375" style="252" bestFit="1" customWidth="1"/>
    <col min="8194" max="8194" width="12" style="252" bestFit="1" customWidth="1"/>
    <col min="8195" max="8195" width="12.42578125" style="252" bestFit="1" customWidth="1"/>
    <col min="8196" max="8196" width="12" style="252" customWidth="1"/>
    <col min="8197" max="8197" width="12.42578125" style="252" bestFit="1" customWidth="1"/>
    <col min="8198" max="8198" width="11" style="252" bestFit="1" customWidth="1"/>
    <col min="8199" max="8199" width="2.42578125" style="252" bestFit="1" customWidth="1"/>
    <col min="8200" max="8200" width="10.85546875" style="252" bestFit="1" customWidth="1"/>
    <col min="8201" max="8201" width="10.7109375" style="252" customWidth="1"/>
    <col min="8202" max="8202" width="2.140625" style="252" customWidth="1"/>
    <col min="8203" max="8203" width="8.7109375" style="252" bestFit="1" customWidth="1"/>
    <col min="8204" max="8448" width="11" style="252"/>
    <col min="8449" max="8449" width="46.7109375" style="252" bestFit="1" customWidth="1"/>
    <col min="8450" max="8450" width="12" style="252" bestFit="1" customWidth="1"/>
    <col min="8451" max="8451" width="12.42578125" style="252" bestFit="1" customWidth="1"/>
    <col min="8452" max="8452" width="12" style="252" customWidth="1"/>
    <col min="8453" max="8453" width="12.42578125" style="252" bestFit="1" customWidth="1"/>
    <col min="8454" max="8454" width="11" style="252" bestFit="1" customWidth="1"/>
    <col min="8455" max="8455" width="2.42578125" style="252" bestFit="1" customWidth="1"/>
    <col min="8456" max="8456" width="10.85546875" style="252" bestFit="1" customWidth="1"/>
    <col min="8457" max="8457" width="10.7109375" style="252" customWidth="1"/>
    <col min="8458" max="8458" width="2.140625" style="252" customWidth="1"/>
    <col min="8459" max="8459" width="8.7109375" style="252" bestFit="1" customWidth="1"/>
    <col min="8460" max="8704" width="11" style="252"/>
    <col min="8705" max="8705" width="46.7109375" style="252" bestFit="1" customWidth="1"/>
    <col min="8706" max="8706" width="12" style="252" bestFit="1" customWidth="1"/>
    <col min="8707" max="8707" width="12.42578125" style="252" bestFit="1" customWidth="1"/>
    <col min="8708" max="8708" width="12" style="252" customWidth="1"/>
    <col min="8709" max="8709" width="12.42578125" style="252" bestFit="1" customWidth="1"/>
    <col min="8710" max="8710" width="11" style="252" bestFit="1" customWidth="1"/>
    <col min="8711" max="8711" width="2.42578125" style="252" bestFit="1" customWidth="1"/>
    <col min="8712" max="8712" width="10.85546875" style="252" bestFit="1" customWidth="1"/>
    <col min="8713" max="8713" width="10.7109375" style="252" customWidth="1"/>
    <col min="8714" max="8714" width="2.140625" style="252" customWidth="1"/>
    <col min="8715" max="8715" width="8.7109375" style="252" bestFit="1" customWidth="1"/>
    <col min="8716" max="8960" width="11" style="252"/>
    <col min="8961" max="8961" width="46.7109375" style="252" bestFit="1" customWidth="1"/>
    <col min="8962" max="8962" width="12" style="252" bestFit="1" customWidth="1"/>
    <col min="8963" max="8963" width="12.42578125" style="252" bestFit="1" customWidth="1"/>
    <col min="8964" max="8964" width="12" style="252" customWidth="1"/>
    <col min="8965" max="8965" width="12.42578125" style="252" bestFit="1" customWidth="1"/>
    <col min="8966" max="8966" width="11" style="252" bestFit="1" customWidth="1"/>
    <col min="8967" max="8967" width="2.42578125" style="252" bestFit="1" customWidth="1"/>
    <col min="8968" max="8968" width="10.85546875" style="252" bestFit="1" customWidth="1"/>
    <col min="8969" max="8969" width="10.7109375" style="252" customWidth="1"/>
    <col min="8970" max="8970" width="2.140625" style="252" customWidth="1"/>
    <col min="8971" max="8971" width="8.7109375" style="252" bestFit="1" customWidth="1"/>
    <col min="8972" max="9216" width="11" style="252"/>
    <col min="9217" max="9217" width="46.7109375" style="252" bestFit="1" customWidth="1"/>
    <col min="9218" max="9218" width="12" style="252" bestFit="1" customWidth="1"/>
    <col min="9219" max="9219" width="12.42578125" style="252" bestFit="1" customWidth="1"/>
    <col min="9220" max="9220" width="12" style="252" customWidth="1"/>
    <col min="9221" max="9221" width="12.42578125" style="252" bestFit="1" customWidth="1"/>
    <col min="9222" max="9222" width="11" style="252" bestFit="1" customWidth="1"/>
    <col min="9223" max="9223" width="2.42578125" style="252" bestFit="1" customWidth="1"/>
    <col min="9224" max="9224" width="10.85546875" style="252" bestFit="1" customWidth="1"/>
    <col min="9225" max="9225" width="10.7109375" style="252" customWidth="1"/>
    <col min="9226" max="9226" width="2.140625" style="252" customWidth="1"/>
    <col min="9227" max="9227" width="8.7109375" style="252" bestFit="1" customWidth="1"/>
    <col min="9228" max="9472" width="11" style="252"/>
    <col min="9473" max="9473" width="46.7109375" style="252" bestFit="1" customWidth="1"/>
    <col min="9474" max="9474" width="12" style="252" bestFit="1" customWidth="1"/>
    <col min="9475" max="9475" width="12.42578125" style="252" bestFit="1" customWidth="1"/>
    <col min="9476" max="9476" width="12" style="252" customWidth="1"/>
    <col min="9477" max="9477" width="12.42578125" style="252" bestFit="1" customWidth="1"/>
    <col min="9478" max="9478" width="11" style="252" bestFit="1" customWidth="1"/>
    <col min="9479" max="9479" width="2.42578125" style="252" bestFit="1" customWidth="1"/>
    <col min="9480" max="9480" width="10.85546875" style="252" bestFit="1" customWidth="1"/>
    <col min="9481" max="9481" width="10.7109375" style="252" customWidth="1"/>
    <col min="9482" max="9482" width="2.140625" style="252" customWidth="1"/>
    <col min="9483" max="9483" width="8.7109375" style="252" bestFit="1" customWidth="1"/>
    <col min="9484" max="9728" width="11" style="252"/>
    <col min="9729" max="9729" width="46.7109375" style="252" bestFit="1" customWidth="1"/>
    <col min="9730" max="9730" width="12" style="252" bestFit="1" customWidth="1"/>
    <col min="9731" max="9731" width="12.42578125" style="252" bestFit="1" customWidth="1"/>
    <col min="9732" max="9732" width="12" style="252" customWidth="1"/>
    <col min="9733" max="9733" width="12.42578125" style="252" bestFit="1" customWidth="1"/>
    <col min="9734" max="9734" width="11" style="252" bestFit="1" customWidth="1"/>
    <col min="9735" max="9735" width="2.42578125" style="252" bestFit="1" customWidth="1"/>
    <col min="9736" max="9736" width="10.85546875" style="252" bestFit="1" customWidth="1"/>
    <col min="9737" max="9737" width="10.7109375" style="252" customWidth="1"/>
    <col min="9738" max="9738" width="2.140625" style="252" customWidth="1"/>
    <col min="9739" max="9739" width="8.7109375" style="252" bestFit="1" customWidth="1"/>
    <col min="9740" max="9984" width="11" style="252"/>
    <col min="9985" max="9985" width="46.7109375" style="252" bestFit="1" customWidth="1"/>
    <col min="9986" max="9986" width="12" style="252" bestFit="1" customWidth="1"/>
    <col min="9987" max="9987" width="12.42578125" style="252" bestFit="1" customWidth="1"/>
    <col min="9988" max="9988" width="12" style="252" customWidth="1"/>
    <col min="9989" max="9989" width="12.42578125" style="252" bestFit="1" customWidth="1"/>
    <col min="9990" max="9990" width="11" style="252" bestFit="1" customWidth="1"/>
    <col min="9991" max="9991" width="2.42578125" style="252" bestFit="1" customWidth="1"/>
    <col min="9992" max="9992" width="10.85546875" style="252" bestFit="1" customWidth="1"/>
    <col min="9993" max="9993" width="10.7109375" style="252" customWidth="1"/>
    <col min="9994" max="9994" width="2.140625" style="252" customWidth="1"/>
    <col min="9995" max="9995" width="8.7109375" style="252" bestFit="1" customWidth="1"/>
    <col min="9996" max="10240" width="11" style="252"/>
    <col min="10241" max="10241" width="46.7109375" style="252" bestFit="1" customWidth="1"/>
    <col min="10242" max="10242" width="12" style="252" bestFit="1" customWidth="1"/>
    <col min="10243" max="10243" width="12.42578125" style="252" bestFit="1" customWidth="1"/>
    <col min="10244" max="10244" width="12" style="252" customWidth="1"/>
    <col min="10245" max="10245" width="12.42578125" style="252" bestFit="1" customWidth="1"/>
    <col min="10246" max="10246" width="11" style="252" bestFit="1" customWidth="1"/>
    <col min="10247" max="10247" width="2.42578125" style="252" bestFit="1" customWidth="1"/>
    <col min="10248" max="10248" width="10.85546875" style="252" bestFit="1" customWidth="1"/>
    <col min="10249" max="10249" width="10.7109375" style="252" customWidth="1"/>
    <col min="10250" max="10250" width="2.140625" style="252" customWidth="1"/>
    <col min="10251" max="10251" width="8.7109375" style="252" bestFit="1" customWidth="1"/>
    <col min="10252" max="10496" width="11" style="252"/>
    <col min="10497" max="10497" width="46.7109375" style="252" bestFit="1" customWidth="1"/>
    <col min="10498" max="10498" width="12" style="252" bestFit="1" customWidth="1"/>
    <col min="10499" max="10499" width="12.42578125" style="252" bestFit="1" customWidth="1"/>
    <col min="10500" max="10500" width="12" style="252" customWidth="1"/>
    <col min="10501" max="10501" width="12.42578125" style="252" bestFit="1" customWidth="1"/>
    <col min="10502" max="10502" width="11" style="252" bestFit="1" customWidth="1"/>
    <col min="10503" max="10503" width="2.42578125" style="252" bestFit="1" customWidth="1"/>
    <col min="10504" max="10504" width="10.85546875" style="252" bestFit="1" customWidth="1"/>
    <col min="10505" max="10505" width="10.7109375" style="252" customWidth="1"/>
    <col min="10506" max="10506" width="2.140625" style="252" customWidth="1"/>
    <col min="10507" max="10507" width="8.7109375" style="252" bestFit="1" customWidth="1"/>
    <col min="10508" max="10752" width="11" style="252"/>
    <col min="10753" max="10753" width="46.7109375" style="252" bestFit="1" customWidth="1"/>
    <col min="10754" max="10754" width="12" style="252" bestFit="1" customWidth="1"/>
    <col min="10755" max="10755" width="12.42578125" style="252" bestFit="1" customWidth="1"/>
    <col min="10756" max="10756" width="12" style="252" customWidth="1"/>
    <col min="10757" max="10757" width="12.42578125" style="252" bestFit="1" customWidth="1"/>
    <col min="10758" max="10758" width="11" style="252" bestFit="1" customWidth="1"/>
    <col min="10759" max="10759" width="2.42578125" style="252" bestFit="1" customWidth="1"/>
    <col min="10760" max="10760" width="10.85546875" style="252" bestFit="1" customWidth="1"/>
    <col min="10761" max="10761" width="10.7109375" style="252" customWidth="1"/>
    <col min="10762" max="10762" width="2.140625" style="252" customWidth="1"/>
    <col min="10763" max="10763" width="8.7109375" style="252" bestFit="1" customWidth="1"/>
    <col min="10764" max="11008" width="11" style="252"/>
    <col min="11009" max="11009" width="46.7109375" style="252" bestFit="1" customWidth="1"/>
    <col min="11010" max="11010" width="12" style="252" bestFit="1" customWidth="1"/>
    <col min="11011" max="11011" width="12.42578125" style="252" bestFit="1" customWidth="1"/>
    <col min="11012" max="11012" width="12" style="252" customWidth="1"/>
    <col min="11013" max="11013" width="12.42578125" style="252" bestFit="1" customWidth="1"/>
    <col min="11014" max="11014" width="11" style="252" bestFit="1" customWidth="1"/>
    <col min="11015" max="11015" width="2.42578125" style="252" bestFit="1" customWidth="1"/>
    <col min="11016" max="11016" width="10.85546875" style="252" bestFit="1" customWidth="1"/>
    <col min="11017" max="11017" width="10.7109375" style="252" customWidth="1"/>
    <col min="11018" max="11018" width="2.140625" style="252" customWidth="1"/>
    <col min="11019" max="11019" width="8.7109375" style="252" bestFit="1" customWidth="1"/>
    <col min="11020" max="11264" width="11" style="252"/>
    <col min="11265" max="11265" width="46.7109375" style="252" bestFit="1" customWidth="1"/>
    <col min="11266" max="11266" width="12" style="252" bestFit="1" customWidth="1"/>
    <col min="11267" max="11267" width="12.42578125" style="252" bestFit="1" customWidth="1"/>
    <col min="11268" max="11268" width="12" style="252" customWidth="1"/>
    <col min="11269" max="11269" width="12.42578125" style="252" bestFit="1" customWidth="1"/>
    <col min="11270" max="11270" width="11" style="252" bestFit="1" customWidth="1"/>
    <col min="11271" max="11271" width="2.42578125" style="252" bestFit="1" customWidth="1"/>
    <col min="11272" max="11272" width="10.85546875" style="252" bestFit="1" customWidth="1"/>
    <col min="11273" max="11273" width="10.7109375" style="252" customWidth="1"/>
    <col min="11274" max="11274" width="2.140625" style="252" customWidth="1"/>
    <col min="11275" max="11275" width="8.7109375" style="252" bestFit="1" customWidth="1"/>
    <col min="11276" max="11520" width="11" style="252"/>
    <col min="11521" max="11521" width="46.7109375" style="252" bestFit="1" customWidth="1"/>
    <col min="11522" max="11522" width="12" style="252" bestFit="1" customWidth="1"/>
    <col min="11523" max="11523" width="12.42578125" style="252" bestFit="1" customWidth="1"/>
    <col min="11524" max="11524" width="12" style="252" customWidth="1"/>
    <col min="11525" max="11525" width="12.42578125" style="252" bestFit="1" customWidth="1"/>
    <col min="11526" max="11526" width="11" style="252" bestFit="1" customWidth="1"/>
    <col min="11527" max="11527" width="2.42578125" style="252" bestFit="1" customWidth="1"/>
    <col min="11528" max="11528" width="10.85546875" style="252" bestFit="1" customWidth="1"/>
    <col min="11529" max="11529" width="10.7109375" style="252" customWidth="1"/>
    <col min="11530" max="11530" width="2.140625" style="252" customWidth="1"/>
    <col min="11531" max="11531" width="8.7109375" style="252" bestFit="1" customWidth="1"/>
    <col min="11532" max="11776" width="11" style="252"/>
    <col min="11777" max="11777" width="46.7109375" style="252" bestFit="1" customWidth="1"/>
    <col min="11778" max="11778" width="12" style="252" bestFit="1" customWidth="1"/>
    <col min="11779" max="11779" width="12.42578125" style="252" bestFit="1" customWidth="1"/>
    <col min="11780" max="11780" width="12" style="252" customWidth="1"/>
    <col min="11781" max="11781" width="12.42578125" style="252" bestFit="1" customWidth="1"/>
    <col min="11782" max="11782" width="11" style="252" bestFit="1" customWidth="1"/>
    <col min="11783" max="11783" width="2.42578125" style="252" bestFit="1" customWidth="1"/>
    <col min="11784" max="11784" width="10.85546875" style="252" bestFit="1" customWidth="1"/>
    <col min="11785" max="11785" width="10.7109375" style="252" customWidth="1"/>
    <col min="11786" max="11786" width="2.140625" style="252" customWidth="1"/>
    <col min="11787" max="11787" width="8.7109375" style="252" bestFit="1" customWidth="1"/>
    <col min="11788" max="12032" width="11" style="252"/>
    <col min="12033" max="12033" width="46.7109375" style="252" bestFit="1" customWidth="1"/>
    <col min="12034" max="12034" width="12" style="252" bestFit="1" customWidth="1"/>
    <col min="12035" max="12035" width="12.42578125" style="252" bestFit="1" customWidth="1"/>
    <col min="12036" max="12036" width="12" style="252" customWidth="1"/>
    <col min="12037" max="12037" width="12.42578125" style="252" bestFit="1" customWidth="1"/>
    <col min="12038" max="12038" width="11" style="252" bestFit="1" customWidth="1"/>
    <col min="12039" max="12039" width="2.42578125" style="252" bestFit="1" customWidth="1"/>
    <col min="12040" max="12040" width="10.85546875" style="252" bestFit="1" customWidth="1"/>
    <col min="12041" max="12041" width="10.7109375" style="252" customWidth="1"/>
    <col min="12042" max="12042" width="2.140625" style="252" customWidth="1"/>
    <col min="12043" max="12043" width="8.7109375" style="252" bestFit="1" customWidth="1"/>
    <col min="12044" max="12288" width="11" style="252"/>
    <col min="12289" max="12289" width="46.7109375" style="252" bestFit="1" customWidth="1"/>
    <col min="12290" max="12290" width="12" style="252" bestFit="1" customWidth="1"/>
    <col min="12291" max="12291" width="12.42578125" style="252" bestFit="1" customWidth="1"/>
    <col min="12292" max="12292" width="12" style="252" customWidth="1"/>
    <col min="12293" max="12293" width="12.42578125" style="252" bestFit="1" customWidth="1"/>
    <col min="12294" max="12294" width="11" style="252" bestFit="1" customWidth="1"/>
    <col min="12295" max="12295" width="2.42578125" style="252" bestFit="1" customWidth="1"/>
    <col min="12296" max="12296" width="10.85546875" style="252" bestFit="1" customWidth="1"/>
    <col min="12297" max="12297" width="10.7109375" style="252" customWidth="1"/>
    <col min="12298" max="12298" width="2.140625" style="252" customWidth="1"/>
    <col min="12299" max="12299" width="8.7109375" style="252" bestFit="1" customWidth="1"/>
    <col min="12300" max="12544" width="11" style="252"/>
    <col min="12545" max="12545" width="46.7109375" style="252" bestFit="1" customWidth="1"/>
    <col min="12546" max="12546" width="12" style="252" bestFit="1" customWidth="1"/>
    <col min="12547" max="12547" width="12.42578125" style="252" bestFit="1" customWidth="1"/>
    <col min="12548" max="12548" width="12" style="252" customWidth="1"/>
    <col min="12549" max="12549" width="12.42578125" style="252" bestFit="1" customWidth="1"/>
    <col min="12550" max="12550" width="11" style="252" bestFit="1" customWidth="1"/>
    <col min="12551" max="12551" width="2.42578125" style="252" bestFit="1" customWidth="1"/>
    <col min="12552" max="12552" width="10.85546875" style="252" bestFit="1" customWidth="1"/>
    <col min="12553" max="12553" width="10.7109375" style="252" customWidth="1"/>
    <col min="12554" max="12554" width="2.140625" style="252" customWidth="1"/>
    <col min="12555" max="12555" width="8.7109375" style="252" bestFit="1" customWidth="1"/>
    <col min="12556" max="12800" width="11" style="252"/>
    <col min="12801" max="12801" width="46.7109375" style="252" bestFit="1" customWidth="1"/>
    <col min="12802" max="12802" width="12" style="252" bestFit="1" customWidth="1"/>
    <col min="12803" max="12803" width="12.42578125" style="252" bestFit="1" customWidth="1"/>
    <col min="12804" max="12804" width="12" style="252" customWidth="1"/>
    <col min="12805" max="12805" width="12.42578125" style="252" bestFit="1" customWidth="1"/>
    <col min="12806" max="12806" width="11" style="252" bestFit="1" customWidth="1"/>
    <col min="12807" max="12807" width="2.42578125" style="252" bestFit="1" customWidth="1"/>
    <col min="12808" max="12808" width="10.85546875" style="252" bestFit="1" customWidth="1"/>
    <col min="12809" max="12809" width="10.7109375" style="252" customWidth="1"/>
    <col min="12810" max="12810" width="2.140625" style="252" customWidth="1"/>
    <col min="12811" max="12811" width="8.7109375" style="252" bestFit="1" customWidth="1"/>
    <col min="12812" max="13056" width="11" style="252"/>
    <col min="13057" max="13057" width="46.7109375" style="252" bestFit="1" customWidth="1"/>
    <col min="13058" max="13058" width="12" style="252" bestFit="1" customWidth="1"/>
    <col min="13059" max="13059" width="12.42578125" style="252" bestFit="1" customWidth="1"/>
    <col min="13060" max="13060" width="12" style="252" customWidth="1"/>
    <col min="13061" max="13061" width="12.42578125" style="252" bestFit="1" customWidth="1"/>
    <col min="13062" max="13062" width="11" style="252" bestFit="1" customWidth="1"/>
    <col min="13063" max="13063" width="2.42578125" style="252" bestFit="1" customWidth="1"/>
    <col min="13064" max="13064" width="10.85546875" style="252" bestFit="1" customWidth="1"/>
    <col min="13065" max="13065" width="10.7109375" style="252" customWidth="1"/>
    <col min="13066" max="13066" width="2.140625" style="252" customWidth="1"/>
    <col min="13067" max="13067" width="8.7109375" style="252" bestFit="1" customWidth="1"/>
    <col min="13068" max="13312" width="11" style="252"/>
    <col min="13313" max="13313" width="46.7109375" style="252" bestFit="1" customWidth="1"/>
    <col min="13314" max="13314" width="12" style="252" bestFit="1" customWidth="1"/>
    <col min="13315" max="13315" width="12.42578125" style="252" bestFit="1" customWidth="1"/>
    <col min="13316" max="13316" width="12" style="252" customWidth="1"/>
    <col min="13317" max="13317" width="12.42578125" style="252" bestFit="1" customWidth="1"/>
    <col min="13318" max="13318" width="11" style="252" bestFit="1" customWidth="1"/>
    <col min="13319" max="13319" width="2.42578125" style="252" bestFit="1" customWidth="1"/>
    <col min="13320" max="13320" width="10.85546875" style="252" bestFit="1" customWidth="1"/>
    <col min="13321" max="13321" width="10.7109375" style="252" customWidth="1"/>
    <col min="13322" max="13322" width="2.140625" style="252" customWidth="1"/>
    <col min="13323" max="13323" width="8.7109375" style="252" bestFit="1" customWidth="1"/>
    <col min="13324" max="13568" width="11" style="252"/>
    <col min="13569" max="13569" width="46.7109375" style="252" bestFit="1" customWidth="1"/>
    <col min="13570" max="13570" width="12" style="252" bestFit="1" customWidth="1"/>
    <col min="13571" max="13571" width="12.42578125" style="252" bestFit="1" customWidth="1"/>
    <col min="13572" max="13572" width="12" style="252" customWidth="1"/>
    <col min="13573" max="13573" width="12.42578125" style="252" bestFit="1" customWidth="1"/>
    <col min="13574" max="13574" width="11" style="252" bestFit="1" customWidth="1"/>
    <col min="13575" max="13575" width="2.42578125" style="252" bestFit="1" customWidth="1"/>
    <col min="13576" max="13576" width="10.85546875" style="252" bestFit="1" customWidth="1"/>
    <col min="13577" max="13577" width="10.7109375" style="252" customWidth="1"/>
    <col min="13578" max="13578" width="2.140625" style="252" customWidth="1"/>
    <col min="13579" max="13579" width="8.7109375" style="252" bestFit="1" customWidth="1"/>
    <col min="13580" max="13824" width="11" style="252"/>
    <col min="13825" max="13825" width="46.7109375" style="252" bestFit="1" customWidth="1"/>
    <col min="13826" max="13826" width="12" style="252" bestFit="1" customWidth="1"/>
    <col min="13827" max="13827" width="12.42578125" style="252" bestFit="1" customWidth="1"/>
    <col min="13828" max="13828" width="12" style="252" customWidth="1"/>
    <col min="13829" max="13829" width="12.42578125" style="252" bestFit="1" customWidth="1"/>
    <col min="13830" max="13830" width="11" style="252" bestFit="1" customWidth="1"/>
    <col min="13831" max="13831" width="2.42578125" style="252" bestFit="1" customWidth="1"/>
    <col min="13832" max="13832" width="10.85546875" style="252" bestFit="1" customWidth="1"/>
    <col min="13833" max="13833" width="10.7109375" style="252" customWidth="1"/>
    <col min="13834" max="13834" width="2.140625" style="252" customWidth="1"/>
    <col min="13835" max="13835" width="8.7109375" style="252" bestFit="1" customWidth="1"/>
    <col min="13836" max="14080" width="11" style="252"/>
    <col min="14081" max="14081" width="46.7109375" style="252" bestFit="1" customWidth="1"/>
    <col min="14082" max="14082" width="12" style="252" bestFit="1" customWidth="1"/>
    <col min="14083" max="14083" width="12.42578125" style="252" bestFit="1" customWidth="1"/>
    <col min="14084" max="14084" width="12" style="252" customWidth="1"/>
    <col min="14085" max="14085" width="12.42578125" style="252" bestFit="1" customWidth="1"/>
    <col min="14086" max="14086" width="11" style="252" bestFit="1" customWidth="1"/>
    <col min="14087" max="14087" width="2.42578125" style="252" bestFit="1" customWidth="1"/>
    <col min="14088" max="14088" width="10.85546875" style="252" bestFit="1" customWidth="1"/>
    <col min="14089" max="14089" width="10.7109375" style="252" customWidth="1"/>
    <col min="14090" max="14090" width="2.140625" style="252" customWidth="1"/>
    <col min="14091" max="14091" width="8.7109375" style="252" bestFit="1" customWidth="1"/>
    <col min="14092" max="14336" width="11" style="252"/>
    <col min="14337" max="14337" width="46.7109375" style="252" bestFit="1" customWidth="1"/>
    <col min="14338" max="14338" width="12" style="252" bestFit="1" customWidth="1"/>
    <col min="14339" max="14339" width="12.42578125" style="252" bestFit="1" customWidth="1"/>
    <col min="14340" max="14340" width="12" style="252" customWidth="1"/>
    <col min="14341" max="14341" width="12.42578125" style="252" bestFit="1" customWidth="1"/>
    <col min="14342" max="14342" width="11" style="252" bestFit="1" customWidth="1"/>
    <col min="14343" max="14343" width="2.42578125" style="252" bestFit="1" customWidth="1"/>
    <col min="14344" max="14344" width="10.85546875" style="252" bestFit="1" customWidth="1"/>
    <col min="14345" max="14345" width="10.7109375" style="252" customWidth="1"/>
    <col min="14346" max="14346" width="2.140625" style="252" customWidth="1"/>
    <col min="14347" max="14347" width="8.7109375" style="252" bestFit="1" customWidth="1"/>
    <col min="14348" max="14592" width="11" style="252"/>
    <col min="14593" max="14593" width="46.7109375" style="252" bestFit="1" customWidth="1"/>
    <col min="14594" max="14594" width="12" style="252" bestFit="1" customWidth="1"/>
    <col min="14595" max="14595" width="12.42578125" style="252" bestFit="1" customWidth="1"/>
    <col min="14596" max="14596" width="12" style="252" customWidth="1"/>
    <col min="14597" max="14597" width="12.42578125" style="252" bestFit="1" customWidth="1"/>
    <col min="14598" max="14598" width="11" style="252" bestFit="1" customWidth="1"/>
    <col min="14599" max="14599" width="2.42578125" style="252" bestFit="1" customWidth="1"/>
    <col min="14600" max="14600" width="10.85546875" style="252" bestFit="1" customWidth="1"/>
    <col min="14601" max="14601" width="10.7109375" style="252" customWidth="1"/>
    <col min="14602" max="14602" width="2.140625" style="252" customWidth="1"/>
    <col min="14603" max="14603" width="8.7109375" style="252" bestFit="1" customWidth="1"/>
    <col min="14604" max="14848" width="11" style="252"/>
    <col min="14849" max="14849" width="46.7109375" style="252" bestFit="1" customWidth="1"/>
    <col min="14850" max="14850" width="12" style="252" bestFit="1" customWidth="1"/>
    <col min="14851" max="14851" width="12.42578125" style="252" bestFit="1" customWidth="1"/>
    <col min="14852" max="14852" width="12" style="252" customWidth="1"/>
    <col min="14853" max="14853" width="12.42578125" style="252" bestFit="1" customWidth="1"/>
    <col min="14854" max="14854" width="11" style="252" bestFit="1" customWidth="1"/>
    <col min="14855" max="14855" width="2.42578125" style="252" bestFit="1" customWidth="1"/>
    <col min="14856" max="14856" width="10.85546875" style="252" bestFit="1" customWidth="1"/>
    <col min="14857" max="14857" width="10.7109375" style="252" customWidth="1"/>
    <col min="14858" max="14858" width="2.140625" style="252" customWidth="1"/>
    <col min="14859" max="14859" width="8.7109375" style="252" bestFit="1" customWidth="1"/>
    <col min="14860" max="15104" width="11" style="252"/>
    <col min="15105" max="15105" width="46.7109375" style="252" bestFit="1" customWidth="1"/>
    <col min="15106" max="15106" width="12" style="252" bestFit="1" customWidth="1"/>
    <col min="15107" max="15107" width="12.42578125" style="252" bestFit="1" customWidth="1"/>
    <col min="15108" max="15108" width="12" style="252" customWidth="1"/>
    <col min="15109" max="15109" width="12.42578125" style="252" bestFit="1" customWidth="1"/>
    <col min="15110" max="15110" width="11" style="252" bestFit="1" customWidth="1"/>
    <col min="15111" max="15111" width="2.42578125" style="252" bestFit="1" customWidth="1"/>
    <col min="15112" max="15112" width="10.85546875" style="252" bestFit="1" customWidth="1"/>
    <col min="15113" max="15113" width="10.7109375" style="252" customWidth="1"/>
    <col min="15114" max="15114" width="2.140625" style="252" customWidth="1"/>
    <col min="15115" max="15115" width="8.7109375" style="252" bestFit="1" customWidth="1"/>
    <col min="15116" max="15360" width="11" style="252"/>
    <col min="15361" max="15361" width="46.7109375" style="252" bestFit="1" customWidth="1"/>
    <col min="15362" max="15362" width="12" style="252" bestFit="1" customWidth="1"/>
    <col min="15363" max="15363" width="12.42578125" style="252" bestFit="1" customWidth="1"/>
    <col min="15364" max="15364" width="12" style="252" customWidth="1"/>
    <col min="15365" max="15365" width="12.42578125" style="252" bestFit="1" customWidth="1"/>
    <col min="15366" max="15366" width="11" style="252" bestFit="1" customWidth="1"/>
    <col min="15367" max="15367" width="2.42578125" style="252" bestFit="1" customWidth="1"/>
    <col min="15368" max="15368" width="10.85546875" style="252" bestFit="1" customWidth="1"/>
    <col min="15369" max="15369" width="10.7109375" style="252" customWidth="1"/>
    <col min="15370" max="15370" width="2.140625" style="252" customWidth="1"/>
    <col min="15371" max="15371" width="8.7109375" style="252" bestFit="1" customWidth="1"/>
    <col min="15372" max="15616" width="11" style="252"/>
    <col min="15617" max="15617" width="46.7109375" style="252" bestFit="1" customWidth="1"/>
    <col min="15618" max="15618" width="12" style="252" bestFit="1" customWidth="1"/>
    <col min="15619" max="15619" width="12.42578125" style="252" bestFit="1" customWidth="1"/>
    <col min="15620" max="15620" width="12" style="252" customWidth="1"/>
    <col min="15621" max="15621" width="12.42578125" style="252" bestFit="1" customWidth="1"/>
    <col min="15622" max="15622" width="11" style="252" bestFit="1" customWidth="1"/>
    <col min="15623" max="15623" width="2.42578125" style="252" bestFit="1" customWidth="1"/>
    <col min="15624" max="15624" width="10.85546875" style="252" bestFit="1" customWidth="1"/>
    <col min="15625" max="15625" width="10.7109375" style="252" customWidth="1"/>
    <col min="15626" max="15626" width="2.140625" style="252" customWidth="1"/>
    <col min="15627" max="15627" width="8.7109375" style="252" bestFit="1" customWidth="1"/>
    <col min="15628" max="15872" width="11" style="252"/>
    <col min="15873" max="15873" width="46.7109375" style="252" bestFit="1" customWidth="1"/>
    <col min="15874" max="15874" width="12" style="252" bestFit="1" customWidth="1"/>
    <col min="15875" max="15875" width="12.42578125" style="252" bestFit="1" customWidth="1"/>
    <col min="15876" max="15876" width="12" style="252" customWidth="1"/>
    <col min="15877" max="15877" width="12.42578125" style="252" bestFit="1" customWidth="1"/>
    <col min="15878" max="15878" width="11" style="252" bestFit="1" customWidth="1"/>
    <col min="15879" max="15879" width="2.42578125" style="252" bestFit="1" customWidth="1"/>
    <col min="15880" max="15880" width="10.85546875" style="252" bestFit="1" customWidth="1"/>
    <col min="15881" max="15881" width="10.7109375" style="252" customWidth="1"/>
    <col min="15882" max="15882" width="2.140625" style="252" customWidth="1"/>
    <col min="15883" max="15883" width="8.7109375" style="252" bestFit="1" customWidth="1"/>
    <col min="15884" max="16128" width="11" style="252"/>
    <col min="16129" max="16129" width="46.7109375" style="252" bestFit="1" customWidth="1"/>
    <col min="16130" max="16130" width="12" style="252" bestFit="1" customWidth="1"/>
    <col min="16131" max="16131" width="12.42578125" style="252" bestFit="1" customWidth="1"/>
    <col min="16132" max="16132" width="12" style="252" customWidth="1"/>
    <col min="16133" max="16133" width="12.42578125" style="252" bestFit="1" customWidth="1"/>
    <col min="16134" max="16134" width="11" style="252" bestFit="1" customWidth="1"/>
    <col min="16135" max="16135" width="2.42578125" style="252" bestFit="1" customWidth="1"/>
    <col min="16136" max="16136" width="10.85546875" style="252" bestFit="1" customWidth="1"/>
    <col min="16137" max="16137" width="10.7109375" style="252" customWidth="1"/>
    <col min="16138" max="16138" width="2.140625" style="252" customWidth="1"/>
    <col min="16139" max="16139" width="8.7109375" style="252" bestFit="1" customWidth="1"/>
    <col min="16140" max="16384" width="11" style="252"/>
  </cols>
  <sheetData>
    <row r="1" spans="1:11" ht="12.75">
      <c r="A1" s="1857" t="s">
        <v>1117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</row>
    <row r="2" spans="1:11" ht="17.100000000000001" customHeight="1">
      <c r="A2" s="1866" t="s">
        <v>262</v>
      </c>
      <c r="B2" s="1866"/>
      <c r="C2" s="1866"/>
      <c r="D2" s="1866"/>
      <c r="E2" s="1866"/>
      <c r="F2" s="1866"/>
      <c r="G2" s="1866"/>
      <c r="H2" s="1866"/>
      <c r="I2" s="1866"/>
      <c r="J2" s="1866"/>
      <c r="K2" s="1866"/>
    </row>
    <row r="3" spans="1:11" ht="17.100000000000001" customHeight="1" thickBot="1">
      <c r="B3" s="341"/>
      <c r="C3" s="341"/>
      <c r="D3" s="341"/>
      <c r="E3" s="341"/>
      <c r="I3" s="1859" t="s">
        <v>1</v>
      </c>
      <c r="J3" s="1859"/>
      <c r="K3" s="1859"/>
    </row>
    <row r="4" spans="1:11" ht="13.5" thickTop="1">
      <c r="A4" s="876"/>
      <c r="B4" s="942">
        <v>2015</v>
      </c>
      <c r="C4" s="942">
        <v>2016</v>
      </c>
      <c r="D4" s="942">
        <v>2016</v>
      </c>
      <c r="E4" s="943">
        <v>2017</v>
      </c>
      <c r="F4" s="1870" t="s">
        <v>861</v>
      </c>
      <c r="G4" s="1871"/>
      <c r="H4" s="1871"/>
      <c r="I4" s="1871"/>
      <c r="J4" s="1871"/>
      <c r="K4" s="1872"/>
    </row>
    <row r="5" spans="1:11" ht="12.75">
      <c r="A5" s="944" t="s">
        <v>903</v>
      </c>
      <c r="B5" s="971" t="s">
        <v>863</v>
      </c>
      <c r="C5" s="971" t="s">
        <v>864</v>
      </c>
      <c r="D5" s="971" t="s">
        <v>865</v>
      </c>
      <c r="E5" s="972" t="s">
        <v>866</v>
      </c>
      <c r="F5" s="1862" t="s">
        <v>6</v>
      </c>
      <c r="G5" s="1863"/>
      <c r="H5" s="1864"/>
      <c r="I5" s="973"/>
      <c r="J5" s="974" t="s">
        <v>50</v>
      </c>
      <c r="K5" s="975"/>
    </row>
    <row r="6" spans="1:11" ht="12.75">
      <c r="A6" s="944"/>
      <c r="B6" s="971"/>
      <c r="C6" s="971"/>
      <c r="D6" s="971"/>
      <c r="E6" s="972"/>
      <c r="F6" s="949" t="s">
        <v>3</v>
      </c>
      <c r="G6" s="950" t="s">
        <v>194</v>
      </c>
      <c r="H6" s="951" t="s">
        <v>867</v>
      </c>
      <c r="I6" s="946" t="s">
        <v>3</v>
      </c>
      <c r="J6" s="950" t="s">
        <v>194</v>
      </c>
      <c r="K6" s="952" t="s">
        <v>867</v>
      </c>
    </row>
    <row r="7" spans="1:11" ht="17.100000000000001" customHeight="1">
      <c r="A7" s="890" t="s">
        <v>950</v>
      </c>
      <c r="B7" s="891">
        <v>1688829.8648763529</v>
      </c>
      <c r="C7" s="891">
        <v>1893232.2626758383</v>
      </c>
      <c r="D7" s="891">
        <v>2016816.1615412112</v>
      </c>
      <c r="E7" s="892">
        <v>2195440.2497896338</v>
      </c>
      <c r="F7" s="893">
        <v>204402.39779948536</v>
      </c>
      <c r="G7" s="953"/>
      <c r="H7" s="892">
        <v>12.103196541615553</v>
      </c>
      <c r="I7" s="891">
        <v>178624.0882484226</v>
      </c>
      <c r="J7" s="954"/>
      <c r="K7" s="896">
        <v>8.8567362585949141</v>
      </c>
    </row>
    <row r="8" spans="1:11" ht="17.100000000000001" customHeight="1">
      <c r="A8" s="897" t="s">
        <v>951</v>
      </c>
      <c r="B8" s="898">
        <v>159289.9815738324</v>
      </c>
      <c r="C8" s="898">
        <v>177600.43613406707</v>
      </c>
      <c r="D8" s="898">
        <v>183460.31188456566</v>
      </c>
      <c r="E8" s="899">
        <v>165359.66786522494</v>
      </c>
      <c r="F8" s="900">
        <v>18310.454560234677</v>
      </c>
      <c r="G8" s="955"/>
      <c r="H8" s="899">
        <v>11.495044684745356</v>
      </c>
      <c r="I8" s="898">
        <v>-18100.644019340718</v>
      </c>
      <c r="J8" s="899"/>
      <c r="K8" s="902">
        <v>-9.8662450932328909</v>
      </c>
    </row>
    <row r="9" spans="1:11" ht="17.100000000000001" customHeight="1">
      <c r="A9" s="897" t="s">
        <v>952</v>
      </c>
      <c r="B9" s="898">
        <v>141377.34382764096</v>
      </c>
      <c r="C9" s="898">
        <v>158394.25749820835</v>
      </c>
      <c r="D9" s="898">
        <v>166141.29436951483</v>
      </c>
      <c r="E9" s="899">
        <v>151177.38330650292</v>
      </c>
      <c r="F9" s="900">
        <v>17016.913670567388</v>
      </c>
      <c r="G9" s="955"/>
      <c r="H9" s="899">
        <v>12.03652099399563</v>
      </c>
      <c r="I9" s="898">
        <v>-14963.91106301191</v>
      </c>
      <c r="J9" s="899"/>
      <c r="K9" s="902">
        <v>-9.0067379815464044</v>
      </c>
    </row>
    <row r="10" spans="1:11" ht="17.100000000000001" customHeight="1">
      <c r="A10" s="897" t="s">
        <v>953</v>
      </c>
      <c r="B10" s="898">
        <v>17912.637746191431</v>
      </c>
      <c r="C10" s="898">
        <v>19206.17863585872</v>
      </c>
      <c r="D10" s="898">
        <v>17319.017515050829</v>
      </c>
      <c r="E10" s="899">
        <v>14182.28455872202</v>
      </c>
      <c r="F10" s="900">
        <v>1293.5408896672889</v>
      </c>
      <c r="G10" s="955"/>
      <c r="H10" s="899">
        <v>7.2213869782652225</v>
      </c>
      <c r="I10" s="898">
        <v>-3136.7329563288095</v>
      </c>
      <c r="J10" s="899"/>
      <c r="K10" s="902">
        <v>-18.111494798148218</v>
      </c>
    </row>
    <row r="11" spans="1:11" ht="17.100000000000001" customHeight="1">
      <c r="A11" s="897" t="s">
        <v>954</v>
      </c>
      <c r="B11" s="898">
        <v>712471.20396906079</v>
      </c>
      <c r="C11" s="898">
        <v>809957.49674293492</v>
      </c>
      <c r="D11" s="898">
        <v>873679.55724204762</v>
      </c>
      <c r="E11" s="899">
        <v>804288.72517876455</v>
      </c>
      <c r="F11" s="900">
        <v>97486.292773874127</v>
      </c>
      <c r="G11" s="955"/>
      <c r="H11" s="899">
        <v>13.682839703667165</v>
      </c>
      <c r="I11" s="898">
        <v>-69390.832063283073</v>
      </c>
      <c r="J11" s="899"/>
      <c r="K11" s="902">
        <v>-7.9423664532485754</v>
      </c>
    </row>
    <row r="12" spans="1:11" ht="17.100000000000001" customHeight="1">
      <c r="A12" s="897" t="s">
        <v>952</v>
      </c>
      <c r="B12" s="898">
        <v>702459.38743388781</v>
      </c>
      <c r="C12" s="898">
        <v>796736.4851268254</v>
      </c>
      <c r="D12" s="898">
        <v>858549.94956525438</v>
      </c>
      <c r="E12" s="899">
        <v>790544.84097041329</v>
      </c>
      <c r="F12" s="900">
        <v>94277.09769293759</v>
      </c>
      <c r="G12" s="955"/>
      <c r="H12" s="899">
        <v>13.421003317691518</v>
      </c>
      <c r="I12" s="898">
        <v>-68005.108594841091</v>
      </c>
      <c r="J12" s="899"/>
      <c r="K12" s="902">
        <v>-7.9209262814908987</v>
      </c>
    </row>
    <row r="13" spans="1:11" ht="17.100000000000001" customHeight="1">
      <c r="A13" s="897" t="s">
        <v>953</v>
      </c>
      <c r="B13" s="898">
        <v>10011.816535172982</v>
      </c>
      <c r="C13" s="898">
        <v>13221.01161610951</v>
      </c>
      <c r="D13" s="898">
        <v>15129.60767679329</v>
      </c>
      <c r="E13" s="899">
        <v>13743.884208351272</v>
      </c>
      <c r="F13" s="900">
        <v>3209.195080936528</v>
      </c>
      <c r="G13" s="955"/>
      <c r="H13" s="899">
        <v>32.054074000079346</v>
      </c>
      <c r="I13" s="898">
        <v>-1385.7234684420182</v>
      </c>
      <c r="J13" s="899"/>
      <c r="K13" s="902">
        <v>-9.1590178545576233</v>
      </c>
    </row>
    <row r="14" spans="1:11" ht="17.100000000000001" customHeight="1">
      <c r="A14" s="897" t="s">
        <v>955</v>
      </c>
      <c r="B14" s="898">
        <v>509201.11750868295</v>
      </c>
      <c r="C14" s="898">
        <v>541066.96134571999</v>
      </c>
      <c r="D14" s="898">
        <v>615861.42639513535</v>
      </c>
      <c r="E14" s="899">
        <v>890966.36619708664</v>
      </c>
      <c r="F14" s="900">
        <v>31865.843837037042</v>
      </c>
      <c r="G14" s="955"/>
      <c r="H14" s="899">
        <v>6.258007443688232</v>
      </c>
      <c r="I14" s="898">
        <v>275104.93980195129</v>
      </c>
      <c r="J14" s="899"/>
      <c r="K14" s="902">
        <v>44.669941647789543</v>
      </c>
    </row>
    <row r="15" spans="1:11" ht="17.100000000000001" customHeight="1">
      <c r="A15" s="897" t="s">
        <v>952</v>
      </c>
      <c r="B15" s="898">
        <v>489602.76726538013</v>
      </c>
      <c r="C15" s="898">
        <v>521624.52865623229</v>
      </c>
      <c r="D15" s="898">
        <v>594160.03697258001</v>
      </c>
      <c r="E15" s="899">
        <v>866392.26837473584</v>
      </c>
      <c r="F15" s="900">
        <v>32021.76139085216</v>
      </c>
      <c r="G15" s="955"/>
      <c r="H15" s="899">
        <v>6.5403554742359855</v>
      </c>
      <c r="I15" s="898">
        <v>272232.23140215583</v>
      </c>
      <c r="J15" s="899"/>
      <c r="K15" s="902">
        <v>45.817997586855391</v>
      </c>
    </row>
    <row r="16" spans="1:11" ht="17.100000000000001" customHeight="1">
      <c r="A16" s="897" t="s">
        <v>953</v>
      </c>
      <c r="B16" s="898">
        <v>19598.350243302797</v>
      </c>
      <c r="C16" s="898">
        <v>19442.432689487647</v>
      </c>
      <c r="D16" s="898">
        <v>21701.389422555319</v>
      </c>
      <c r="E16" s="899">
        <v>24574.097822350814</v>
      </c>
      <c r="F16" s="900">
        <v>-155.91755381515031</v>
      </c>
      <c r="G16" s="955"/>
      <c r="H16" s="899">
        <v>-0.79556468722886964</v>
      </c>
      <c r="I16" s="898">
        <v>2872.7083997954942</v>
      </c>
      <c r="J16" s="899"/>
      <c r="K16" s="902">
        <v>13.23743998073113</v>
      </c>
    </row>
    <row r="17" spans="1:11" ht="17.100000000000001" customHeight="1">
      <c r="A17" s="897" t="s">
        <v>956</v>
      </c>
      <c r="B17" s="898">
        <v>295717.36497165408</v>
      </c>
      <c r="C17" s="898">
        <v>348451.22882298153</v>
      </c>
      <c r="D17" s="898">
        <v>327878.08059898199</v>
      </c>
      <c r="E17" s="899">
        <v>316661.50349462783</v>
      </c>
      <c r="F17" s="900">
        <v>52733.863851327449</v>
      </c>
      <c r="G17" s="955"/>
      <c r="H17" s="899">
        <v>17.832521893458043</v>
      </c>
      <c r="I17" s="898">
        <v>-11216.577104354161</v>
      </c>
      <c r="J17" s="899"/>
      <c r="K17" s="902">
        <v>-3.420959731087613</v>
      </c>
    </row>
    <row r="18" spans="1:11" ht="17.100000000000001" customHeight="1">
      <c r="A18" s="897" t="s">
        <v>952</v>
      </c>
      <c r="B18" s="898">
        <v>248844.5470217187</v>
      </c>
      <c r="C18" s="898">
        <v>297170.28707530396</v>
      </c>
      <c r="D18" s="898">
        <v>272644.68557928986</v>
      </c>
      <c r="E18" s="899">
        <v>266852.0696838501</v>
      </c>
      <c r="F18" s="900">
        <v>48325.740053585265</v>
      </c>
      <c r="G18" s="955"/>
      <c r="H18" s="899">
        <v>19.420051848420648</v>
      </c>
      <c r="I18" s="898">
        <v>-5792.6158954397542</v>
      </c>
      <c r="J18" s="899"/>
      <c r="K18" s="902">
        <v>-2.1246025328284492</v>
      </c>
    </row>
    <row r="19" spans="1:11" ht="17.100000000000001" customHeight="1">
      <c r="A19" s="897" t="s">
        <v>953</v>
      </c>
      <c r="B19" s="898">
        <v>46872.817949935386</v>
      </c>
      <c r="C19" s="898">
        <v>51280.941747677571</v>
      </c>
      <c r="D19" s="898">
        <v>55233.395019692151</v>
      </c>
      <c r="E19" s="899">
        <v>49809.433810777715</v>
      </c>
      <c r="F19" s="900">
        <v>4408.1237977421843</v>
      </c>
      <c r="G19" s="955"/>
      <c r="H19" s="899">
        <v>9.4044352154173403</v>
      </c>
      <c r="I19" s="898">
        <v>-5423.9612089144357</v>
      </c>
      <c r="J19" s="899"/>
      <c r="K19" s="902">
        <v>-9.8200757114072967</v>
      </c>
    </row>
    <row r="20" spans="1:11" ht="17.100000000000001" customHeight="1">
      <c r="A20" s="897" t="s">
        <v>957</v>
      </c>
      <c r="B20" s="898">
        <v>12150.19685312301</v>
      </c>
      <c r="C20" s="898">
        <v>16156.139630134998</v>
      </c>
      <c r="D20" s="898">
        <v>15936.785420480495</v>
      </c>
      <c r="E20" s="899">
        <v>18163.987053929995</v>
      </c>
      <c r="F20" s="900">
        <v>4005.9427770119873</v>
      </c>
      <c r="G20" s="955"/>
      <c r="H20" s="899">
        <v>32.97018826474671</v>
      </c>
      <c r="I20" s="898">
        <v>2227.2016334495002</v>
      </c>
      <c r="J20" s="899"/>
      <c r="K20" s="902">
        <v>13.975225082639971</v>
      </c>
    </row>
    <row r="21" spans="1:11" ht="17.100000000000001" customHeight="1">
      <c r="A21" s="890" t="s">
        <v>958</v>
      </c>
      <c r="B21" s="891">
        <v>3261.5032812499999</v>
      </c>
      <c r="C21" s="891">
        <v>4473.8200250299997</v>
      </c>
      <c r="D21" s="891">
        <v>6710.1528778900001</v>
      </c>
      <c r="E21" s="892">
        <v>10334.17556684</v>
      </c>
      <c r="F21" s="893">
        <v>1212.3167437799998</v>
      </c>
      <c r="G21" s="953"/>
      <c r="H21" s="892">
        <v>37.170489778424162</v>
      </c>
      <c r="I21" s="891">
        <v>3624.02268895</v>
      </c>
      <c r="J21" s="892"/>
      <c r="K21" s="896">
        <v>54.008049516892221</v>
      </c>
    </row>
    <row r="22" spans="1:11" ht="17.100000000000001" customHeight="1">
      <c r="A22" s="890" t="s">
        <v>959</v>
      </c>
      <c r="B22" s="891">
        <v>0</v>
      </c>
      <c r="C22" s="891">
        <v>0</v>
      </c>
      <c r="D22" s="891">
        <v>0</v>
      </c>
      <c r="E22" s="892">
        <v>0</v>
      </c>
      <c r="F22" s="893">
        <v>0</v>
      </c>
      <c r="G22" s="953"/>
      <c r="H22" s="892"/>
      <c r="I22" s="891">
        <v>0</v>
      </c>
      <c r="J22" s="892"/>
      <c r="K22" s="896"/>
    </row>
    <row r="23" spans="1:11" ht="17.100000000000001" customHeight="1">
      <c r="A23" s="976" t="s">
        <v>960</v>
      </c>
      <c r="B23" s="891">
        <v>383714.93003354454</v>
      </c>
      <c r="C23" s="891">
        <v>440411.13829573558</v>
      </c>
      <c r="D23" s="891">
        <v>473138.97003565606</v>
      </c>
      <c r="E23" s="892">
        <v>543510.56510788365</v>
      </c>
      <c r="F23" s="893">
        <v>56696.208262191038</v>
      </c>
      <c r="G23" s="953"/>
      <c r="H23" s="892">
        <v>14.775606530930299</v>
      </c>
      <c r="I23" s="891">
        <v>70371.595072227588</v>
      </c>
      <c r="J23" s="892"/>
      <c r="K23" s="896">
        <v>14.873345788220391</v>
      </c>
    </row>
    <row r="24" spans="1:11" ht="17.100000000000001" customHeight="1">
      <c r="A24" s="977" t="s">
        <v>961</v>
      </c>
      <c r="B24" s="898">
        <v>141598.56429523998</v>
      </c>
      <c r="C24" s="898">
        <v>157396.72521730996</v>
      </c>
      <c r="D24" s="898">
        <v>164981.37356090997</v>
      </c>
      <c r="E24" s="899">
        <v>205757.11956186005</v>
      </c>
      <c r="F24" s="900">
        <v>15798.160922069976</v>
      </c>
      <c r="G24" s="955"/>
      <c r="H24" s="899">
        <v>11.157006429196578</v>
      </c>
      <c r="I24" s="898">
        <v>40775.746000950079</v>
      </c>
      <c r="J24" s="899"/>
      <c r="K24" s="902">
        <v>24.715363389731966</v>
      </c>
    </row>
    <row r="25" spans="1:11" ht="17.100000000000001" customHeight="1">
      <c r="A25" s="977" t="s">
        <v>962</v>
      </c>
      <c r="B25" s="898">
        <v>80937.461259951</v>
      </c>
      <c r="C25" s="898">
        <v>107279.55160091321</v>
      </c>
      <c r="D25" s="898">
        <v>107709.11948957611</v>
      </c>
      <c r="E25" s="899">
        <v>125897.07756610538</v>
      </c>
      <c r="F25" s="900">
        <v>26342.090340962211</v>
      </c>
      <c r="G25" s="955"/>
      <c r="H25" s="899">
        <v>32.54622758225387</v>
      </c>
      <c r="I25" s="898">
        <v>18187.958076529263</v>
      </c>
      <c r="J25" s="899"/>
      <c r="K25" s="902">
        <v>16.886182119694571</v>
      </c>
    </row>
    <row r="26" spans="1:11" ht="17.100000000000001" customHeight="1">
      <c r="A26" s="977" t="s">
        <v>963</v>
      </c>
      <c r="B26" s="898">
        <v>161178.90447835356</v>
      </c>
      <c r="C26" s="898">
        <v>175734.86147751237</v>
      </c>
      <c r="D26" s="898">
        <v>200448.47698516998</v>
      </c>
      <c r="E26" s="899">
        <v>211856.3679799182</v>
      </c>
      <c r="F26" s="900">
        <v>14555.956999158807</v>
      </c>
      <c r="G26" s="955"/>
      <c r="H26" s="899">
        <v>9.0309318370591605</v>
      </c>
      <c r="I26" s="898">
        <v>11407.890994748217</v>
      </c>
      <c r="J26" s="899"/>
      <c r="K26" s="902">
        <v>5.6911836728957637</v>
      </c>
    </row>
    <row r="27" spans="1:11" ht="17.100000000000001" customHeight="1">
      <c r="A27" s="978" t="s">
        <v>964</v>
      </c>
      <c r="B27" s="979">
        <v>2075806.2981911474</v>
      </c>
      <c r="C27" s="979">
        <v>2338117.2209966038</v>
      </c>
      <c r="D27" s="979">
        <v>2496665.2844547573</v>
      </c>
      <c r="E27" s="980">
        <v>2749284.9904643577</v>
      </c>
      <c r="F27" s="981">
        <v>262310.92280545644</v>
      </c>
      <c r="G27" s="982"/>
      <c r="H27" s="980">
        <v>12.636579965772027</v>
      </c>
      <c r="I27" s="979">
        <v>252619.70600960031</v>
      </c>
      <c r="J27" s="980"/>
      <c r="K27" s="983">
        <v>10.118284881137741</v>
      </c>
    </row>
    <row r="28" spans="1:11" ht="17.100000000000001" customHeight="1">
      <c r="A28" s="890" t="s">
        <v>965</v>
      </c>
      <c r="B28" s="891">
        <v>353446.99544280441</v>
      </c>
      <c r="C28" s="891">
        <v>321207.28400202078</v>
      </c>
      <c r="D28" s="891">
        <v>356855.54895214079</v>
      </c>
      <c r="E28" s="892">
        <v>381808.41667810397</v>
      </c>
      <c r="F28" s="893">
        <v>-32239.711440783634</v>
      </c>
      <c r="G28" s="953"/>
      <c r="H28" s="892">
        <v>-9.121512378509026</v>
      </c>
      <c r="I28" s="891">
        <v>24952.86772596318</v>
      </c>
      <c r="J28" s="892"/>
      <c r="K28" s="896">
        <v>6.9924281125048999</v>
      </c>
    </row>
    <row r="29" spans="1:11" ht="17.100000000000001" customHeight="1">
      <c r="A29" s="897" t="s">
        <v>966</v>
      </c>
      <c r="B29" s="898">
        <v>47292.02360718001</v>
      </c>
      <c r="C29" s="898">
        <v>43590.158781449994</v>
      </c>
      <c r="D29" s="898">
        <v>55901.051822580012</v>
      </c>
      <c r="E29" s="899">
        <v>52039.875977160016</v>
      </c>
      <c r="F29" s="900">
        <v>-3701.8648257300156</v>
      </c>
      <c r="G29" s="955"/>
      <c r="H29" s="899">
        <v>-7.8276727096279046</v>
      </c>
      <c r="I29" s="898">
        <v>-3861.1758454199953</v>
      </c>
      <c r="J29" s="899"/>
      <c r="K29" s="902">
        <v>-6.9071613494405799</v>
      </c>
    </row>
    <row r="30" spans="1:11" ht="17.100000000000001" customHeight="1">
      <c r="A30" s="897" t="s">
        <v>967</v>
      </c>
      <c r="B30" s="898">
        <v>192239.16817545</v>
      </c>
      <c r="C30" s="898">
        <v>136879.14198868</v>
      </c>
      <c r="D30" s="898">
        <v>154006.12404008</v>
      </c>
      <c r="E30" s="899">
        <v>172301.41109295012</v>
      </c>
      <c r="F30" s="900">
        <v>-55360.026186770003</v>
      </c>
      <c r="G30" s="955"/>
      <c r="H30" s="899">
        <v>-28.797474891404455</v>
      </c>
      <c r="I30" s="898">
        <v>18295.287052870117</v>
      </c>
      <c r="J30" s="899"/>
      <c r="K30" s="902">
        <v>11.879584118426861</v>
      </c>
    </row>
    <row r="31" spans="1:11" ht="17.100000000000001" customHeight="1">
      <c r="A31" s="897" t="s">
        <v>968</v>
      </c>
      <c r="B31" s="898">
        <v>1336.9384950544995</v>
      </c>
      <c r="C31" s="898">
        <v>1345.90314060375</v>
      </c>
      <c r="D31" s="898">
        <v>999.91803626000012</v>
      </c>
      <c r="E31" s="899">
        <v>1562.80946303875</v>
      </c>
      <c r="F31" s="900">
        <v>8.9646455492504629</v>
      </c>
      <c r="G31" s="955"/>
      <c r="H31" s="899">
        <v>0.67053537484422754</v>
      </c>
      <c r="I31" s="898">
        <v>562.89142677874986</v>
      </c>
      <c r="J31" s="899"/>
      <c r="K31" s="902">
        <v>56.293756724714783</v>
      </c>
    </row>
    <row r="32" spans="1:11" ht="17.100000000000001" customHeight="1">
      <c r="A32" s="897" t="s">
        <v>969</v>
      </c>
      <c r="B32" s="898">
        <v>112504.7731455499</v>
      </c>
      <c r="C32" s="898">
        <v>138605.56158186705</v>
      </c>
      <c r="D32" s="898">
        <v>145881.64549061077</v>
      </c>
      <c r="E32" s="899">
        <v>155153.4155774551</v>
      </c>
      <c r="F32" s="900">
        <v>26100.788436317147</v>
      </c>
      <c r="G32" s="955"/>
      <c r="H32" s="899">
        <v>23.19971651562728</v>
      </c>
      <c r="I32" s="898">
        <v>9271.7700868443353</v>
      </c>
      <c r="J32" s="899"/>
      <c r="K32" s="902">
        <v>6.3556796714642791</v>
      </c>
    </row>
    <row r="33" spans="1:11" ht="17.100000000000001" customHeight="1">
      <c r="A33" s="897" t="s">
        <v>970</v>
      </c>
      <c r="B33" s="898">
        <v>74.092019570000019</v>
      </c>
      <c r="C33" s="898">
        <v>786.51850941999987</v>
      </c>
      <c r="D33" s="898">
        <v>66.80956261</v>
      </c>
      <c r="E33" s="899">
        <v>750.90456749999998</v>
      </c>
      <c r="F33" s="900">
        <v>712.42648984999983</v>
      </c>
      <c r="G33" s="955"/>
      <c r="H33" s="899"/>
      <c r="I33" s="898">
        <v>684.09500488999993</v>
      </c>
      <c r="J33" s="899"/>
      <c r="K33" s="902"/>
    </row>
    <row r="34" spans="1:11" ht="17.100000000000001" customHeight="1">
      <c r="A34" s="956" t="s">
        <v>971</v>
      </c>
      <c r="B34" s="891">
        <v>1542634.9271481631</v>
      </c>
      <c r="C34" s="891">
        <v>1749965.0604335787</v>
      </c>
      <c r="D34" s="891">
        <v>1902718.228816129</v>
      </c>
      <c r="E34" s="892">
        <v>2141354.5254772585</v>
      </c>
      <c r="F34" s="893">
        <v>207330.13328541559</v>
      </c>
      <c r="G34" s="953"/>
      <c r="H34" s="892">
        <v>13.43999994014802</v>
      </c>
      <c r="I34" s="891">
        <v>238636.29666112945</v>
      </c>
      <c r="J34" s="892"/>
      <c r="K34" s="896">
        <v>12.541862113215204</v>
      </c>
    </row>
    <row r="35" spans="1:11" ht="17.100000000000001" customHeight="1">
      <c r="A35" s="897" t="s">
        <v>972</v>
      </c>
      <c r="B35" s="898">
        <v>142497.9</v>
      </c>
      <c r="C35" s="898">
        <v>151732.1</v>
      </c>
      <c r="D35" s="898">
        <v>186369.1</v>
      </c>
      <c r="E35" s="899">
        <v>157143.6</v>
      </c>
      <c r="F35" s="900">
        <v>9234.2000000000116</v>
      </c>
      <c r="G35" s="955"/>
      <c r="H35" s="899">
        <v>6.4802358490897145</v>
      </c>
      <c r="I35" s="898">
        <v>-29225.5</v>
      </c>
      <c r="J35" s="899"/>
      <c r="K35" s="902">
        <v>-15.681515873607802</v>
      </c>
    </row>
    <row r="36" spans="1:11" ht="17.100000000000001" customHeight="1">
      <c r="A36" s="897" t="s">
        <v>973</v>
      </c>
      <c r="B36" s="898">
        <v>10069.767085154501</v>
      </c>
      <c r="C36" s="898">
        <v>9266.3850491259018</v>
      </c>
      <c r="D36" s="898">
        <v>8195.9650202916546</v>
      </c>
      <c r="E36" s="899">
        <v>9037.8505571800015</v>
      </c>
      <c r="F36" s="900">
        <v>-803.38203602859903</v>
      </c>
      <c r="G36" s="955"/>
      <c r="H36" s="899">
        <v>-7.9781590699649501</v>
      </c>
      <c r="I36" s="898">
        <v>841.88553688834691</v>
      </c>
      <c r="J36" s="899"/>
      <c r="K36" s="902">
        <v>10.271951317556848</v>
      </c>
    </row>
    <row r="37" spans="1:11" ht="17.100000000000001" customHeight="1">
      <c r="A37" s="903" t="s">
        <v>974</v>
      </c>
      <c r="B37" s="898">
        <v>13664.786629541519</v>
      </c>
      <c r="C37" s="898">
        <v>16789.67657933099</v>
      </c>
      <c r="D37" s="898">
        <v>15019.818723646509</v>
      </c>
      <c r="E37" s="899">
        <v>18037.427461673546</v>
      </c>
      <c r="F37" s="900">
        <v>3124.8899497894708</v>
      </c>
      <c r="G37" s="955"/>
      <c r="H37" s="899">
        <v>22.868194246325508</v>
      </c>
      <c r="I37" s="898">
        <v>3017.6087380270365</v>
      </c>
      <c r="J37" s="899"/>
      <c r="K37" s="902">
        <v>20.090846591086034</v>
      </c>
    </row>
    <row r="38" spans="1:11" ht="17.100000000000001" customHeight="1">
      <c r="A38" s="984" t="s">
        <v>975</v>
      </c>
      <c r="B38" s="898">
        <v>852.91678677000004</v>
      </c>
      <c r="C38" s="898">
        <v>1006.1974763800001</v>
      </c>
      <c r="D38" s="898">
        <v>1006.56234124</v>
      </c>
      <c r="E38" s="899">
        <v>1206.0790198</v>
      </c>
      <c r="F38" s="900">
        <v>153.28068961000008</v>
      </c>
      <c r="G38" s="955"/>
      <c r="H38" s="899">
        <v>17.971353359156499</v>
      </c>
      <c r="I38" s="898">
        <v>199.51667855999995</v>
      </c>
      <c r="J38" s="899"/>
      <c r="K38" s="902">
        <v>19.821591806644804</v>
      </c>
    </row>
    <row r="39" spans="1:11" ht="17.100000000000001" customHeight="1">
      <c r="A39" s="984" t="s">
        <v>976</v>
      </c>
      <c r="B39" s="898">
        <v>12811.869842771519</v>
      </c>
      <c r="C39" s="898">
        <v>15783.479102950991</v>
      </c>
      <c r="D39" s="898">
        <v>14013.256382406509</v>
      </c>
      <c r="E39" s="899">
        <v>16831.348441873546</v>
      </c>
      <c r="F39" s="900">
        <v>2971.6092601794717</v>
      </c>
      <c r="G39" s="955"/>
      <c r="H39" s="899">
        <v>23.194188644181857</v>
      </c>
      <c r="I39" s="898">
        <v>2818.092059467037</v>
      </c>
      <c r="J39" s="899"/>
      <c r="K39" s="902">
        <v>20.110186972709077</v>
      </c>
    </row>
    <row r="40" spans="1:11" ht="17.100000000000001" customHeight="1">
      <c r="A40" s="897" t="s">
        <v>977</v>
      </c>
      <c r="B40" s="898">
        <v>1369249.0711404982</v>
      </c>
      <c r="C40" s="898">
        <v>1566419.4505507969</v>
      </c>
      <c r="D40" s="898">
        <v>1687815.0752754379</v>
      </c>
      <c r="E40" s="899">
        <v>1950634.0424260416</v>
      </c>
      <c r="F40" s="900">
        <v>197170.37941029877</v>
      </c>
      <c r="G40" s="955"/>
      <c r="H40" s="899">
        <v>14.39989141245634</v>
      </c>
      <c r="I40" s="898">
        <v>262818.96715060365</v>
      </c>
      <c r="J40" s="899"/>
      <c r="K40" s="902">
        <v>15.571549928697829</v>
      </c>
    </row>
    <row r="41" spans="1:11" ht="17.100000000000001" customHeight="1">
      <c r="A41" s="903" t="s">
        <v>978</v>
      </c>
      <c r="B41" s="898">
        <v>1338931.575869255</v>
      </c>
      <c r="C41" s="898">
        <v>1531642.6714063277</v>
      </c>
      <c r="D41" s="898">
        <v>1656838.759521269</v>
      </c>
      <c r="E41" s="899">
        <v>1915656.9884002632</v>
      </c>
      <c r="F41" s="900">
        <v>192711.09553707275</v>
      </c>
      <c r="G41" s="955"/>
      <c r="H41" s="899">
        <v>14.392900952534616</v>
      </c>
      <c r="I41" s="898">
        <v>258818.22887899424</v>
      </c>
      <c r="J41" s="899"/>
      <c r="K41" s="902">
        <v>15.621208001783939</v>
      </c>
    </row>
    <row r="42" spans="1:11" ht="17.100000000000001" customHeight="1">
      <c r="A42" s="903" t="s">
        <v>979</v>
      </c>
      <c r="B42" s="898">
        <v>30317.495271243217</v>
      </c>
      <c r="C42" s="898">
        <v>34776.779144469256</v>
      </c>
      <c r="D42" s="898">
        <v>30976.315754168936</v>
      </c>
      <c r="E42" s="899">
        <v>34977.054025778329</v>
      </c>
      <c r="F42" s="900">
        <v>4459.2838732260388</v>
      </c>
      <c r="G42" s="955"/>
      <c r="H42" s="899">
        <v>14.708615712907402</v>
      </c>
      <c r="I42" s="898">
        <v>4000.7382716093925</v>
      </c>
      <c r="J42" s="899"/>
      <c r="K42" s="902">
        <v>12.915474852980068</v>
      </c>
    </row>
    <row r="43" spans="1:11" ht="17.100000000000001" customHeight="1">
      <c r="A43" s="897" t="s">
        <v>980</v>
      </c>
      <c r="B43" s="898">
        <v>7153.4022929690054</v>
      </c>
      <c r="C43" s="898">
        <v>5757.4482543249997</v>
      </c>
      <c r="D43" s="898">
        <v>5318.2697967530003</v>
      </c>
      <c r="E43" s="899">
        <v>6501.6050323636</v>
      </c>
      <c r="F43" s="900">
        <v>-1395.9540386440058</v>
      </c>
      <c r="G43" s="955"/>
      <c r="H43" s="899">
        <v>-19.514546805456089</v>
      </c>
      <c r="I43" s="898">
        <v>1183.3352356105997</v>
      </c>
      <c r="J43" s="899"/>
      <c r="K43" s="902">
        <v>22.250379932456031</v>
      </c>
    </row>
    <row r="44" spans="1:11" ht="17.100000000000001" customHeight="1">
      <c r="A44" s="985" t="s">
        <v>981</v>
      </c>
      <c r="B44" s="893">
        <v>0</v>
      </c>
      <c r="C44" s="891">
        <v>0</v>
      </c>
      <c r="D44" s="891">
        <v>49080</v>
      </c>
      <c r="E44" s="892">
        <v>31481.674999999999</v>
      </c>
      <c r="F44" s="891">
        <v>0</v>
      </c>
      <c r="G44" s="953"/>
      <c r="H44" s="986"/>
      <c r="I44" s="891">
        <v>-17598.325000000001</v>
      </c>
      <c r="J44" s="892"/>
      <c r="K44" s="896">
        <v>-35.856407905460472</v>
      </c>
    </row>
    <row r="45" spans="1:11" s="988" customFormat="1" ht="17.100000000000001" customHeight="1" thickBot="1">
      <c r="A45" s="987" t="s">
        <v>982</v>
      </c>
      <c r="B45" s="920">
        <v>179724.38906548987</v>
      </c>
      <c r="C45" s="920">
        <v>266944.877298148</v>
      </c>
      <c r="D45" s="920">
        <v>188011.50662741801</v>
      </c>
      <c r="E45" s="921">
        <v>194640.37321322877</v>
      </c>
      <c r="F45" s="922">
        <v>87220.488232658128</v>
      </c>
      <c r="G45" s="964"/>
      <c r="H45" s="921">
        <v>48.530134772568793</v>
      </c>
      <c r="I45" s="920">
        <v>6628.8665858107561</v>
      </c>
      <c r="J45" s="921"/>
      <c r="K45" s="923">
        <v>3.5257770679680611</v>
      </c>
    </row>
    <row r="46" spans="1:11" ht="17.100000000000001" customHeight="1" thickTop="1">
      <c r="A46" s="931" t="s">
        <v>897</v>
      </c>
      <c r="B46" s="989"/>
      <c r="C46" s="341"/>
      <c r="D46" s="926"/>
      <c r="E46" s="926"/>
      <c r="F46" s="898"/>
      <c r="G46" s="898"/>
      <c r="H46" s="898"/>
      <c r="I46" s="898"/>
      <c r="J46" s="898"/>
      <c r="K46" s="898"/>
    </row>
  </sheetData>
  <mergeCells count="5">
    <mergeCell ref="A1:K1"/>
    <mergeCell ref="A2:K2"/>
    <mergeCell ref="I3:K3"/>
    <mergeCell ref="F4:K4"/>
    <mergeCell ref="F5:H5"/>
  </mergeCells>
  <pageMargins left="0.7" right="0.7" top="0.75" bottom="0.75" header="0.3" footer="0.3"/>
  <pageSetup scale="6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SheetLayoutView="100" workbookViewId="0">
      <selection sqref="A1:K1"/>
    </sheetView>
  </sheetViews>
  <sheetFormatPr defaultColWidth="11" defaultRowHeight="17.100000000000001" customHeight="1"/>
  <cols>
    <col min="1" max="1" width="46.7109375" style="254" bestFit="1" customWidth="1"/>
    <col min="2" max="2" width="12" style="254" bestFit="1" customWidth="1"/>
    <col min="3" max="3" width="12.42578125" style="254" bestFit="1" customWidth="1"/>
    <col min="4" max="4" width="12" style="254" customWidth="1"/>
    <col min="5" max="5" width="12.42578125" style="254" bestFit="1" customWidth="1"/>
    <col min="6" max="6" width="11" style="254" bestFit="1" customWidth="1"/>
    <col min="7" max="7" width="2.42578125" style="254" bestFit="1" customWidth="1"/>
    <col min="8" max="8" width="10.85546875" style="254" bestFit="1" customWidth="1"/>
    <col min="9" max="9" width="10.7109375" style="254" customWidth="1"/>
    <col min="10" max="10" width="2.140625" style="254" customWidth="1"/>
    <col min="11" max="11" width="8.7109375" style="254" bestFit="1" customWidth="1"/>
    <col min="12" max="256" width="11" style="252"/>
    <col min="257" max="257" width="46.7109375" style="252" bestFit="1" customWidth="1"/>
    <col min="258" max="258" width="12" style="252" bestFit="1" customWidth="1"/>
    <col min="259" max="259" width="12.42578125" style="252" bestFit="1" customWidth="1"/>
    <col min="260" max="260" width="12" style="252" customWidth="1"/>
    <col min="261" max="261" width="12.42578125" style="252" bestFit="1" customWidth="1"/>
    <col min="262" max="262" width="11" style="252" bestFit="1" customWidth="1"/>
    <col min="263" max="263" width="2.42578125" style="252" bestFit="1" customWidth="1"/>
    <col min="264" max="264" width="10.85546875" style="252" bestFit="1" customWidth="1"/>
    <col min="265" max="265" width="10.7109375" style="252" customWidth="1"/>
    <col min="266" max="266" width="2.140625" style="252" customWidth="1"/>
    <col min="267" max="267" width="8.7109375" style="252" bestFit="1" customWidth="1"/>
    <col min="268" max="512" width="11" style="252"/>
    <col min="513" max="513" width="46.7109375" style="252" bestFit="1" customWidth="1"/>
    <col min="514" max="514" width="12" style="252" bestFit="1" customWidth="1"/>
    <col min="515" max="515" width="12.42578125" style="252" bestFit="1" customWidth="1"/>
    <col min="516" max="516" width="12" style="252" customWidth="1"/>
    <col min="517" max="517" width="12.42578125" style="252" bestFit="1" customWidth="1"/>
    <col min="518" max="518" width="11" style="252" bestFit="1" customWidth="1"/>
    <col min="519" max="519" width="2.42578125" style="252" bestFit="1" customWidth="1"/>
    <col min="520" max="520" width="10.85546875" style="252" bestFit="1" customWidth="1"/>
    <col min="521" max="521" width="10.7109375" style="252" customWidth="1"/>
    <col min="522" max="522" width="2.140625" style="252" customWidth="1"/>
    <col min="523" max="523" width="8.7109375" style="252" bestFit="1" customWidth="1"/>
    <col min="524" max="768" width="11" style="252"/>
    <col min="769" max="769" width="46.7109375" style="252" bestFit="1" customWidth="1"/>
    <col min="770" max="770" width="12" style="252" bestFit="1" customWidth="1"/>
    <col min="771" max="771" width="12.42578125" style="252" bestFit="1" customWidth="1"/>
    <col min="772" max="772" width="12" style="252" customWidth="1"/>
    <col min="773" max="773" width="12.42578125" style="252" bestFit="1" customWidth="1"/>
    <col min="774" max="774" width="11" style="252" bestFit="1" customWidth="1"/>
    <col min="775" max="775" width="2.42578125" style="252" bestFit="1" customWidth="1"/>
    <col min="776" max="776" width="10.85546875" style="252" bestFit="1" customWidth="1"/>
    <col min="777" max="777" width="10.7109375" style="252" customWidth="1"/>
    <col min="778" max="778" width="2.140625" style="252" customWidth="1"/>
    <col min="779" max="779" width="8.7109375" style="252" bestFit="1" customWidth="1"/>
    <col min="780" max="1024" width="11" style="252"/>
    <col min="1025" max="1025" width="46.7109375" style="252" bestFit="1" customWidth="1"/>
    <col min="1026" max="1026" width="12" style="252" bestFit="1" customWidth="1"/>
    <col min="1027" max="1027" width="12.42578125" style="252" bestFit="1" customWidth="1"/>
    <col min="1028" max="1028" width="12" style="252" customWidth="1"/>
    <col min="1029" max="1029" width="12.42578125" style="252" bestFit="1" customWidth="1"/>
    <col min="1030" max="1030" width="11" style="252" bestFit="1" customWidth="1"/>
    <col min="1031" max="1031" width="2.42578125" style="252" bestFit="1" customWidth="1"/>
    <col min="1032" max="1032" width="10.85546875" style="252" bestFit="1" customWidth="1"/>
    <col min="1033" max="1033" width="10.7109375" style="252" customWidth="1"/>
    <col min="1034" max="1034" width="2.140625" style="252" customWidth="1"/>
    <col min="1035" max="1035" width="8.7109375" style="252" bestFit="1" customWidth="1"/>
    <col min="1036" max="1280" width="11" style="252"/>
    <col min="1281" max="1281" width="46.7109375" style="252" bestFit="1" customWidth="1"/>
    <col min="1282" max="1282" width="12" style="252" bestFit="1" customWidth="1"/>
    <col min="1283" max="1283" width="12.42578125" style="252" bestFit="1" customWidth="1"/>
    <col min="1284" max="1284" width="12" style="252" customWidth="1"/>
    <col min="1285" max="1285" width="12.42578125" style="252" bestFit="1" customWidth="1"/>
    <col min="1286" max="1286" width="11" style="252" bestFit="1" customWidth="1"/>
    <col min="1287" max="1287" width="2.42578125" style="252" bestFit="1" customWidth="1"/>
    <col min="1288" max="1288" width="10.85546875" style="252" bestFit="1" customWidth="1"/>
    <col min="1289" max="1289" width="10.7109375" style="252" customWidth="1"/>
    <col min="1290" max="1290" width="2.140625" style="252" customWidth="1"/>
    <col min="1291" max="1291" width="8.7109375" style="252" bestFit="1" customWidth="1"/>
    <col min="1292" max="1536" width="11" style="252"/>
    <col min="1537" max="1537" width="46.7109375" style="252" bestFit="1" customWidth="1"/>
    <col min="1538" max="1538" width="12" style="252" bestFit="1" customWidth="1"/>
    <col min="1539" max="1539" width="12.42578125" style="252" bestFit="1" customWidth="1"/>
    <col min="1540" max="1540" width="12" style="252" customWidth="1"/>
    <col min="1541" max="1541" width="12.42578125" style="252" bestFit="1" customWidth="1"/>
    <col min="1542" max="1542" width="11" style="252" bestFit="1" customWidth="1"/>
    <col min="1543" max="1543" width="2.42578125" style="252" bestFit="1" customWidth="1"/>
    <col min="1544" max="1544" width="10.85546875" style="252" bestFit="1" customWidth="1"/>
    <col min="1545" max="1545" width="10.7109375" style="252" customWidth="1"/>
    <col min="1546" max="1546" width="2.140625" style="252" customWidth="1"/>
    <col min="1547" max="1547" width="8.7109375" style="252" bestFit="1" customWidth="1"/>
    <col min="1548" max="1792" width="11" style="252"/>
    <col min="1793" max="1793" width="46.7109375" style="252" bestFit="1" customWidth="1"/>
    <col min="1794" max="1794" width="12" style="252" bestFit="1" customWidth="1"/>
    <col min="1795" max="1795" width="12.42578125" style="252" bestFit="1" customWidth="1"/>
    <col min="1796" max="1796" width="12" style="252" customWidth="1"/>
    <col min="1797" max="1797" width="12.42578125" style="252" bestFit="1" customWidth="1"/>
    <col min="1798" max="1798" width="11" style="252" bestFit="1" customWidth="1"/>
    <col min="1799" max="1799" width="2.42578125" style="252" bestFit="1" customWidth="1"/>
    <col min="1800" max="1800" width="10.85546875" style="252" bestFit="1" customWidth="1"/>
    <col min="1801" max="1801" width="10.7109375" style="252" customWidth="1"/>
    <col min="1802" max="1802" width="2.140625" style="252" customWidth="1"/>
    <col min="1803" max="1803" width="8.7109375" style="252" bestFit="1" customWidth="1"/>
    <col min="1804" max="2048" width="11" style="252"/>
    <col min="2049" max="2049" width="46.7109375" style="252" bestFit="1" customWidth="1"/>
    <col min="2050" max="2050" width="12" style="252" bestFit="1" customWidth="1"/>
    <col min="2051" max="2051" width="12.42578125" style="252" bestFit="1" customWidth="1"/>
    <col min="2052" max="2052" width="12" style="252" customWidth="1"/>
    <col min="2053" max="2053" width="12.42578125" style="252" bestFit="1" customWidth="1"/>
    <col min="2054" max="2054" width="11" style="252" bestFit="1" customWidth="1"/>
    <col min="2055" max="2055" width="2.42578125" style="252" bestFit="1" customWidth="1"/>
    <col min="2056" max="2056" width="10.85546875" style="252" bestFit="1" customWidth="1"/>
    <col min="2057" max="2057" width="10.7109375" style="252" customWidth="1"/>
    <col min="2058" max="2058" width="2.140625" style="252" customWidth="1"/>
    <col min="2059" max="2059" width="8.7109375" style="252" bestFit="1" customWidth="1"/>
    <col min="2060" max="2304" width="11" style="252"/>
    <col min="2305" max="2305" width="46.7109375" style="252" bestFit="1" customWidth="1"/>
    <col min="2306" max="2306" width="12" style="252" bestFit="1" customWidth="1"/>
    <col min="2307" max="2307" width="12.42578125" style="252" bestFit="1" customWidth="1"/>
    <col min="2308" max="2308" width="12" style="252" customWidth="1"/>
    <col min="2309" max="2309" width="12.42578125" style="252" bestFit="1" customWidth="1"/>
    <col min="2310" max="2310" width="11" style="252" bestFit="1" customWidth="1"/>
    <col min="2311" max="2311" width="2.42578125" style="252" bestFit="1" customWidth="1"/>
    <col min="2312" max="2312" width="10.85546875" style="252" bestFit="1" customWidth="1"/>
    <col min="2313" max="2313" width="10.7109375" style="252" customWidth="1"/>
    <col min="2314" max="2314" width="2.140625" style="252" customWidth="1"/>
    <col min="2315" max="2315" width="8.7109375" style="252" bestFit="1" customWidth="1"/>
    <col min="2316" max="2560" width="11" style="252"/>
    <col min="2561" max="2561" width="46.7109375" style="252" bestFit="1" customWidth="1"/>
    <col min="2562" max="2562" width="12" style="252" bestFit="1" customWidth="1"/>
    <col min="2563" max="2563" width="12.42578125" style="252" bestFit="1" customWidth="1"/>
    <col min="2564" max="2564" width="12" style="252" customWidth="1"/>
    <col min="2565" max="2565" width="12.42578125" style="252" bestFit="1" customWidth="1"/>
    <col min="2566" max="2566" width="11" style="252" bestFit="1" customWidth="1"/>
    <col min="2567" max="2567" width="2.42578125" style="252" bestFit="1" customWidth="1"/>
    <col min="2568" max="2568" width="10.85546875" style="252" bestFit="1" customWidth="1"/>
    <col min="2569" max="2569" width="10.7109375" style="252" customWidth="1"/>
    <col min="2570" max="2570" width="2.140625" style="252" customWidth="1"/>
    <col min="2571" max="2571" width="8.7109375" style="252" bestFit="1" customWidth="1"/>
    <col min="2572" max="2816" width="11" style="252"/>
    <col min="2817" max="2817" width="46.7109375" style="252" bestFit="1" customWidth="1"/>
    <col min="2818" max="2818" width="12" style="252" bestFit="1" customWidth="1"/>
    <col min="2819" max="2819" width="12.42578125" style="252" bestFit="1" customWidth="1"/>
    <col min="2820" max="2820" width="12" style="252" customWidth="1"/>
    <col min="2821" max="2821" width="12.42578125" style="252" bestFit="1" customWidth="1"/>
    <col min="2822" max="2822" width="11" style="252" bestFit="1" customWidth="1"/>
    <col min="2823" max="2823" width="2.42578125" style="252" bestFit="1" customWidth="1"/>
    <col min="2824" max="2824" width="10.85546875" style="252" bestFit="1" customWidth="1"/>
    <col min="2825" max="2825" width="10.7109375" style="252" customWidth="1"/>
    <col min="2826" max="2826" width="2.140625" style="252" customWidth="1"/>
    <col min="2827" max="2827" width="8.7109375" style="252" bestFit="1" customWidth="1"/>
    <col min="2828" max="3072" width="11" style="252"/>
    <col min="3073" max="3073" width="46.7109375" style="252" bestFit="1" customWidth="1"/>
    <col min="3074" max="3074" width="12" style="252" bestFit="1" customWidth="1"/>
    <col min="3075" max="3075" width="12.42578125" style="252" bestFit="1" customWidth="1"/>
    <col min="3076" max="3076" width="12" style="252" customWidth="1"/>
    <col min="3077" max="3077" width="12.42578125" style="252" bestFit="1" customWidth="1"/>
    <col min="3078" max="3078" width="11" style="252" bestFit="1" customWidth="1"/>
    <col min="3079" max="3079" width="2.42578125" style="252" bestFit="1" customWidth="1"/>
    <col min="3080" max="3080" width="10.85546875" style="252" bestFit="1" customWidth="1"/>
    <col min="3081" max="3081" width="10.7109375" style="252" customWidth="1"/>
    <col min="3082" max="3082" width="2.140625" style="252" customWidth="1"/>
    <col min="3083" max="3083" width="8.7109375" style="252" bestFit="1" customWidth="1"/>
    <col min="3084" max="3328" width="11" style="252"/>
    <col min="3329" max="3329" width="46.7109375" style="252" bestFit="1" customWidth="1"/>
    <col min="3330" max="3330" width="12" style="252" bestFit="1" customWidth="1"/>
    <col min="3331" max="3331" width="12.42578125" style="252" bestFit="1" customWidth="1"/>
    <col min="3332" max="3332" width="12" style="252" customWidth="1"/>
    <col min="3333" max="3333" width="12.42578125" style="252" bestFit="1" customWidth="1"/>
    <col min="3334" max="3334" width="11" style="252" bestFit="1" customWidth="1"/>
    <col min="3335" max="3335" width="2.42578125" style="252" bestFit="1" customWidth="1"/>
    <col min="3336" max="3336" width="10.85546875" style="252" bestFit="1" customWidth="1"/>
    <col min="3337" max="3337" width="10.7109375" style="252" customWidth="1"/>
    <col min="3338" max="3338" width="2.140625" style="252" customWidth="1"/>
    <col min="3339" max="3339" width="8.7109375" style="252" bestFit="1" customWidth="1"/>
    <col min="3340" max="3584" width="11" style="252"/>
    <col min="3585" max="3585" width="46.7109375" style="252" bestFit="1" customWidth="1"/>
    <col min="3586" max="3586" width="12" style="252" bestFit="1" customWidth="1"/>
    <col min="3587" max="3587" width="12.42578125" style="252" bestFit="1" customWidth="1"/>
    <col min="3588" max="3588" width="12" style="252" customWidth="1"/>
    <col min="3589" max="3589" width="12.42578125" style="252" bestFit="1" customWidth="1"/>
    <col min="3590" max="3590" width="11" style="252" bestFit="1" customWidth="1"/>
    <col min="3591" max="3591" width="2.42578125" style="252" bestFit="1" customWidth="1"/>
    <col min="3592" max="3592" width="10.85546875" style="252" bestFit="1" customWidth="1"/>
    <col min="3593" max="3593" width="10.7109375" style="252" customWidth="1"/>
    <col min="3594" max="3594" width="2.140625" style="252" customWidth="1"/>
    <col min="3595" max="3595" width="8.7109375" style="252" bestFit="1" customWidth="1"/>
    <col min="3596" max="3840" width="11" style="252"/>
    <col min="3841" max="3841" width="46.7109375" style="252" bestFit="1" customWidth="1"/>
    <col min="3842" max="3842" width="12" style="252" bestFit="1" customWidth="1"/>
    <col min="3843" max="3843" width="12.42578125" style="252" bestFit="1" customWidth="1"/>
    <col min="3844" max="3844" width="12" style="252" customWidth="1"/>
    <col min="3845" max="3845" width="12.42578125" style="252" bestFit="1" customWidth="1"/>
    <col min="3846" max="3846" width="11" style="252" bestFit="1" customWidth="1"/>
    <col min="3847" max="3847" width="2.42578125" style="252" bestFit="1" customWidth="1"/>
    <col min="3848" max="3848" width="10.85546875" style="252" bestFit="1" customWidth="1"/>
    <col min="3849" max="3849" width="10.7109375" style="252" customWidth="1"/>
    <col min="3850" max="3850" width="2.140625" style="252" customWidth="1"/>
    <col min="3851" max="3851" width="8.7109375" style="252" bestFit="1" customWidth="1"/>
    <col min="3852" max="4096" width="11" style="252"/>
    <col min="4097" max="4097" width="46.7109375" style="252" bestFit="1" customWidth="1"/>
    <col min="4098" max="4098" width="12" style="252" bestFit="1" customWidth="1"/>
    <col min="4099" max="4099" width="12.42578125" style="252" bestFit="1" customWidth="1"/>
    <col min="4100" max="4100" width="12" style="252" customWidth="1"/>
    <col min="4101" max="4101" width="12.42578125" style="252" bestFit="1" customWidth="1"/>
    <col min="4102" max="4102" width="11" style="252" bestFit="1" customWidth="1"/>
    <col min="4103" max="4103" width="2.42578125" style="252" bestFit="1" customWidth="1"/>
    <col min="4104" max="4104" width="10.85546875" style="252" bestFit="1" customWidth="1"/>
    <col min="4105" max="4105" width="10.7109375" style="252" customWidth="1"/>
    <col min="4106" max="4106" width="2.140625" style="252" customWidth="1"/>
    <col min="4107" max="4107" width="8.7109375" style="252" bestFit="1" customWidth="1"/>
    <col min="4108" max="4352" width="11" style="252"/>
    <col min="4353" max="4353" width="46.7109375" style="252" bestFit="1" customWidth="1"/>
    <col min="4354" max="4354" width="12" style="252" bestFit="1" customWidth="1"/>
    <col min="4355" max="4355" width="12.42578125" style="252" bestFit="1" customWidth="1"/>
    <col min="4356" max="4356" width="12" style="252" customWidth="1"/>
    <col min="4357" max="4357" width="12.42578125" style="252" bestFit="1" customWidth="1"/>
    <col min="4358" max="4358" width="11" style="252" bestFit="1" customWidth="1"/>
    <col min="4359" max="4359" width="2.42578125" style="252" bestFit="1" customWidth="1"/>
    <col min="4360" max="4360" width="10.85546875" style="252" bestFit="1" customWidth="1"/>
    <col min="4361" max="4361" width="10.7109375" style="252" customWidth="1"/>
    <col min="4362" max="4362" width="2.140625" style="252" customWidth="1"/>
    <col min="4363" max="4363" width="8.7109375" style="252" bestFit="1" customWidth="1"/>
    <col min="4364" max="4608" width="11" style="252"/>
    <col min="4609" max="4609" width="46.7109375" style="252" bestFit="1" customWidth="1"/>
    <col min="4610" max="4610" width="12" style="252" bestFit="1" customWidth="1"/>
    <col min="4611" max="4611" width="12.42578125" style="252" bestFit="1" customWidth="1"/>
    <col min="4612" max="4612" width="12" style="252" customWidth="1"/>
    <col min="4613" max="4613" width="12.42578125" style="252" bestFit="1" customWidth="1"/>
    <col min="4614" max="4614" width="11" style="252" bestFit="1" customWidth="1"/>
    <col min="4615" max="4615" width="2.42578125" style="252" bestFit="1" customWidth="1"/>
    <col min="4616" max="4616" width="10.85546875" style="252" bestFit="1" customWidth="1"/>
    <col min="4617" max="4617" width="10.7109375" style="252" customWidth="1"/>
    <col min="4618" max="4618" width="2.140625" style="252" customWidth="1"/>
    <col min="4619" max="4619" width="8.7109375" style="252" bestFit="1" customWidth="1"/>
    <col min="4620" max="4864" width="11" style="252"/>
    <col min="4865" max="4865" width="46.7109375" style="252" bestFit="1" customWidth="1"/>
    <col min="4866" max="4866" width="12" style="252" bestFit="1" customWidth="1"/>
    <col min="4867" max="4867" width="12.42578125" style="252" bestFit="1" customWidth="1"/>
    <col min="4868" max="4868" width="12" style="252" customWidth="1"/>
    <col min="4869" max="4869" width="12.42578125" style="252" bestFit="1" customWidth="1"/>
    <col min="4870" max="4870" width="11" style="252" bestFit="1" customWidth="1"/>
    <col min="4871" max="4871" width="2.42578125" style="252" bestFit="1" customWidth="1"/>
    <col min="4872" max="4872" width="10.85546875" style="252" bestFit="1" customWidth="1"/>
    <col min="4873" max="4873" width="10.7109375" style="252" customWidth="1"/>
    <col min="4874" max="4874" width="2.140625" style="252" customWidth="1"/>
    <col min="4875" max="4875" width="8.7109375" style="252" bestFit="1" customWidth="1"/>
    <col min="4876" max="5120" width="11" style="252"/>
    <col min="5121" max="5121" width="46.7109375" style="252" bestFit="1" customWidth="1"/>
    <col min="5122" max="5122" width="12" style="252" bestFit="1" customWidth="1"/>
    <col min="5123" max="5123" width="12.42578125" style="252" bestFit="1" customWidth="1"/>
    <col min="5124" max="5124" width="12" style="252" customWidth="1"/>
    <col min="5125" max="5125" width="12.42578125" style="252" bestFit="1" customWidth="1"/>
    <col min="5126" max="5126" width="11" style="252" bestFit="1" customWidth="1"/>
    <col min="5127" max="5127" width="2.42578125" style="252" bestFit="1" customWidth="1"/>
    <col min="5128" max="5128" width="10.85546875" style="252" bestFit="1" customWidth="1"/>
    <col min="5129" max="5129" width="10.7109375" style="252" customWidth="1"/>
    <col min="5130" max="5130" width="2.140625" style="252" customWidth="1"/>
    <col min="5131" max="5131" width="8.7109375" style="252" bestFit="1" customWidth="1"/>
    <col min="5132" max="5376" width="11" style="252"/>
    <col min="5377" max="5377" width="46.7109375" style="252" bestFit="1" customWidth="1"/>
    <col min="5378" max="5378" width="12" style="252" bestFit="1" customWidth="1"/>
    <col min="5379" max="5379" width="12.42578125" style="252" bestFit="1" customWidth="1"/>
    <col min="5380" max="5380" width="12" style="252" customWidth="1"/>
    <col min="5381" max="5381" width="12.42578125" style="252" bestFit="1" customWidth="1"/>
    <col min="5382" max="5382" width="11" style="252" bestFit="1" customWidth="1"/>
    <col min="5383" max="5383" width="2.42578125" style="252" bestFit="1" customWidth="1"/>
    <col min="5384" max="5384" width="10.85546875" style="252" bestFit="1" customWidth="1"/>
    <col min="5385" max="5385" width="10.7109375" style="252" customWidth="1"/>
    <col min="5386" max="5386" width="2.140625" style="252" customWidth="1"/>
    <col min="5387" max="5387" width="8.7109375" style="252" bestFit="1" customWidth="1"/>
    <col min="5388" max="5632" width="11" style="252"/>
    <col min="5633" max="5633" width="46.7109375" style="252" bestFit="1" customWidth="1"/>
    <col min="5634" max="5634" width="12" style="252" bestFit="1" customWidth="1"/>
    <col min="5635" max="5635" width="12.42578125" style="252" bestFit="1" customWidth="1"/>
    <col min="5636" max="5636" width="12" style="252" customWidth="1"/>
    <col min="5637" max="5637" width="12.42578125" style="252" bestFit="1" customWidth="1"/>
    <col min="5638" max="5638" width="11" style="252" bestFit="1" customWidth="1"/>
    <col min="5639" max="5639" width="2.42578125" style="252" bestFit="1" customWidth="1"/>
    <col min="5640" max="5640" width="10.85546875" style="252" bestFit="1" customWidth="1"/>
    <col min="5641" max="5641" width="10.7109375" style="252" customWidth="1"/>
    <col min="5642" max="5642" width="2.140625" style="252" customWidth="1"/>
    <col min="5643" max="5643" width="8.7109375" style="252" bestFit="1" customWidth="1"/>
    <col min="5644" max="5888" width="11" style="252"/>
    <col min="5889" max="5889" width="46.7109375" style="252" bestFit="1" customWidth="1"/>
    <col min="5890" max="5890" width="12" style="252" bestFit="1" customWidth="1"/>
    <col min="5891" max="5891" width="12.42578125" style="252" bestFit="1" customWidth="1"/>
    <col min="5892" max="5892" width="12" style="252" customWidth="1"/>
    <col min="5893" max="5893" width="12.42578125" style="252" bestFit="1" customWidth="1"/>
    <col min="5894" max="5894" width="11" style="252" bestFit="1" customWidth="1"/>
    <col min="5895" max="5895" width="2.42578125" style="252" bestFit="1" customWidth="1"/>
    <col min="5896" max="5896" width="10.85546875" style="252" bestFit="1" customWidth="1"/>
    <col min="5897" max="5897" width="10.7109375" style="252" customWidth="1"/>
    <col min="5898" max="5898" width="2.140625" style="252" customWidth="1"/>
    <col min="5899" max="5899" width="8.7109375" style="252" bestFit="1" customWidth="1"/>
    <col min="5900" max="6144" width="11" style="252"/>
    <col min="6145" max="6145" width="46.7109375" style="252" bestFit="1" customWidth="1"/>
    <col min="6146" max="6146" width="12" style="252" bestFit="1" customWidth="1"/>
    <col min="6147" max="6147" width="12.42578125" style="252" bestFit="1" customWidth="1"/>
    <col min="6148" max="6148" width="12" style="252" customWidth="1"/>
    <col min="6149" max="6149" width="12.42578125" style="252" bestFit="1" customWidth="1"/>
    <col min="6150" max="6150" width="11" style="252" bestFit="1" customWidth="1"/>
    <col min="6151" max="6151" width="2.42578125" style="252" bestFit="1" customWidth="1"/>
    <col min="6152" max="6152" width="10.85546875" style="252" bestFit="1" customWidth="1"/>
    <col min="6153" max="6153" width="10.7109375" style="252" customWidth="1"/>
    <col min="6154" max="6154" width="2.140625" style="252" customWidth="1"/>
    <col min="6155" max="6155" width="8.7109375" style="252" bestFit="1" customWidth="1"/>
    <col min="6156" max="6400" width="11" style="252"/>
    <col min="6401" max="6401" width="46.7109375" style="252" bestFit="1" customWidth="1"/>
    <col min="6402" max="6402" width="12" style="252" bestFit="1" customWidth="1"/>
    <col min="6403" max="6403" width="12.42578125" style="252" bestFit="1" customWidth="1"/>
    <col min="6404" max="6404" width="12" style="252" customWidth="1"/>
    <col min="6405" max="6405" width="12.42578125" style="252" bestFit="1" customWidth="1"/>
    <col min="6406" max="6406" width="11" style="252" bestFit="1" customWidth="1"/>
    <col min="6407" max="6407" width="2.42578125" style="252" bestFit="1" customWidth="1"/>
    <col min="6408" max="6408" width="10.85546875" style="252" bestFit="1" customWidth="1"/>
    <col min="6409" max="6409" width="10.7109375" style="252" customWidth="1"/>
    <col min="6410" max="6410" width="2.140625" style="252" customWidth="1"/>
    <col min="6411" max="6411" width="8.7109375" style="252" bestFit="1" customWidth="1"/>
    <col min="6412" max="6656" width="11" style="252"/>
    <col min="6657" max="6657" width="46.7109375" style="252" bestFit="1" customWidth="1"/>
    <col min="6658" max="6658" width="12" style="252" bestFit="1" customWidth="1"/>
    <col min="6659" max="6659" width="12.42578125" style="252" bestFit="1" customWidth="1"/>
    <col min="6660" max="6660" width="12" style="252" customWidth="1"/>
    <col min="6661" max="6661" width="12.42578125" style="252" bestFit="1" customWidth="1"/>
    <col min="6662" max="6662" width="11" style="252" bestFit="1" customWidth="1"/>
    <col min="6663" max="6663" width="2.42578125" style="252" bestFit="1" customWidth="1"/>
    <col min="6664" max="6664" width="10.85546875" style="252" bestFit="1" customWidth="1"/>
    <col min="6665" max="6665" width="10.7109375" style="252" customWidth="1"/>
    <col min="6666" max="6666" width="2.140625" style="252" customWidth="1"/>
    <col min="6667" max="6667" width="8.7109375" style="252" bestFit="1" customWidth="1"/>
    <col min="6668" max="6912" width="11" style="252"/>
    <col min="6913" max="6913" width="46.7109375" style="252" bestFit="1" customWidth="1"/>
    <col min="6914" max="6914" width="12" style="252" bestFit="1" customWidth="1"/>
    <col min="6915" max="6915" width="12.42578125" style="252" bestFit="1" customWidth="1"/>
    <col min="6916" max="6916" width="12" style="252" customWidth="1"/>
    <col min="6917" max="6917" width="12.42578125" style="252" bestFit="1" customWidth="1"/>
    <col min="6918" max="6918" width="11" style="252" bestFit="1" customWidth="1"/>
    <col min="6919" max="6919" width="2.42578125" style="252" bestFit="1" customWidth="1"/>
    <col min="6920" max="6920" width="10.85546875" style="252" bestFit="1" customWidth="1"/>
    <col min="6921" max="6921" width="10.7109375" style="252" customWidth="1"/>
    <col min="6922" max="6922" width="2.140625" style="252" customWidth="1"/>
    <col min="6923" max="6923" width="8.7109375" style="252" bestFit="1" customWidth="1"/>
    <col min="6924" max="7168" width="11" style="252"/>
    <col min="7169" max="7169" width="46.7109375" style="252" bestFit="1" customWidth="1"/>
    <col min="7170" max="7170" width="12" style="252" bestFit="1" customWidth="1"/>
    <col min="7171" max="7171" width="12.42578125" style="252" bestFit="1" customWidth="1"/>
    <col min="7172" max="7172" width="12" style="252" customWidth="1"/>
    <col min="7173" max="7173" width="12.42578125" style="252" bestFit="1" customWidth="1"/>
    <col min="7174" max="7174" width="11" style="252" bestFit="1" customWidth="1"/>
    <col min="7175" max="7175" width="2.42578125" style="252" bestFit="1" customWidth="1"/>
    <col min="7176" max="7176" width="10.85546875" style="252" bestFit="1" customWidth="1"/>
    <col min="7177" max="7177" width="10.7109375" style="252" customWidth="1"/>
    <col min="7178" max="7178" width="2.140625" style="252" customWidth="1"/>
    <col min="7179" max="7179" width="8.7109375" style="252" bestFit="1" customWidth="1"/>
    <col min="7180" max="7424" width="11" style="252"/>
    <col min="7425" max="7425" width="46.7109375" style="252" bestFit="1" customWidth="1"/>
    <col min="7426" max="7426" width="12" style="252" bestFit="1" customWidth="1"/>
    <col min="7427" max="7427" width="12.42578125" style="252" bestFit="1" customWidth="1"/>
    <col min="7428" max="7428" width="12" style="252" customWidth="1"/>
    <col min="7429" max="7429" width="12.42578125" style="252" bestFit="1" customWidth="1"/>
    <col min="7430" max="7430" width="11" style="252" bestFit="1" customWidth="1"/>
    <col min="7431" max="7431" width="2.42578125" style="252" bestFit="1" customWidth="1"/>
    <col min="7432" max="7432" width="10.85546875" style="252" bestFit="1" customWidth="1"/>
    <col min="7433" max="7433" width="10.7109375" style="252" customWidth="1"/>
    <col min="7434" max="7434" width="2.140625" style="252" customWidth="1"/>
    <col min="7435" max="7435" width="8.7109375" style="252" bestFit="1" customWidth="1"/>
    <col min="7436" max="7680" width="11" style="252"/>
    <col min="7681" max="7681" width="46.7109375" style="252" bestFit="1" customWidth="1"/>
    <col min="7682" max="7682" width="12" style="252" bestFit="1" customWidth="1"/>
    <col min="7683" max="7683" width="12.42578125" style="252" bestFit="1" customWidth="1"/>
    <col min="7684" max="7684" width="12" style="252" customWidth="1"/>
    <col min="7685" max="7685" width="12.42578125" style="252" bestFit="1" customWidth="1"/>
    <col min="7686" max="7686" width="11" style="252" bestFit="1" customWidth="1"/>
    <col min="7687" max="7687" width="2.42578125" style="252" bestFit="1" customWidth="1"/>
    <col min="7688" max="7688" width="10.85546875" style="252" bestFit="1" customWidth="1"/>
    <col min="7689" max="7689" width="10.7109375" style="252" customWidth="1"/>
    <col min="7690" max="7690" width="2.140625" style="252" customWidth="1"/>
    <col min="7691" max="7691" width="8.7109375" style="252" bestFit="1" customWidth="1"/>
    <col min="7692" max="7936" width="11" style="252"/>
    <col min="7937" max="7937" width="46.7109375" style="252" bestFit="1" customWidth="1"/>
    <col min="7938" max="7938" width="12" style="252" bestFit="1" customWidth="1"/>
    <col min="7939" max="7939" width="12.42578125" style="252" bestFit="1" customWidth="1"/>
    <col min="7940" max="7940" width="12" style="252" customWidth="1"/>
    <col min="7941" max="7941" width="12.42578125" style="252" bestFit="1" customWidth="1"/>
    <col min="7942" max="7942" width="11" style="252" bestFit="1" customWidth="1"/>
    <col min="7943" max="7943" width="2.42578125" style="252" bestFit="1" customWidth="1"/>
    <col min="7944" max="7944" width="10.85546875" style="252" bestFit="1" customWidth="1"/>
    <col min="7945" max="7945" width="10.7109375" style="252" customWidth="1"/>
    <col min="7946" max="7946" width="2.140625" style="252" customWidth="1"/>
    <col min="7947" max="7947" width="8.7109375" style="252" bestFit="1" customWidth="1"/>
    <col min="7948" max="8192" width="11" style="252"/>
    <col min="8193" max="8193" width="46.7109375" style="252" bestFit="1" customWidth="1"/>
    <col min="8194" max="8194" width="12" style="252" bestFit="1" customWidth="1"/>
    <col min="8195" max="8195" width="12.42578125" style="252" bestFit="1" customWidth="1"/>
    <col min="8196" max="8196" width="12" style="252" customWidth="1"/>
    <col min="8197" max="8197" width="12.42578125" style="252" bestFit="1" customWidth="1"/>
    <col min="8198" max="8198" width="11" style="252" bestFit="1" customWidth="1"/>
    <col min="8199" max="8199" width="2.42578125" style="252" bestFit="1" customWidth="1"/>
    <col min="8200" max="8200" width="10.85546875" style="252" bestFit="1" customWidth="1"/>
    <col min="8201" max="8201" width="10.7109375" style="252" customWidth="1"/>
    <col min="8202" max="8202" width="2.140625" style="252" customWidth="1"/>
    <col min="8203" max="8203" width="8.7109375" style="252" bestFit="1" customWidth="1"/>
    <col min="8204" max="8448" width="11" style="252"/>
    <col min="8449" max="8449" width="46.7109375" style="252" bestFit="1" customWidth="1"/>
    <col min="8450" max="8450" width="12" style="252" bestFit="1" customWidth="1"/>
    <col min="8451" max="8451" width="12.42578125" style="252" bestFit="1" customWidth="1"/>
    <col min="8452" max="8452" width="12" style="252" customWidth="1"/>
    <col min="8453" max="8453" width="12.42578125" style="252" bestFit="1" customWidth="1"/>
    <col min="8454" max="8454" width="11" style="252" bestFit="1" customWidth="1"/>
    <col min="8455" max="8455" width="2.42578125" style="252" bestFit="1" customWidth="1"/>
    <col min="8456" max="8456" width="10.85546875" style="252" bestFit="1" customWidth="1"/>
    <col min="8457" max="8457" width="10.7109375" style="252" customWidth="1"/>
    <col min="8458" max="8458" width="2.140625" style="252" customWidth="1"/>
    <col min="8459" max="8459" width="8.7109375" style="252" bestFit="1" customWidth="1"/>
    <col min="8460" max="8704" width="11" style="252"/>
    <col min="8705" max="8705" width="46.7109375" style="252" bestFit="1" customWidth="1"/>
    <col min="8706" max="8706" width="12" style="252" bestFit="1" customWidth="1"/>
    <col min="8707" max="8707" width="12.42578125" style="252" bestFit="1" customWidth="1"/>
    <col min="8708" max="8708" width="12" style="252" customWidth="1"/>
    <col min="8709" max="8709" width="12.42578125" style="252" bestFit="1" customWidth="1"/>
    <col min="8710" max="8710" width="11" style="252" bestFit="1" customWidth="1"/>
    <col min="8711" max="8711" width="2.42578125" style="252" bestFit="1" customWidth="1"/>
    <col min="8712" max="8712" width="10.85546875" style="252" bestFit="1" customWidth="1"/>
    <col min="8713" max="8713" width="10.7109375" style="252" customWidth="1"/>
    <col min="8714" max="8714" width="2.140625" style="252" customWidth="1"/>
    <col min="8715" max="8715" width="8.7109375" style="252" bestFit="1" customWidth="1"/>
    <col min="8716" max="8960" width="11" style="252"/>
    <col min="8961" max="8961" width="46.7109375" style="252" bestFit="1" customWidth="1"/>
    <col min="8962" max="8962" width="12" style="252" bestFit="1" customWidth="1"/>
    <col min="8963" max="8963" width="12.42578125" style="252" bestFit="1" customWidth="1"/>
    <col min="8964" max="8964" width="12" style="252" customWidth="1"/>
    <col min="8965" max="8965" width="12.42578125" style="252" bestFit="1" customWidth="1"/>
    <col min="8966" max="8966" width="11" style="252" bestFit="1" customWidth="1"/>
    <col min="8967" max="8967" width="2.42578125" style="252" bestFit="1" customWidth="1"/>
    <col min="8968" max="8968" width="10.85546875" style="252" bestFit="1" customWidth="1"/>
    <col min="8969" max="8969" width="10.7109375" style="252" customWidth="1"/>
    <col min="8970" max="8970" width="2.140625" style="252" customWidth="1"/>
    <col min="8971" max="8971" width="8.7109375" style="252" bestFit="1" customWidth="1"/>
    <col min="8972" max="9216" width="11" style="252"/>
    <col min="9217" max="9217" width="46.7109375" style="252" bestFit="1" customWidth="1"/>
    <col min="9218" max="9218" width="12" style="252" bestFit="1" customWidth="1"/>
    <col min="9219" max="9219" width="12.42578125" style="252" bestFit="1" customWidth="1"/>
    <col min="9220" max="9220" width="12" style="252" customWidth="1"/>
    <col min="9221" max="9221" width="12.42578125" style="252" bestFit="1" customWidth="1"/>
    <col min="9222" max="9222" width="11" style="252" bestFit="1" customWidth="1"/>
    <col min="9223" max="9223" width="2.42578125" style="252" bestFit="1" customWidth="1"/>
    <col min="9224" max="9224" width="10.85546875" style="252" bestFit="1" customWidth="1"/>
    <col min="9225" max="9225" width="10.7109375" style="252" customWidth="1"/>
    <col min="9226" max="9226" width="2.140625" style="252" customWidth="1"/>
    <col min="9227" max="9227" width="8.7109375" style="252" bestFit="1" customWidth="1"/>
    <col min="9228" max="9472" width="11" style="252"/>
    <col min="9473" max="9473" width="46.7109375" style="252" bestFit="1" customWidth="1"/>
    <col min="9474" max="9474" width="12" style="252" bestFit="1" customWidth="1"/>
    <col min="9475" max="9475" width="12.42578125" style="252" bestFit="1" customWidth="1"/>
    <col min="9476" max="9476" width="12" style="252" customWidth="1"/>
    <col min="9477" max="9477" width="12.42578125" style="252" bestFit="1" customWidth="1"/>
    <col min="9478" max="9478" width="11" style="252" bestFit="1" customWidth="1"/>
    <col min="9479" max="9479" width="2.42578125" style="252" bestFit="1" customWidth="1"/>
    <col min="9480" max="9480" width="10.85546875" style="252" bestFit="1" customWidth="1"/>
    <col min="9481" max="9481" width="10.7109375" style="252" customWidth="1"/>
    <col min="9482" max="9482" width="2.140625" style="252" customWidth="1"/>
    <col min="9483" max="9483" width="8.7109375" style="252" bestFit="1" customWidth="1"/>
    <col min="9484" max="9728" width="11" style="252"/>
    <col min="9729" max="9729" width="46.7109375" style="252" bestFit="1" customWidth="1"/>
    <col min="9730" max="9730" width="12" style="252" bestFit="1" customWidth="1"/>
    <col min="9731" max="9731" width="12.42578125" style="252" bestFit="1" customWidth="1"/>
    <col min="9732" max="9732" width="12" style="252" customWidth="1"/>
    <col min="9733" max="9733" width="12.42578125" style="252" bestFit="1" customWidth="1"/>
    <col min="9734" max="9734" width="11" style="252" bestFit="1" customWidth="1"/>
    <col min="9735" max="9735" width="2.42578125" style="252" bestFit="1" customWidth="1"/>
    <col min="9736" max="9736" width="10.85546875" style="252" bestFit="1" customWidth="1"/>
    <col min="9737" max="9737" width="10.7109375" style="252" customWidth="1"/>
    <col min="9738" max="9738" width="2.140625" style="252" customWidth="1"/>
    <col min="9739" max="9739" width="8.7109375" style="252" bestFit="1" customWidth="1"/>
    <col min="9740" max="9984" width="11" style="252"/>
    <col min="9985" max="9985" width="46.7109375" style="252" bestFit="1" customWidth="1"/>
    <col min="9986" max="9986" width="12" style="252" bestFit="1" customWidth="1"/>
    <col min="9987" max="9987" width="12.42578125" style="252" bestFit="1" customWidth="1"/>
    <col min="9988" max="9988" width="12" style="252" customWidth="1"/>
    <col min="9989" max="9989" width="12.42578125" style="252" bestFit="1" customWidth="1"/>
    <col min="9990" max="9990" width="11" style="252" bestFit="1" customWidth="1"/>
    <col min="9991" max="9991" width="2.42578125" style="252" bestFit="1" customWidth="1"/>
    <col min="9992" max="9992" width="10.85546875" style="252" bestFit="1" customWidth="1"/>
    <col min="9993" max="9993" width="10.7109375" style="252" customWidth="1"/>
    <col min="9994" max="9994" width="2.140625" style="252" customWidth="1"/>
    <col min="9995" max="9995" width="8.7109375" style="252" bestFit="1" customWidth="1"/>
    <col min="9996" max="10240" width="11" style="252"/>
    <col min="10241" max="10241" width="46.7109375" style="252" bestFit="1" customWidth="1"/>
    <col min="10242" max="10242" width="12" style="252" bestFit="1" customWidth="1"/>
    <col min="10243" max="10243" width="12.42578125" style="252" bestFit="1" customWidth="1"/>
    <col min="10244" max="10244" width="12" style="252" customWidth="1"/>
    <col min="10245" max="10245" width="12.42578125" style="252" bestFit="1" customWidth="1"/>
    <col min="10246" max="10246" width="11" style="252" bestFit="1" customWidth="1"/>
    <col min="10247" max="10247" width="2.42578125" style="252" bestFit="1" customWidth="1"/>
    <col min="10248" max="10248" width="10.85546875" style="252" bestFit="1" customWidth="1"/>
    <col min="10249" max="10249" width="10.7109375" style="252" customWidth="1"/>
    <col min="10250" max="10250" width="2.140625" style="252" customWidth="1"/>
    <col min="10251" max="10251" width="8.7109375" style="252" bestFit="1" customWidth="1"/>
    <col min="10252" max="10496" width="11" style="252"/>
    <col min="10497" max="10497" width="46.7109375" style="252" bestFit="1" customWidth="1"/>
    <col min="10498" max="10498" width="12" style="252" bestFit="1" customWidth="1"/>
    <col min="10499" max="10499" width="12.42578125" style="252" bestFit="1" customWidth="1"/>
    <col min="10500" max="10500" width="12" style="252" customWidth="1"/>
    <col min="10501" max="10501" width="12.42578125" style="252" bestFit="1" customWidth="1"/>
    <col min="10502" max="10502" width="11" style="252" bestFit="1" customWidth="1"/>
    <col min="10503" max="10503" width="2.42578125" style="252" bestFit="1" customWidth="1"/>
    <col min="10504" max="10504" width="10.85546875" style="252" bestFit="1" customWidth="1"/>
    <col min="10505" max="10505" width="10.7109375" style="252" customWidth="1"/>
    <col min="10506" max="10506" width="2.140625" style="252" customWidth="1"/>
    <col min="10507" max="10507" width="8.7109375" style="252" bestFit="1" customWidth="1"/>
    <col min="10508" max="10752" width="11" style="252"/>
    <col min="10753" max="10753" width="46.7109375" style="252" bestFit="1" customWidth="1"/>
    <col min="10754" max="10754" width="12" style="252" bestFit="1" customWidth="1"/>
    <col min="10755" max="10755" width="12.42578125" style="252" bestFit="1" customWidth="1"/>
    <col min="10756" max="10756" width="12" style="252" customWidth="1"/>
    <col min="10757" max="10757" width="12.42578125" style="252" bestFit="1" customWidth="1"/>
    <col min="10758" max="10758" width="11" style="252" bestFit="1" customWidth="1"/>
    <col min="10759" max="10759" width="2.42578125" style="252" bestFit="1" customWidth="1"/>
    <col min="10760" max="10760" width="10.85546875" style="252" bestFit="1" customWidth="1"/>
    <col min="10761" max="10761" width="10.7109375" style="252" customWidth="1"/>
    <col min="10762" max="10762" width="2.140625" style="252" customWidth="1"/>
    <col min="10763" max="10763" width="8.7109375" style="252" bestFit="1" customWidth="1"/>
    <col min="10764" max="11008" width="11" style="252"/>
    <col min="11009" max="11009" width="46.7109375" style="252" bestFit="1" customWidth="1"/>
    <col min="11010" max="11010" width="12" style="252" bestFit="1" customWidth="1"/>
    <col min="11011" max="11011" width="12.42578125" style="252" bestFit="1" customWidth="1"/>
    <col min="11012" max="11012" width="12" style="252" customWidth="1"/>
    <col min="11013" max="11013" width="12.42578125" style="252" bestFit="1" customWidth="1"/>
    <col min="11014" max="11014" width="11" style="252" bestFit="1" customWidth="1"/>
    <col min="11015" max="11015" width="2.42578125" style="252" bestFit="1" customWidth="1"/>
    <col min="11016" max="11016" width="10.85546875" style="252" bestFit="1" customWidth="1"/>
    <col min="11017" max="11017" width="10.7109375" style="252" customWidth="1"/>
    <col min="11018" max="11018" width="2.140625" style="252" customWidth="1"/>
    <col min="11019" max="11019" width="8.7109375" style="252" bestFit="1" customWidth="1"/>
    <col min="11020" max="11264" width="11" style="252"/>
    <col min="11265" max="11265" width="46.7109375" style="252" bestFit="1" customWidth="1"/>
    <col min="11266" max="11266" width="12" style="252" bestFit="1" customWidth="1"/>
    <col min="11267" max="11267" width="12.42578125" style="252" bestFit="1" customWidth="1"/>
    <col min="11268" max="11268" width="12" style="252" customWidth="1"/>
    <col min="11269" max="11269" width="12.42578125" style="252" bestFit="1" customWidth="1"/>
    <col min="11270" max="11270" width="11" style="252" bestFit="1" customWidth="1"/>
    <col min="11271" max="11271" width="2.42578125" style="252" bestFit="1" customWidth="1"/>
    <col min="11272" max="11272" width="10.85546875" style="252" bestFit="1" customWidth="1"/>
    <col min="11273" max="11273" width="10.7109375" style="252" customWidth="1"/>
    <col min="11274" max="11274" width="2.140625" style="252" customWidth="1"/>
    <col min="11275" max="11275" width="8.7109375" style="252" bestFit="1" customWidth="1"/>
    <col min="11276" max="11520" width="11" style="252"/>
    <col min="11521" max="11521" width="46.7109375" style="252" bestFit="1" customWidth="1"/>
    <col min="11522" max="11522" width="12" style="252" bestFit="1" customWidth="1"/>
    <col min="11523" max="11523" width="12.42578125" style="252" bestFit="1" customWidth="1"/>
    <col min="11524" max="11524" width="12" style="252" customWidth="1"/>
    <col min="11525" max="11525" width="12.42578125" style="252" bestFit="1" customWidth="1"/>
    <col min="11526" max="11526" width="11" style="252" bestFit="1" customWidth="1"/>
    <col min="11527" max="11527" width="2.42578125" style="252" bestFit="1" customWidth="1"/>
    <col min="11528" max="11528" width="10.85546875" style="252" bestFit="1" customWidth="1"/>
    <col min="11529" max="11529" width="10.7109375" style="252" customWidth="1"/>
    <col min="11530" max="11530" width="2.140625" style="252" customWidth="1"/>
    <col min="11531" max="11531" width="8.7109375" style="252" bestFit="1" customWidth="1"/>
    <col min="11532" max="11776" width="11" style="252"/>
    <col min="11777" max="11777" width="46.7109375" style="252" bestFit="1" customWidth="1"/>
    <col min="11778" max="11778" width="12" style="252" bestFit="1" customWidth="1"/>
    <col min="11779" max="11779" width="12.42578125" style="252" bestFit="1" customWidth="1"/>
    <col min="11780" max="11780" width="12" style="252" customWidth="1"/>
    <col min="11781" max="11781" width="12.42578125" style="252" bestFit="1" customWidth="1"/>
    <col min="11782" max="11782" width="11" style="252" bestFit="1" customWidth="1"/>
    <col min="11783" max="11783" width="2.42578125" style="252" bestFit="1" customWidth="1"/>
    <col min="11784" max="11784" width="10.85546875" style="252" bestFit="1" customWidth="1"/>
    <col min="11785" max="11785" width="10.7109375" style="252" customWidth="1"/>
    <col min="11786" max="11786" width="2.140625" style="252" customWidth="1"/>
    <col min="11787" max="11787" width="8.7109375" style="252" bestFit="1" customWidth="1"/>
    <col min="11788" max="12032" width="11" style="252"/>
    <col min="12033" max="12033" width="46.7109375" style="252" bestFit="1" customWidth="1"/>
    <col min="12034" max="12034" width="12" style="252" bestFit="1" customWidth="1"/>
    <col min="12035" max="12035" width="12.42578125" style="252" bestFit="1" customWidth="1"/>
    <col min="12036" max="12036" width="12" style="252" customWidth="1"/>
    <col min="12037" max="12037" width="12.42578125" style="252" bestFit="1" customWidth="1"/>
    <col min="12038" max="12038" width="11" style="252" bestFit="1" customWidth="1"/>
    <col min="12039" max="12039" width="2.42578125" style="252" bestFit="1" customWidth="1"/>
    <col min="12040" max="12040" width="10.85546875" style="252" bestFit="1" customWidth="1"/>
    <col min="12041" max="12041" width="10.7109375" style="252" customWidth="1"/>
    <col min="12042" max="12042" width="2.140625" style="252" customWidth="1"/>
    <col min="12043" max="12043" width="8.7109375" style="252" bestFit="1" customWidth="1"/>
    <col min="12044" max="12288" width="11" style="252"/>
    <col min="12289" max="12289" width="46.7109375" style="252" bestFit="1" customWidth="1"/>
    <col min="12290" max="12290" width="12" style="252" bestFit="1" customWidth="1"/>
    <col min="12291" max="12291" width="12.42578125" style="252" bestFit="1" customWidth="1"/>
    <col min="12292" max="12292" width="12" style="252" customWidth="1"/>
    <col min="12293" max="12293" width="12.42578125" style="252" bestFit="1" customWidth="1"/>
    <col min="12294" max="12294" width="11" style="252" bestFit="1" customWidth="1"/>
    <col min="12295" max="12295" width="2.42578125" style="252" bestFit="1" customWidth="1"/>
    <col min="12296" max="12296" width="10.85546875" style="252" bestFit="1" customWidth="1"/>
    <col min="12297" max="12297" width="10.7109375" style="252" customWidth="1"/>
    <col min="12298" max="12298" width="2.140625" style="252" customWidth="1"/>
    <col min="12299" max="12299" width="8.7109375" style="252" bestFit="1" customWidth="1"/>
    <col min="12300" max="12544" width="11" style="252"/>
    <col min="12545" max="12545" width="46.7109375" style="252" bestFit="1" customWidth="1"/>
    <col min="12546" max="12546" width="12" style="252" bestFit="1" customWidth="1"/>
    <col min="12547" max="12547" width="12.42578125" style="252" bestFit="1" customWidth="1"/>
    <col min="12548" max="12548" width="12" style="252" customWidth="1"/>
    <col min="12549" max="12549" width="12.42578125" style="252" bestFit="1" customWidth="1"/>
    <col min="12550" max="12550" width="11" style="252" bestFit="1" customWidth="1"/>
    <col min="12551" max="12551" width="2.42578125" style="252" bestFit="1" customWidth="1"/>
    <col min="12552" max="12552" width="10.85546875" style="252" bestFit="1" customWidth="1"/>
    <col min="12553" max="12553" width="10.7109375" style="252" customWidth="1"/>
    <col min="12554" max="12554" width="2.140625" style="252" customWidth="1"/>
    <col min="12555" max="12555" width="8.7109375" style="252" bestFit="1" customWidth="1"/>
    <col min="12556" max="12800" width="11" style="252"/>
    <col min="12801" max="12801" width="46.7109375" style="252" bestFit="1" customWidth="1"/>
    <col min="12802" max="12802" width="12" style="252" bestFit="1" customWidth="1"/>
    <col min="12803" max="12803" width="12.42578125" style="252" bestFit="1" customWidth="1"/>
    <col min="12804" max="12804" width="12" style="252" customWidth="1"/>
    <col min="12805" max="12805" width="12.42578125" style="252" bestFit="1" customWidth="1"/>
    <col min="12806" max="12806" width="11" style="252" bestFit="1" customWidth="1"/>
    <col min="12807" max="12807" width="2.42578125" style="252" bestFit="1" customWidth="1"/>
    <col min="12808" max="12808" width="10.85546875" style="252" bestFit="1" customWidth="1"/>
    <col min="12809" max="12809" width="10.7109375" style="252" customWidth="1"/>
    <col min="12810" max="12810" width="2.140625" style="252" customWidth="1"/>
    <col min="12811" max="12811" width="8.7109375" style="252" bestFit="1" customWidth="1"/>
    <col min="12812" max="13056" width="11" style="252"/>
    <col min="13057" max="13057" width="46.7109375" style="252" bestFit="1" customWidth="1"/>
    <col min="13058" max="13058" width="12" style="252" bestFit="1" customWidth="1"/>
    <col min="13059" max="13059" width="12.42578125" style="252" bestFit="1" customWidth="1"/>
    <col min="13060" max="13060" width="12" style="252" customWidth="1"/>
    <col min="13061" max="13061" width="12.42578125" style="252" bestFit="1" customWidth="1"/>
    <col min="13062" max="13062" width="11" style="252" bestFit="1" customWidth="1"/>
    <col min="13063" max="13063" width="2.42578125" style="252" bestFit="1" customWidth="1"/>
    <col min="13064" max="13064" width="10.85546875" style="252" bestFit="1" customWidth="1"/>
    <col min="13065" max="13065" width="10.7109375" style="252" customWidth="1"/>
    <col min="13066" max="13066" width="2.140625" style="252" customWidth="1"/>
    <col min="13067" max="13067" width="8.7109375" style="252" bestFit="1" customWidth="1"/>
    <col min="13068" max="13312" width="11" style="252"/>
    <col min="13313" max="13313" width="46.7109375" style="252" bestFit="1" customWidth="1"/>
    <col min="13314" max="13314" width="12" style="252" bestFit="1" customWidth="1"/>
    <col min="13315" max="13315" width="12.42578125" style="252" bestFit="1" customWidth="1"/>
    <col min="13316" max="13316" width="12" style="252" customWidth="1"/>
    <col min="13317" max="13317" width="12.42578125" style="252" bestFit="1" customWidth="1"/>
    <col min="13318" max="13318" width="11" style="252" bestFit="1" customWidth="1"/>
    <col min="13319" max="13319" width="2.42578125" style="252" bestFit="1" customWidth="1"/>
    <col min="13320" max="13320" width="10.85546875" style="252" bestFit="1" customWidth="1"/>
    <col min="13321" max="13321" width="10.7109375" style="252" customWidth="1"/>
    <col min="13322" max="13322" width="2.140625" style="252" customWidth="1"/>
    <col min="13323" max="13323" width="8.7109375" style="252" bestFit="1" customWidth="1"/>
    <col min="13324" max="13568" width="11" style="252"/>
    <col min="13569" max="13569" width="46.7109375" style="252" bestFit="1" customWidth="1"/>
    <col min="13570" max="13570" width="12" style="252" bestFit="1" customWidth="1"/>
    <col min="13571" max="13571" width="12.42578125" style="252" bestFit="1" customWidth="1"/>
    <col min="13572" max="13572" width="12" style="252" customWidth="1"/>
    <col min="13573" max="13573" width="12.42578125" style="252" bestFit="1" customWidth="1"/>
    <col min="13574" max="13574" width="11" style="252" bestFit="1" customWidth="1"/>
    <col min="13575" max="13575" width="2.42578125" style="252" bestFit="1" customWidth="1"/>
    <col min="13576" max="13576" width="10.85546875" style="252" bestFit="1" customWidth="1"/>
    <col min="13577" max="13577" width="10.7109375" style="252" customWidth="1"/>
    <col min="13578" max="13578" width="2.140625" style="252" customWidth="1"/>
    <col min="13579" max="13579" width="8.7109375" style="252" bestFit="1" customWidth="1"/>
    <col min="13580" max="13824" width="11" style="252"/>
    <col min="13825" max="13825" width="46.7109375" style="252" bestFit="1" customWidth="1"/>
    <col min="13826" max="13826" width="12" style="252" bestFit="1" customWidth="1"/>
    <col min="13827" max="13827" width="12.42578125" style="252" bestFit="1" customWidth="1"/>
    <col min="13828" max="13828" width="12" style="252" customWidth="1"/>
    <col min="13829" max="13829" width="12.42578125" style="252" bestFit="1" customWidth="1"/>
    <col min="13830" max="13830" width="11" style="252" bestFit="1" customWidth="1"/>
    <col min="13831" max="13831" width="2.42578125" style="252" bestFit="1" customWidth="1"/>
    <col min="13832" max="13832" width="10.85546875" style="252" bestFit="1" customWidth="1"/>
    <col min="13833" max="13833" width="10.7109375" style="252" customWidth="1"/>
    <col min="13834" max="13834" width="2.140625" style="252" customWidth="1"/>
    <col min="13835" max="13835" width="8.7109375" style="252" bestFit="1" customWidth="1"/>
    <col min="13836" max="14080" width="11" style="252"/>
    <col min="14081" max="14081" width="46.7109375" style="252" bestFit="1" customWidth="1"/>
    <col min="14082" max="14082" width="12" style="252" bestFit="1" customWidth="1"/>
    <col min="14083" max="14083" width="12.42578125" style="252" bestFit="1" customWidth="1"/>
    <col min="14084" max="14084" width="12" style="252" customWidth="1"/>
    <col min="14085" max="14085" width="12.42578125" style="252" bestFit="1" customWidth="1"/>
    <col min="14086" max="14086" width="11" style="252" bestFit="1" customWidth="1"/>
    <col min="14087" max="14087" width="2.42578125" style="252" bestFit="1" customWidth="1"/>
    <col min="14088" max="14088" width="10.85546875" style="252" bestFit="1" customWidth="1"/>
    <col min="14089" max="14089" width="10.7109375" style="252" customWidth="1"/>
    <col min="14090" max="14090" width="2.140625" style="252" customWidth="1"/>
    <col min="14091" max="14091" width="8.7109375" style="252" bestFit="1" customWidth="1"/>
    <col min="14092" max="14336" width="11" style="252"/>
    <col min="14337" max="14337" width="46.7109375" style="252" bestFit="1" customWidth="1"/>
    <col min="14338" max="14338" width="12" style="252" bestFit="1" customWidth="1"/>
    <col min="14339" max="14339" width="12.42578125" style="252" bestFit="1" customWidth="1"/>
    <col min="14340" max="14340" width="12" style="252" customWidth="1"/>
    <col min="14341" max="14341" width="12.42578125" style="252" bestFit="1" customWidth="1"/>
    <col min="14342" max="14342" width="11" style="252" bestFit="1" customWidth="1"/>
    <col min="14343" max="14343" width="2.42578125" style="252" bestFit="1" customWidth="1"/>
    <col min="14344" max="14344" width="10.85546875" style="252" bestFit="1" customWidth="1"/>
    <col min="14345" max="14345" width="10.7109375" style="252" customWidth="1"/>
    <col min="14346" max="14346" width="2.140625" style="252" customWidth="1"/>
    <col min="14347" max="14347" width="8.7109375" style="252" bestFit="1" customWidth="1"/>
    <col min="14348" max="14592" width="11" style="252"/>
    <col min="14593" max="14593" width="46.7109375" style="252" bestFit="1" customWidth="1"/>
    <col min="14594" max="14594" width="12" style="252" bestFit="1" customWidth="1"/>
    <col min="14595" max="14595" width="12.42578125" style="252" bestFit="1" customWidth="1"/>
    <col min="14596" max="14596" width="12" style="252" customWidth="1"/>
    <col min="14597" max="14597" width="12.42578125" style="252" bestFit="1" customWidth="1"/>
    <col min="14598" max="14598" width="11" style="252" bestFit="1" customWidth="1"/>
    <col min="14599" max="14599" width="2.42578125" style="252" bestFit="1" customWidth="1"/>
    <col min="14600" max="14600" width="10.85546875" style="252" bestFit="1" customWidth="1"/>
    <col min="14601" max="14601" width="10.7109375" style="252" customWidth="1"/>
    <col min="14602" max="14602" width="2.140625" style="252" customWidth="1"/>
    <col min="14603" max="14603" width="8.7109375" style="252" bestFit="1" customWidth="1"/>
    <col min="14604" max="14848" width="11" style="252"/>
    <col min="14849" max="14849" width="46.7109375" style="252" bestFit="1" customWidth="1"/>
    <col min="14850" max="14850" width="12" style="252" bestFit="1" customWidth="1"/>
    <col min="14851" max="14851" width="12.42578125" style="252" bestFit="1" customWidth="1"/>
    <col min="14852" max="14852" width="12" style="252" customWidth="1"/>
    <col min="14853" max="14853" width="12.42578125" style="252" bestFit="1" customWidth="1"/>
    <col min="14854" max="14854" width="11" style="252" bestFit="1" customWidth="1"/>
    <col min="14855" max="14855" width="2.42578125" style="252" bestFit="1" customWidth="1"/>
    <col min="14856" max="14856" width="10.85546875" style="252" bestFit="1" customWidth="1"/>
    <col min="14857" max="14857" width="10.7109375" style="252" customWidth="1"/>
    <col min="14858" max="14858" width="2.140625" style="252" customWidth="1"/>
    <col min="14859" max="14859" width="8.7109375" style="252" bestFit="1" customWidth="1"/>
    <col min="14860" max="15104" width="11" style="252"/>
    <col min="15105" max="15105" width="46.7109375" style="252" bestFit="1" customWidth="1"/>
    <col min="15106" max="15106" width="12" style="252" bestFit="1" customWidth="1"/>
    <col min="15107" max="15107" width="12.42578125" style="252" bestFit="1" customWidth="1"/>
    <col min="15108" max="15108" width="12" style="252" customWidth="1"/>
    <col min="15109" max="15109" width="12.42578125" style="252" bestFit="1" customWidth="1"/>
    <col min="15110" max="15110" width="11" style="252" bestFit="1" customWidth="1"/>
    <col min="15111" max="15111" width="2.42578125" style="252" bestFit="1" customWidth="1"/>
    <col min="15112" max="15112" width="10.85546875" style="252" bestFit="1" customWidth="1"/>
    <col min="15113" max="15113" width="10.7109375" style="252" customWidth="1"/>
    <col min="15114" max="15114" width="2.140625" style="252" customWidth="1"/>
    <col min="15115" max="15115" width="8.7109375" style="252" bestFit="1" customWidth="1"/>
    <col min="15116" max="15360" width="11" style="252"/>
    <col min="15361" max="15361" width="46.7109375" style="252" bestFit="1" customWidth="1"/>
    <col min="15362" max="15362" width="12" style="252" bestFit="1" customWidth="1"/>
    <col min="15363" max="15363" width="12.42578125" style="252" bestFit="1" customWidth="1"/>
    <col min="15364" max="15364" width="12" style="252" customWidth="1"/>
    <col min="15365" max="15365" width="12.42578125" style="252" bestFit="1" customWidth="1"/>
    <col min="15366" max="15366" width="11" style="252" bestFit="1" customWidth="1"/>
    <col min="15367" max="15367" width="2.42578125" style="252" bestFit="1" customWidth="1"/>
    <col min="15368" max="15368" width="10.85546875" style="252" bestFit="1" customWidth="1"/>
    <col min="15369" max="15369" width="10.7109375" style="252" customWidth="1"/>
    <col min="15370" max="15370" width="2.140625" style="252" customWidth="1"/>
    <col min="15371" max="15371" width="8.7109375" style="252" bestFit="1" customWidth="1"/>
    <col min="15372" max="15616" width="11" style="252"/>
    <col min="15617" max="15617" width="46.7109375" style="252" bestFit="1" customWidth="1"/>
    <col min="15618" max="15618" width="12" style="252" bestFit="1" customWidth="1"/>
    <col min="15619" max="15619" width="12.42578125" style="252" bestFit="1" customWidth="1"/>
    <col min="15620" max="15620" width="12" style="252" customWidth="1"/>
    <col min="15621" max="15621" width="12.42578125" style="252" bestFit="1" customWidth="1"/>
    <col min="15622" max="15622" width="11" style="252" bestFit="1" customWidth="1"/>
    <col min="15623" max="15623" width="2.42578125" style="252" bestFit="1" customWidth="1"/>
    <col min="15624" max="15624" width="10.85546875" style="252" bestFit="1" customWidth="1"/>
    <col min="15625" max="15625" width="10.7109375" style="252" customWidth="1"/>
    <col min="15626" max="15626" width="2.140625" style="252" customWidth="1"/>
    <col min="15627" max="15627" width="8.7109375" style="252" bestFit="1" customWidth="1"/>
    <col min="15628" max="15872" width="11" style="252"/>
    <col min="15873" max="15873" width="46.7109375" style="252" bestFit="1" customWidth="1"/>
    <col min="15874" max="15874" width="12" style="252" bestFit="1" customWidth="1"/>
    <col min="15875" max="15875" width="12.42578125" style="252" bestFit="1" customWidth="1"/>
    <col min="15876" max="15876" width="12" style="252" customWidth="1"/>
    <col min="15877" max="15877" width="12.42578125" style="252" bestFit="1" customWidth="1"/>
    <col min="15878" max="15878" width="11" style="252" bestFit="1" customWidth="1"/>
    <col min="15879" max="15879" width="2.42578125" style="252" bestFit="1" customWidth="1"/>
    <col min="15880" max="15880" width="10.85546875" style="252" bestFit="1" customWidth="1"/>
    <col min="15881" max="15881" width="10.7109375" style="252" customWidth="1"/>
    <col min="15882" max="15882" width="2.140625" style="252" customWidth="1"/>
    <col min="15883" max="15883" width="8.7109375" style="252" bestFit="1" customWidth="1"/>
    <col min="15884" max="16128" width="11" style="252"/>
    <col min="16129" max="16129" width="46.7109375" style="252" bestFit="1" customWidth="1"/>
    <col min="16130" max="16130" width="12" style="252" bestFit="1" customWidth="1"/>
    <col min="16131" max="16131" width="12.42578125" style="252" bestFit="1" customWidth="1"/>
    <col min="16132" max="16132" width="12" style="252" customWidth="1"/>
    <col min="16133" max="16133" width="12.42578125" style="252" bestFit="1" customWidth="1"/>
    <col min="16134" max="16134" width="11" style="252" bestFit="1" customWidth="1"/>
    <col min="16135" max="16135" width="2.42578125" style="252" bestFit="1" customWidth="1"/>
    <col min="16136" max="16136" width="10.85546875" style="252" bestFit="1" customWidth="1"/>
    <col min="16137" max="16137" width="10.7109375" style="252" customWidth="1"/>
    <col min="16138" max="16138" width="2.140625" style="252" customWidth="1"/>
    <col min="16139" max="16139" width="8.7109375" style="252" bestFit="1" customWidth="1"/>
    <col min="16140" max="16384" width="11" style="252"/>
  </cols>
  <sheetData>
    <row r="1" spans="1:11" s="254" customFormat="1" ht="12.75">
      <c r="A1" s="1857" t="s">
        <v>1160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</row>
    <row r="2" spans="1:11" s="254" customFormat="1" ht="17.100000000000001" customHeight="1">
      <c r="A2" s="1866" t="s">
        <v>263</v>
      </c>
      <c r="B2" s="1866"/>
      <c r="C2" s="1866"/>
      <c r="D2" s="1866"/>
      <c r="E2" s="1866"/>
      <c r="F2" s="1866"/>
      <c r="G2" s="1866"/>
      <c r="H2" s="1866"/>
      <c r="I2" s="1866"/>
      <c r="J2" s="1866"/>
      <c r="K2" s="1866"/>
    </row>
    <row r="3" spans="1:11" s="254" customFormat="1" ht="17.100000000000001" customHeight="1" thickBot="1">
      <c r="B3" s="341"/>
      <c r="C3" s="341"/>
      <c r="D3" s="341"/>
      <c r="E3" s="341"/>
      <c r="I3" s="1859" t="s">
        <v>1</v>
      </c>
      <c r="J3" s="1859"/>
      <c r="K3" s="1859"/>
    </row>
    <row r="4" spans="1:11" s="254" customFormat="1" ht="13.5" thickTop="1">
      <c r="A4" s="876"/>
      <c r="B4" s="942">
        <v>2015</v>
      </c>
      <c r="C4" s="942">
        <v>2016</v>
      </c>
      <c r="D4" s="942">
        <v>2016</v>
      </c>
      <c r="E4" s="943">
        <v>2017</v>
      </c>
      <c r="F4" s="1870" t="s">
        <v>861</v>
      </c>
      <c r="G4" s="1871"/>
      <c r="H4" s="1871"/>
      <c r="I4" s="1871"/>
      <c r="J4" s="1871"/>
      <c r="K4" s="1872"/>
    </row>
    <row r="5" spans="1:11" s="254" customFormat="1" ht="12.75">
      <c r="A5" s="944" t="s">
        <v>903</v>
      </c>
      <c r="B5" s="971" t="s">
        <v>863</v>
      </c>
      <c r="C5" s="971" t="s">
        <v>864</v>
      </c>
      <c r="D5" s="971" t="s">
        <v>865</v>
      </c>
      <c r="E5" s="972" t="s">
        <v>866</v>
      </c>
      <c r="F5" s="1862" t="s">
        <v>6</v>
      </c>
      <c r="G5" s="1863"/>
      <c r="H5" s="1864"/>
      <c r="I5" s="1873" t="s">
        <v>50</v>
      </c>
      <c r="J5" s="1873"/>
      <c r="K5" s="1874"/>
    </row>
    <row r="6" spans="1:11" s="254" customFormat="1" ht="12.75">
      <c r="A6" s="944"/>
      <c r="B6" s="971"/>
      <c r="C6" s="971"/>
      <c r="D6" s="971"/>
      <c r="E6" s="972"/>
      <c r="F6" s="949" t="s">
        <v>3</v>
      </c>
      <c r="G6" s="950" t="s">
        <v>194</v>
      </c>
      <c r="H6" s="951" t="s">
        <v>867</v>
      </c>
      <c r="I6" s="946" t="s">
        <v>3</v>
      </c>
      <c r="J6" s="950" t="s">
        <v>194</v>
      </c>
      <c r="K6" s="952" t="s">
        <v>867</v>
      </c>
    </row>
    <row r="7" spans="1:11" s="254" customFormat="1" ht="17.100000000000001" customHeight="1">
      <c r="A7" s="890" t="s">
        <v>950</v>
      </c>
      <c r="B7" s="891">
        <v>1452748.758025059</v>
      </c>
      <c r="C7" s="891">
        <v>1624114.852745495</v>
      </c>
      <c r="D7" s="891">
        <v>1753430.639797833</v>
      </c>
      <c r="E7" s="892">
        <v>1930883.7901774256</v>
      </c>
      <c r="F7" s="893">
        <v>171366.09472043603</v>
      </c>
      <c r="G7" s="953"/>
      <c r="H7" s="892">
        <v>11.795989758986259</v>
      </c>
      <c r="I7" s="891">
        <v>177453.15037959255</v>
      </c>
      <c r="J7" s="954"/>
      <c r="K7" s="896">
        <v>10.120340454416409</v>
      </c>
    </row>
    <row r="8" spans="1:11" s="254" customFormat="1" ht="17.100000000000001" customHeight="1">
      <c r="A8" s="897" t="s">
        <v>951</v>
      </c>
      <c r="B8" s="898">
        <v>150442.94437548862</v>
      </c>
      <c r="C8" s="898">
        <v>168605.32295469363</v>
      </c>
      <c r="D8" s="898">
        <v>175087.20586657317</v>
      </c>
      <c r="E8" s="899">
        <v>157482.92379815454</v>
      </c>
      <c r="F8" s="900">
        <v>18162.378579205018</v>
      </c>
      <c r="G8" s="955"/>
      <c r="H8" s="899">
        <v>12.072602443803394</v>
      </c>
      <c r="I8" s="898">
        <v>-17604.28206841863</v>
      </c>
      <c r="J8" s="899"/>
      <c r="K8" s="902">
        <v>-10.054579363059878</v>
      </c>
    </row>
    <row r="9" spans="1:11" s="254" customFormat="1" ht="17.100000000000001" customHeight="1">
      <c r="A9" s="897" t="s">
        <v>952</v>
      </c>
      <c r="B9" s="898">
        <v>132566.90180425718</v>
      </c>
      <c r="C9" s="898">
        <v>149443.93979220491</v>
      </c>
      <c r="D9" s="898">
        <v>157821.02541387235</v>
      </c>
      <c r="E9" s="899">
        <v>143345.10454849253</v>
      </c>
      <c r="F9" s="900">
        <v>16877.037987947726</v>
      </c>
      <c r="G9" s="955"/>
      <c r="H9" s="899">
        <v>12.730959054068913</v>
      </c>
      <c r="I9" s="898">
        <v>-14475.920865379827</v>
      </c>
      <c r="J9" s="899"/>
      <c r="K9" s="902">
        <v>-9.172365232970666</v>
      </c>
    </row>
    <row r="10" spans="1:11" s="254" customFormat="1" ht="17.100000000000001" customHeight="1">
      <c r="A10" s="897" t="s">
        <v>953</v>
      </c>
      <c r="B10" s="898">
        <v>17876.042571231428</v>
      </c>
      <c r="C10" s="898">
        <v>19161.383162488717</v>
      </c>
      <c r="D10" s="898">
        <v>17266.180452700828</v>
      </c>
      <c r="E10" s="899">
        <v>14137.81924966202</v>
      </c>
      <c r="F10" s="900">
        <v>1285.3405912572889</v>
      </c>
      <c r="G10" s="955"/>
      <c r="H10" s="899">
        <v>7.190297215591972</v>
      </c>
      <c r="I10" s="898">
        <v>-3128.3612030388085</v>
      </c>
      <c r="J10" s="899"/>
      <c r="K10" s="902">
        <v>-18.118432224247147</v>
      </c>
    </row>
    <row r="11" spans="1:11" s="254" customFormat="1" ht="17.100000000000001" customHeight="1">
      <c r="A11" s="897" t="s">
        <v>954</v>
      </c>
      <c r="B11" s="898">
        <v>559350.96196784906</v>
      </c>
      <c r="C11" s="898">
        <v>642080.19861584611</v>
      </c>
      <c r="D11" s="898">
        <v>698691.20718652371</v>
      </c>
      <c r="E11" s="899">
        <v>670158.03438593226</v>
      </c>
      <c r="F11" s="900">
        <v>82729.236647997051</v>
      </c>
      <c r="G11" s="955"/>
      <c r="H11" s="899">
        <v>14.790219785615072</v>
      </c>
      <c r="I11" s="898">
        <v>-28533.172800591448</v>
      </c>
      <c r="J11" s="899"/>
      <c r="K11" s="902">
        <v>-4.0838030459104075</v>
      </c>
    </row>
    <row r="12" spans="1:11" s="254" customFormat="1" ht="17.100000000000001" customHeight="1">
      <c r="A12" s="897" t="s">
        <v>952</v>
      </c>
      <c r="B12" s="898">
        <v>549436.30941642844</v>
      </c>
      <c r="C12" s="898">
        <v>628880.06041398656</v>
      </c>
      <c r="D12" s="898">
        <v>683588.6654231404</v>
      </c>
      <c r="E12" s="899">
        <v>656437.93926772103</v>
      </c>
      <c r="F12" s="900">
        <v>79443.75099755812</v>
      </c>
      <c r="G12" s="955"/>
      <c r="H12" s="899">
        <v>14.459137417026103</v>
      </c>
      <c r="I12" s="898">
        <v>-27150.726155419368</v>
      </c>
      <c r="J12" s="899"/>
      <c r="K12" s="902">
        <v>-3.9717929112550614</v>
      </c>
    </row>
    <row r="13" spans="1:11" s="254" customFormat="1" ht="17.100000000000001" customHeight="1">
      <c r="A13" s="897" t="s">
        <v>953</v>
      </c>
      <c r="B13" s="898">
        <v>9914.6525514205823</v>
      </c>
      <c r="C13" s="898">
        <v>13200.13820185951</v>
      </c>
      <c r="D13" s="898">
        <v>15102.541763383291</v>
      </c>
      <c r="E13" s="899">
        <v>13720.095118211271</v>
      </c>
      <c r="F13" s="900">
        <v>3285.4856504389281</v>
      </c>
      <c r="G13" s="955"/>
      <c r="H13" s="899">
        <v>33.137678132434203</v>
      </c>
      <c r="I13" s="898">
        <v>-1382.44664517202</v>
      </c>
      <c r="J13" s="899"/>
      <c r="K13" s="902">
        <v>-9.1537349595272524</v>
      </c>
    </row>
    <row r="14" spans="1:11" s="254" customFormat="1" ht="17.100000000000001" customHeight="1">
      <c r="A14" s="897" t="s">
        <v>955</v>
      </c>
      <c r="B14" s="898">
        <v>417355.10912562284</v>
      </c>
      <c r="C14" s="898">
        <v>444220.67828100006</v>
      </c>
      <c r="D14" s="898">
        <v>523230.70966334542</v>
      </c>
      <c r="E14" s="899">
        <v>766125.59700524306</v>
      </c>
      <c r="F14" s="900">
        <v>26865.569155377219</v>
      </c>
      <c r="G14" s="955"/>
      <c r="H14" s="899">
        <v>6.4371008208481646</v>
      </c>
      <c r="I14" s="898">
        <v>242894.88734189764</v>
      </c>
      <c r="J14" s="899"/>
      <c r="K14" s="902">
        <v>46.422139002158318</v>
      </c>
    </row>
    <row r="15" spans="1:11" s="254" customFormat="1" ht="17.100000000000001" customHeight="1">
      <c r="A15" s="897" t="s">
        <v>952</v>
      </c>
      <c r="B15" s="898">
        <v>397787.37478232005</v>
      </c>
      <c r="C15" s="898">
        <v>424779.30559151241</v>
      </c>
      <c r="D15" s="898">
        <v>501530.38724079012</v>
      </c>
      <c r="E15" s="899">
        <v>741552.52618289227</v>
      </c>
      <c r="F15" s="900">
        <v>26991.930809192359</v>
      </c>
      <c r="G15" s="955"/>
      <c r="H15" s="899">
        <v>6.7855172185801695</v>
      </c>
      <c r="I15" s="898">
        <v>240022.13894210214</v>
      </c>
      <c r="J15" s="899"/>
      <c r="K15" s="902">
        <v>47.857945410367513</v>
      </c>
    </row>
    <row r="16" spans="1:11" s="254" customFormat="1" ht="17.100000000000001" customHeight="1">
      <c r="A16" s="897" t="s">
        <v>953</v>
      </c>
      <c r="B16" s="898">
        <v>19567.7343433028</v>
      </c>
      <c r="C16" s="898">
        <v>19441.372689487645</v>
      </c>
      <c r="D16" s="898">
        <v>21700.32242255532</v>
      </c>
      <c r="E16" s="899">
        <v>24573.070822350812</v>
      </c>
      <c r="F16" s="900">
        <v>-126.36165381515457</v>
      </c>
      <c r="G16" s="955"/>
      <c r="H16" s="899">
        <v>-0.64576537885390273</v>
      </c>
      <c r="I16" s="898">
        <v>2872.7483997954914</v>
      </c>
      <c r="J16" s="899"/>
      <c r="K16" s="902">
        <v>13.23827519175271</v>
      </c>
    </row>
    <row r="17" spans="1:11" s="254" customFormat="1" ht="17.100000000000001" customHeight="1">
      <c r="A17" s="897" t="s">
        <v>956</v>
      </c>
      <c r="B17" s="898">
        <v>313798.85776072845</v>
      </c>
      <c r="C17" s="898">
        <v>353269.99199456989</v>
      </c>
      <c r="D17" s="898">
        <v>340707.80008729029</v>
      </c>
      <c r="E17" s="899">
        <v>319215.95926096576</v>
      </c>
      <c r="F17" s="900">
        <v>39471.13423384144</v>
      </c>
      <c r="G17" s="955"/>
      <c r="H17" s="899">
        <v>12.578482444298178</v>
      </c>
      <c r="I17" s="898">
        <v>-21491.840826324536</v>
      </c>
      <c r="J17" s="899"/>
      <c r="K17" s="902">
        <v>-6.3079978858183656</v>
      </c>
    </row>
    <row r="18" spans="1:11" s="254" customFormat="1" ht="17.100000000000001" customHeight="1">
      <c r="A18" s="897" t="s">
        <v>952</v>
      </c>
      <c r="B18" s="898">
        <v>266863.39963048324</v>
      </c>
      <c r="C18" s="898">
        <v>301999.1766140539</v>
      </c>
      <c r="D18" s="898">
        <v>285473.85906074889</v>
      </c>
      <c r="E18" s="899">
        <v>269406.51911116071</v>
      </c>
      <c r="F18" s="900">
        <v>35135.776983570657</v>
      </c>
      <c r="G18" s="955"/>
      <c r="H18" s="899">
        <v>13.166203020804645</v>
      </c>
      <c r="I18" s="898">
        <v>-16067.339949588175</v>
      </c>
      <c r="J18" s="899"/>
      <c r="K18" s="902">
        <v>-5.6283051633701575</v>
      </c>
    </row>
    <row r="19" spans="1:11" s="254" customFormat="1" ht="17.100000000000001" customHeight="1">
      <c r="A19" s="897" t="s">
        <v>953</v>
      </c>
      <c r="B19" s="898">
        <v>46935.458130245184</v>
      </c>
      <c r="C19" s="898">
        <v>51270.815380516011</v>
      </c>
      <c r="D19" s="898">
        <v>55233.941026541404</v>
      </c>
      <c r="E19" s="899">
        <v>49809.440149805065</v>
      </c>
      <c r="F19" s="900">
        <v>4335.3572502708266</v>
      </c>
      <c r="G19" s="955"/>
      <c r="H19" s="899">
        <v>9.236848691750863</v>
      </c>
      <c r="I19" s="898">
        <v>-5424.5008767363397</v>
      </c>
      <c r="J19" s="899"/>
      <c r="K19" s="902">
        <v>-9.8209556948502374</v>
      </c>
    </row>
    <row r="20" spans="1:11" s="254" customFormat="1" ht="17.100000000000001" customHeight="1">
      <c r="A20" s="897" t="s">
        <v>957</v>
      </c>
      <c r="B20" s="898">
        <v>11800.884795370011</v>
      </c>
      <c r="C20" s="898">
        <v>15938.660899384999</v>
      </c>
      <c r="D20" s="898">
        <v>15713.716994100498</v>
      </c>
      <c r="E20" s="899">
        <v>17901.27572713</v>
      </c>
      <c r="F20" s="900">
        <v>4137.7761040149871</v>
      </c>
      <c r="G20" s="955"/>
      <c r="H20" s="899">
        <v>35.06327004936454</v>
      </c>
      <c r="I20" s="898">
        <v>2187.558733029502</v>
      </c>
      <c r="J20" s="899"/>
      <c r="K20" s="902">
        <v>13.921332131988832</v>
      </c>
    </row>
    <row r="21" spans="1:11" s="254" customFormat="1" ht="17.100000000000001" customHeight="1">
      <c r="A21" s="890" t="s">
        <v>958</v>
      </c>
      <c r="B21" s="891">
        <v>3261.5032812499999</v>
      </c>
      <c r="C21" s="891">
        <v>4473.8200250299997</v>
      </c>
      <c r="D21" s="891">
        <v>6516.2528778900005</v>
      </c>
      <c r="E21" s="892">
        <v>8686.8960936200001</v>
      </c>
      <c r="F21" s="893">
        <v>1212.3167437799998</v>
      </c>
      <c r="G21" s="953"/>
      <c r="H21" s="892">
        <v>37.170489778424162</v>
      </c>
      <c r="I21" s="891">
        <v>2170.6432157299996</v>
      </c>
      <c r="J21" s="892"/>
      <c r="K21" s="896">
        <v>33.311218217069353</v>
      </c>
    </row>
    <row r="22" spans="1:11" s="254" customFormat="1" ht="17.100000000000001" customHeight="1">
      <c r="A22" s="890" t="s">
        <v>959</v>
      </c>
      <c r="B22" s="891">
        <v>0</v>
      </c>
      <c r="C22" s="891">
        <v>0</v>
      </c>
      <c r="D22" s="891">
        <v>0</v>
      </c>
      <c r="E22" s="892">
        <v>0</v>
      </c>
      <c r="F22" s="893">
        <v>0</v>
      </c>
      <c r="G22" s="953"/>
      <c r="H22" s="892"/>
      <c r="I22" s="891">
        <v>0</v>
      </c>
      <c r="J22" s="892"/>
      <c r="K22" s="896"/>
    </row>
    <row r="23" spans="1:11" s="254" customFormat="1" ht="17.100000000000001" customHeight="1">
      <c r="A23" s="976" t="s">
        <v>960</v>
      </c>
      <c r="B23" s="891">
        <v>297716.124557734</v>
      </c>
      <c r="C23" s="891">
        <v>361693.30532748433</v>
      </c>
      <c r="D23" s="891">
        <v>381269.36728289392</v>
      </c>
      <c r="E23" s="892">
        <v>461804.12517120334</v>
      </c>
      <c r="F23" s="893">
        <v>63977.180769750325</v>
      </c>
      <c r="G23" s="953"/>
      <c r="H23" s="892">
        <v>21.489323383068452</v>
      </c>
      <c r="I23" s="891">
        <v>80534.757888309425</v>
      </c>
      <c r="J23" s="892"/>
      <c r="K23" s="896">
        <v>21.122797895419254</v>
      </c>
    </row>
    <row r="24" spans="1:11" s="254" customFormat="1" ht="17.100000000000001" customHeight="1">
      <c r="A24" s="977" t="s">
        <v>961</v>
      </c>
      <c r="B24" s="898">
        <v>98300.068813239996</v>
      </c>
      <c r="C24" s="898">
        <v>113911.45631655997</v>
      </c>
      <c r="D24" s="898">
        <v>122538.92297315999</v>
      </c>
      <c r="E24" s="899">
        <v>161831.87030658004</v>
      </c>
      <c r="F24" s="900">
        <v>15611.387503319973</v>
      </c>
      <c r="G24" s="955"/>
      <c r="H24" s="899">
        <v>15.881359689564409</v>
      </c>
      <c r="I24" s="898">
        <v>39292.947333420045</v>
      </c>
      <c r="J24" s="899"/>
      <c r="K24" s="902">
        <v>32.065686869164402</v>
      </c>
    </row>
    <row r="25" spans="1:11" s="254" customFormat="1" ht="17.100000000000001" customHeight="1">
      <c r="A25" s="977" t="s">
        <v>962</v>
      </c>
      <c r="B25" s="898">
        <v>63635.733713796857</v>
      </c>
      <c r="C25" s="898">
        <v>84881.926256041072</v>
      </c>
      <c r="D25" s="898">
        <v>88058.106449622312</v>
      </c>
      <c r="E25" s="899">
        <v>103095.87621871769</v>
      </c>
      <c r="F25" s="900">
        <v>21246.192542244215</v>
      </c>
      <c r="G25" s="955"/>
      <c r="H25" s="899">
        <v>33.387204487653818</v>
      </c>
      <c r="I25" s="898">
        <v>15037.769769095379</v>
      </c>
      <c r="J25" s="899"/>
      <c r="K25" s="902">
        <v>17.077098719694167</v>
      </c>
    </row>
    <row r="26" spans="1:11" s="254" customFormat="1" ht="17.100000000000001" customHeight="1">
      <c r="A26" s="977" t="s">
        <v>963</v>
      </c>
      <c r="B26" s="898">
        <v>135780.32203069713</v>
      </c>
      <c r="C26" s="898">
        <v>162899.9227548833</v>
      </c>
      <c r="D26" s="898">
        <v>170672.33786011161</v>
      </c>
      <c r="E26" s="899">
        <v>196876.37864590558</v>
      </c>
      <c r="F26" s="900">
        <v>27119.600724186166</v>
      </c>
      <c r="G26" s="955"/>
      <c r="H26" s="899">
        <v>19.973145090976423</v>
      </c>
      <c r="I26" s="898">
        <v>26204.040785793972</v>
      </c>
      <c r="J26" s="899"/>
      <c r="K26" s="902">
        <v>15.353419959168557</v>
      </c>
    </row>
    <row r="27" spans="1:11" s="254" customFormat="1" ht="17.100000000000001" customHeight="1">
      <c r="A27" s="978" t="s">
        <v>964</v>
      </c>
      <c r="B27" s="979">
        <v>1753726.3858640429</v>
      </c>
      <c r="C27" s="979">
        <v>1990281.9780980095</v>
      </c>
      <c r="D27" s="979">
        <v>2141216.2599586169</v>
      </c>
      <c r="E27" s="980">
        <v>2401374.811442249</v>
      </c>
      <c r="F27" s="981">
        <v>236555.59223396657</v>
      </c>
      <c r="G27" s="982"/>
      <c r="H27" s="980">
        <v>13.488739984796322</v>
      </c>
      <c r="I27" s="979">
        <v>260158.55148363207</v>
      </c>
      <c r="J27" s="980"/>
      <c r="K27" s="983">
        <v>12.150036236351957</v>
      </c>
    </row>
    <row r="28" spans="1:11" s="254" customFormat="1" ht="17.100000000000001" customHeight="1">
      <c r="A28" s="890" t="s">
        <v>965</v>
      </c>
      <c r="B28" s="891">
        <v>327932.4961981544</v>
      </c>
      <c r="C28" s="891">
        <v>295366.54988246877</v>
      </c>
      <c r="D28" s="891">
        <v>328336.9859457548</v>
      </c>
      <c r="E28" s="892">
        <v>356594.30042865593</v>
      </c>
      <c r="F28" s="893">
        <v>-32565.946315685636</v>
      </c>
      <c r="G28" s="953"/>
      <c r="H28" s="892">
        <v>-9.930685947027202</v>
      </c>
      <c r="I28" s="891">
        <v>28257.314482901129</v>
      </c>
      <c r="J28" s="892"/>
      <c r="K28" s="896">
        <v>8.6061929336128991</v>
      </c>
    </row>
    <row r="29" spans="1:11" s="254" customFormat="1" ht="17.100000000000001" customHeight="1">
      <c r="A29" s="897" t="s">
        <v>966</v>
      </c>
      <c r="B29" s="898">
        <v>39383.423337810003</v>
      </c>
      <c r="C29" s="898">
        <v>35862.840366629993</v>
      </c>
      <c r="D29" s="898">
        <v>47060.550543040008</v>
      </c>
      <c r="E29" s="899">
        <v>44602.060891430003</v>
      </c>
      <c r="F29" s="900">
        <v>-3520.5829711800106</v>
      </c>
      <c r="G29" s="955"/>
      <c r="H29" s="899">
        <v>-8.9392507628966822</v>
      </c>
      <c r="I29" s="898">
        <v>-2458.4896516100052</v>
      </c>
      <c r="J29" s="899"/>
      <c r="K29" s="902">
        <v>-5.2240987902628824</v>
      </c>
    </row>
    <row r="30" spans="1:11" s="254" customFormat="1" ht="17.100000000000001" customHeight="1">
      <c r="A30" s="897" t="s">
        <v>984</v>
      </c>
      <c r="B30" s="898">
        <v>174939.83073156001</v>
      </c>
      <c r="C30" s="898">
        <v>119325.13208082</v>
      </c>
      <c r="D30" s="898">
        <v>134715.85834726001</v>
      </c>
      <c r="E30" s="899">
        <v>154802.91168778011</v>
      </c>
      <c r="F30" s="900">
        <v>-55614.698650740014</v>
      </c>
      <c r="G30" s="955"/>
      <c r="H30" s="899">
        <v>-31.790758238516375</v>
      </c>
      <c r="I30" s="898">
        <v>20087.053340520099</v>
      </c>
      <c r="J30" s="899"/>
      <c r="K30" s="902">
        <v>14.910682073331902</v>
      </c>
    </row>
    <row r="31" spans="1:11" s="254" customFormat="1" ht="17.100000000000001" customHeight="1">
      <c r="A31" s="897" t="s">
        <v>968</v>
      </c>
      <c r="B31" s="898">
        <v>1252.0553161744995</v>
      </c>
      <c r="C31" s="898">
        <v>1227.6964806937501</v>
      </c>
      <c r="D31" s="898">
        <v>928.10821719000012</v>
      </c>
      <c r="E31" s="899">
        <v>1455.67675265875</v>
      </c>
      <c r="F31" s="900">
        <v>-24.358835480749349</v>
      </c>
      <c r="G31" s="955"/>
      <c r="H31" s="899">
        <v>-1.9455079313248529</v>
      </c>
      <c r="I31" s="898">
        <v>527.56853546874993</v>
      </c>
      <c r="J31" s="899"/>
      <c r="K31" s="902">
        <v>56.84342899861938</v>
      </c>
    </row>
    <row r="32" spans="1:11" s="254" customFormat="1" ht="17.100000000000001" customHeight="1">
      <c r="A32" s="897" t="s">
        <v>969</v>
      </c>
      <c r="B32" s="898">
        <v>112283.64119529993</v>
      </c>
      <c r="C32" s="898">
        <v>138174.62444490503</v>
      </c>
      <c r="D32" s="898">
        <v>145568.34853165474</v>
      </c>
      <c r="E32" s="899">
        <v>154998.1810967871</v>
      </c>
      <c r="F32" s="900">
        <v>25890.983249605095</v>
      </c>
      <c r="G32" s="955"/>
      <c r="H32" s="899">
        <v>23.058553297689873</v>
      </c>
      <c r="I32" s="898">
        <v>9429.8325651323539</v>
      </c>
      <c r="J32" s="899"/>
      <c r="K32" s="902">
        <v>6.4779415719494668</v>
      </c>
    </row>
    <row r="33" spans="1:11" s="254" customFormat="1" ht="17.100000000000001" customHeight="1">
      <c r="A33" s="897" t="s">
        <v>970</v>
      </c>
      <c r="B33" s="898">
        <v>73.545617310000011</v>
      </c>
      <c r="C33" s="898">
        <v>776.25650941999993</v>
      </c>
      <c r="D33" s="898">
        <v>64.12030661</v>
      </c>
      <c r="E33" s="899">
        <v>735.47</v>
      </c>
      <c r="F33" s="900">
        <v>702.71089210999992</v>
      </c>
      <c r="G33" s="955"/>
      <c r="H33" s="899"/>
      <c r="I33" s="898">
        <v>671.34969339000008</v>
      </c>
      <c r="J33" s="899"/>
      <c r="K33" s="902"/>
    </row>
    <row r="34" spans="1:11" s="254" customFormat="1" ht="17.100000000000001" customHeight="1">
      <c r="A34" s="956" t="s">
        <v>971</v>
      </c>
      <c r="B34" s="891">
        <v>1267006.8212577009</v>
      </c>
      <c r="C34" s="891">
        <v>1448415.1263571691</v>
      </c>
      <c r="D34" s="891">
        <v>1594927.4625929503</v>
      </c>
      <c r="E34" s="892">
        <v>1833677.2539386225</v>
      </c>
      <c r="F34" s="893">
        <v>181408.30509946821</v>
      </c>
      <c r="G34" s="953"/>
      <c r="H34" s="892">
        <v>14.317863333947351</v>
      </c>
      <c r="I34" s="891">
        <v>238749.79134567222</v>
      </c>
      <c r="J34" s="892"/>
      <c r="K34" s="896">
        <v>14.969319730536535</v>
      </c>
    </row>
    <row r="35" spans="1:11" s="254" customFormat="1" ht="17.100000000000001" customHeight="1">
      <c r="A35" s="897" t="s">
        <v>972</v>
      </c>
      <c r="B35" s="898">
        <v>136363.1</v>
      </c>
      <c r="C35" s="898">
        <v>143232.875</v>
      </c>
      <c r="D35" s="898">
        <v>176963</v>
      </c>
      <c r="E35" s="899">
        <v>147101.1</v>
      </c>
      <c r="F35" s="900">
        <v>6869.7749999999942</v>
      </c>
      <c r="G35" s="955"/>
      <c r="H35" s="899">
        <v>5.0378548155622696</v>
      </c>
      <c r="I35" s="898">
        <v>-29861.899999999994</v>
      </c>
      <c r="J35" s="899"/>
      <c r="K35" s="902">
        <v>-16.874657414261733</v>
      </c>
    </row>
    <row r="36" spans="1:11" s="254" customFormat="1" ht="17.100000000000001" customHeight="1">
      <c r="A36" s="897" t="s">
        <v>973</v>
      </c>
      <c r="B36" s="898">
        <v>9774.4680178045001</v>
      </c>
      <c r="C36" s="898">
        <v>8924.1418461459016</v>
      </c>
      <c r="D36" s="898">
        <v>7875.8269747999993</v>
      </c>
      <c r="E36" s="899">
        <v>8642.0648518400012</v>
      </c>
      <c r="F36" s="900">
        <v>-850.32617165859847</v>
      </c>
      <c r="G36" s="955"/>
      <c r="H36" s="899">
        <v>-8.6994624168773438</v>
      </c>
      <c r="I36" s="898">
        <v>766.23787704000188</v>
      </c>
      <c r="J36" s="899"/>
      <c r="K36" s="902">
        <v>9.7289831212862552</v>
      </c>
    </row>
    <row r="37" spans="1:11" s="254" customFormat="1" ht="17.100000000000001" customHeight="1">
      <c r="A37" s="903" t="s">
        <v>974</v>
      </c>
      <c r="B37" s="898">
        <v>11901.177529272247</v>
      </c>
      <c r="C37" s="898">
        <v>15359.991984755738</v>
      </c>
      <c r="D37" s="898">
        <v>15311.150437202248</v>
      </c>
      <c r="E37" s="899">
        <v>17280.030903284893</v>
      </c>
      <c r="F37" s="900">
        <v>3458.8144554834907</v>
      </c>
      <c r="G37" s="955"/>
      <c r="H37" s="899">
        <v>29.062791870604055</v>
      </c>
      <c r="I37" s="898">
        <v>1968.8804660826445</v>
      </c>
      <c r="J37" s="899"/>
      <c r="K37" s="902">
        <v>12.859128216118625</v>
      </c>
    </row>
    <row r="38" spans="1:11" s="254" customFormat="1" ht="17.100000000000001" customHeight="1">
      <c r="A38" s="984" t="s">
        <v>975</v>
      </c>
      <c r="B38" s="898">
        <v>852.91678677000004</v>
      </c>
      <c r="C38" s="898">
        <v>1006.1974763800001</v>
      </c>
      <c r="D38" s="898">
        <v>1006.56234124</v>
      </c>
      <c r="E38" s="899">
        <v>1206.0790198</v>
      </c>
      <c r="F38" s="900">
        <v>153.28068961000008</v>
      </c>
      <c r="G38" s="955"/>
      <c r="H38" s="899">
        <v>17.971353359156499</v>
      </c>
      <c r="I38" s="898">
        <v>199.51667855999995</v>
      </c>
      <c r="J38" s="899"/>
      <c r="K38" s="902">
        <v>19.821591806644804</v>
      </c>
    </row>
    <row r="39" spans="1:11" s="254" customFormat="1" ht="17.100000000000001" customHeight="1">
      <c r="A39" s="984" t="s">
        <v>976</v>
      </c>
      <c r="B39" s="898">
        <v>11048.260742502247</v>
      </c>
      <c r="C39" s="898">
        <v>14353.794508375737</v>
      </c>
      <c r="D39" s="898">
        <v>14304.588095962248</v>
      </c>
      <c r="E39" s="899">
        <v>16073.951883484891</v>
      </c>
      <c r="F39" s="900">
        <v>3305.5337658734898</v>
      </c>
      <c r="G39" s="955"/>
      <c r="H39" s="899">
        <v>29.919041946188184</v>
      </c>
      <c r="I39" s="898">
        <v>1769.3637875226432</v>
      </c>
      <c r="J39" s="899"/>
      <c r="K39" s="902">
        <v>12.369204731047663</v>
      </c>
    </row>
    <row r="40" spans="1:11" s="254" customFormat="1" ht="17.100000000000001" customHeight="1">
      <c r="A40" s="897" t="s">
        <v>977</v>
      </c>
      <c r="B40" s="898">
        <v>1101814.6734176553</v>
      </c>
      <c r="C40" s="898">
        <v>1275140.6692719425</v>
      </c>
      <c r="D40" s="898">
        <v>1389459.2153841951</v>
      </c>
      <c r="E40" s="899">
        <v>1654152.4531511341</v>
      </c>
      <c r="F40" s="900">
        <v>173325.99585428718</v>
      </c>
      <c r="G40" s="955"/>
      <c r="H40" s="899">
        <v>15.730957304884793</v>
      </c>
      <c r="I40" s="898">
        <v>264693.23776693898</v>
      </c>
      <c r="J40" s="899"/>
      <c r="K40" s="902">
        <v>19.050090483854142</v>
      </c>
    </row>
    <row r="41" spans="1:11" s="254" customFormat="1" ht="17.100000000000001" customHeight="1">
      <c r="A41" s="903" t="s">
        <v>978</v>
      </c>
      <c r="B41" s="898">
        <v>1080542.0982498489</v>
      </c>
      <c r="C41" s="898">
        <v>1250269.0444668566</v>
      </c>
      <c r="D41" s="898">
        <v>1367279.7512012066</v>
      </c>
      <c r="E41" s="899">
        <v>1627965.1414040255</v>
      </c>
      <c r="F41" s="900">
        <v>169726.9462170077</v>
      </c>
      <c r="G41" s="955"/>
      <c r="H41" s="899">
        <v>15.707573679166591</v>
      </c>
      <c r="I41" s="898">
        <v>260685.3902028189</v>
      </c>
      <c r="J41" s="899"/>
      <c r="K41" s="902">
        <v>19.065987774176936</v>
      </c>
    </row>
    <row r="42" spans="1:11" s="254" customFormat="1" ht="17.100000000000001" customHeight="1">
      <c r="A42" s="903" t="s">
        <v>979</v>
      </c>
      <c r="B42" s="898">
        <v>21272.57516780643</v>
      </c>
      <c r="C42" s="898">
        <v>24871.624805085838</v>
      </c>
      <c r="D42" s="898">
        <v>22179.46418298842</v>
      </c>
      <c r="E42" s="899">
        <v>26187.311747108528</v>
      </c>
      <c r="F42" s="900">
        <v>3599.0496372794078</v>
      </c>
      <c r="G42" s="955"/>
      <c r="H42" s="899">
        <v>16.918730378850189</v>
      </c>
      <c r="I42" s="898">
        <v>4007.8475641201076</v>
      </c>
      <c r="J42" s="899"/>
      <c r="K42" s="902">
        <v>18.07008289764779</v>
      </c>
    </row>
    <row r="43" spans="1:11" s="254" customFormat="1" ht="17.100000000000001" customHeight="1">
      <c r="A43" s="914" t="s">
        <v>980</v>
      </c>
      <c r="B43" s="915">
        <v>7153.4022929690054</v>
      </c>
      <c r="C43" s="915">
        <v>5757.4482543249997</v>
      </c>
      <c r="D43" s="915">
        <v>5318.2697967530003</v>
      </c>
      <c r="E43" s="916">
        <v>6501.6050323636</v>
      </c>
      <c r="F43" s="917">
        <v>-1395.9540386440058</v>
      </c>
      <c r="G43" s="990"/>
      <c r="H43" s="916">
        <v>-19.514546805456089</v>
      </c>
      <c r="I43" s="915">
        <v>1183.3352356105997</v>
      </c>
      <c r="J43" s="916"/>
      <c r="K43" s="918">
        <v>22.250379932456031</v>
      </c>
    </row>
    <row r="44" spans="1:11" s="254" customFormat="1" ht="17.100000000000001" customHeight="1">
      <c r="A44" s="985" t="s">
        <v>981</v>
      </c>
      <c r="B44" s="915">
        <v>0</v>
      </c>
      <c r="C44" s="915">
        <v>0</v>
      </c>
      <c r="D44" s="915">
        <v>49020</v>
      </c>
      <c r="E44" s="916">
        <v>31421.674999999999</v>
      </c>
      <c r="F44" s="917">
        <v>0</v>
      </c>
      <c r="G44" s="953"/>
      <c r="H44" s="986"/>
      <c r="I44" s="915">
        <v>-17598.325000000001</v>
      </c>
      <c r="J44" s="892"/>
      <c r="K44" s="896"/>
    </row>
    <row r="45" spans="1:11" s="254" customFormat="1" ht="17.100000000000001" customHeight="1" thickBot="1">
      <c r="A45" s="987" t="s">
        <v>982</v>
      </c>
      <c r="B45" s="920">
        <v>158787.0860167208</v>
      </c>
      <c r="C45" s="920">
        <v>246500.29830784316</v>
      </c>
      <c r="D45" s="920">
        <v>168931.81505315704</v>
      </c>
      <c r="E45" s="921">
        <v>179681.58198146638</v>
      </c>
      <c r="F45" s="922">
        <v>87713.212291122356</v>
      </c>
      <c r="G45" s="964"/>
      <c r="H45" s="921">
        <v>55.239512539379852</v>
      </c>
      <c r="I45" s="920">
        <v>10749.766928309342</v>
      </c>
      <c r="J45" s="921"/>
      <c r="K45" s="923">
        <v>6.3633762088726513</v>
      </c>
    </row>
    <row r="46" spans="1:11" s="254" customFormat="1" ht="17.100000000000001" customHeight="1" thickTop="1">
      <c r="A46" s="931" t="s">
        <v>897</v>
      </c>
      <c r="B46" s="989"/>
      <c r="C46" s="341"/>
      <c r="D46" s="926"/>
      <c r="E46" s="926"/>
      <c r="F46" s="898"/>
      <c r="G46" s="898"/>
      <c r="H46" s="898"/>
      <c r="I46" s="898"/>
      <c r="J46" s="898"/>
      <c r="K46" s="898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SheetLayoutView="100" workbookViewId="0">
      <selection activeCell="A2" sqref="A2:K2"/>
    </sheetView>
  </sheetViews>
  <sheetFormatPr defaultColWidth="11" defaultRowHeight="17.100000000000001" customHeight="1"/>
  <cols>
    <col min="1" max="1" width="46.7109375" style="254" bestFit="1" customWidth="1"/>
    <col min="2" max="2" width="12" style="254" bestFit="1" customWidth="1"/>
    <col min="3" max="3" width="12.42578125" style="254" bestFit="1" customWidth="1"/>
    <col min="4" max="4" width="12" style="254" customWidth="1"/>
    <col min="5" max="5" width="12.42578125" style="254" bestFit="1" customWidth="1"/>
    <col min="6" max="6" width="11" style="254" bestFit="1" customWidth="1"/>
    <col min="7" max="7" width="2.42578125" style="254" bestFit="1" customWidth="1"/>
    <col min="8" max="8" width="10.85546875" style="254" bestFit="1" customWidth="1"/>
    <col min="9" max="9" width="10.7109375" style="254" customWidth="1"/>
    <col min="10" max="10" width="2.140625" style="254" customWidth="1"/>
    <col min="11" max="11" width="8.7109375" style="254" bestFit="1" customWidth="1"/>
    <col min="12" max="256" width="11" style="252"/>
    <col min="257" max="257" width="46.7109375" style="252" bestFit="1" customWidth="1"/>
    <col min="258" max="258" width="12" style="252" bestFit="1" customWidth="1"/>
    <col min="259" max="259" width="12.42578125" style="252" bestFit="1" customWidth="1"/>
    <col min="260" max="260" width="12" style="252" customWidth="1"/>
    <col min="261" max="261" width="12.42578125" style="252" bestFit="1" customWidth="1"/>
    <col min="262" max="262" width="11" style="252" bestFit="1" customWidth="1"/>
    <col min="263" max="263" width="2.42578125" style="252" bestFit="1" customWidth="1"/>
    <col min="264" max="264" width="10.85546875" style="252" bestFit="1" customWidth="1"/>
    <col min="265" max="265" width="10.7109375" style="252" customWidth="1"/>
    <col min="266" max="266" width="2.140625" style="252" customWidth="1"/>
    <col min="267" max="267" width="8.7109375" style="252" bestFit="1" customWidth="1"/>
    <col min="268" max="512" width="11" style="252"/>
    <col min="513" max="513" width="46.7109375" style="252" bestFit="1" customWidth="1"/>
    <col min="514" max="514" width="12" style="252" bestFit="1" customWidth="1"/>
    <col min="515" max="515" width="12.42578125" style="252" bestFit="1" customWidth="1"/>
    <col min="516" max="516" width="12" style="252" customWidth="1"/>
    <col min="517" max="517" width="12.42578125" style="252" bestFit="1" customWidth="1"/>
    <col min="518" max="518" width="11" style="252" bestFit="1" customWidth="1"/>
    <col min="519" max="519" width="2.42578125" style="252" bestFit="1" customWidth="1"/>
    <col min="520" max="520" width="10.85546875" style="252" bestFit="1" customWidth="1"/>
    <col min="521" max="521" width="10.7109375" style="252" customWidth="1"/>
    <col min="522" max="522" width="2.140625" style="252" customWidth="1"/>
    <col min="523" max="523" width="8.7109375" style="252" bestFit="1" customWidth="1"/>
    <col min="524" max="768" width="11" style="252"/>
    <col min="769" max="769" width="46.7109375" style="252" bestFit="1" customWidth="1"/>
    <col min="770" max="770" width="12" style="252" bestFit="1" customWidth="1"/>
    <col min="771" max="771" width="12.42578125" style="252" bestFit="1" customWidth="1"/>
    <col min="772" max="772" width="12" style="252" customWidth="1"/>
    <col min="773" max="773" width="12.42578125" style="252" bestFit="1" customWidth="1"/>
    <col min="774" max="774" width="11" style="252" bestFit="1" customWidth="1"/>
    <col min="775" max="775" width="2.42578125" style="252" bestFit="1" customWidth="1"/>
    <col min="776" max="776" width="10.85546875" style="252" bestFit="1" customWidth="1"/>
    <col min="777" max="777" width="10.7109375" style="252" customWidth="1"/>
    <col min="778" max="778" width="2.140625" style="252" customWidth="1"/>
    <col min="779" max="779" width="8.7109375" style="252" bestFit="1" customWidth="1"/>
    <col min="780" max="1024" width="11" style="252"/>
    <col min="1025" max="1025" width="46.7109375" style="252" bestFit="1" customWidth="1"/>
    <col min="1026" max="1026" width="12" style="252" bestFit="1" customWidth="1"/>
    <col min="1027" max="1027" width="12.42578125" style="252" bestFit="1" customWidth="1"/>
    <col min="1028" max="1028" width="12" style="252" customWidth="1"/>
    <col min="1029" max="1029" width="12.42578125" style="252" bestFit="1" customWidth="1"/>
    <col min="1030" max="1030" width="11" style="252" bestFit="1" customWidth="1"/>
    <col min="1031" max="1031" width="2.42578125" style="252" bestFit="1" customWidth="1"/>
    <col min="1032" max="1032" width="10.85546875" style="252" bestFit="1" customWidth="1"/>
    <col min="1033" max="1033" width="10.7109375" style="252" customWidth="1"/>
    <col min="1034" max="1034" width="2.140625" style="252" customWidth="1"/>
    <col min="1035" max="1035" width="8.7109375" style="252" bestFit="1" customWidth="1"/>
    <col min="1036" max="1280" width="11" style="252"/>
    <col min="1281" max="1281" width="46.7109375" style="252" bestFit="1" customWidth="1"/>
    <col min="1282" max="1282" width="12" style="252" bestFit="1" customWidth="1"/>
    <col min="1283" max="1283" width="12.42578125" style="252" bestFit="1" customWidth="1"/>
    <col min="1284" max="1284" width="12" style="252" customWidth="1"/>
    <col min="1285" max="1285" width="12.42578125" style="252" bestFit="1" customWidth="1"/>
    <col min="1286" max="1286" width="11" style="252" bestFit="1" customWidth="1"/>
    <col min="1287" max="1287" width="2.42578125" style="252" bestFit="1" customWidth="1"/>
    <col min="1288" max="1288" width="10.85546875" style="252" bestFit="1" customWidth="1"/>
    <col min="1289" max="1289" width="10.7109375" style="252" customWidth="1"/>
    <col min="1290" max="1290" width="2.140625" style="252" customWidth="1"/>
    <col min="1291" max="1291" width="8.7109375" style="252" bestFit="1" customWidth="1"/>
    <col min="1292" max="1536" width="11" style="252"/>
    <col min="1537" max="1537" width="46.7109375" style="252" bestFit="1" customWidth="1"/>
    <col min="1538" max="1538" width="12" style="252" bestFit="1" customWidth="1"/>
    <col min="1539" max="1539" width="12.42578125" style="252" bestFit="1" customWidth="1"/>
    <col min="1540" max="1540" width="12" style="252" customWidth="1"/>
    <col min="1541" max="1541" width="12.42578125" style="252" bestFit="1" customWidth="1"/>
    <col min="1542" max="1542" width="11" style="252" bestFit="1" customWidth="1"/>
    <col min="1543" max="1543" width="2.42578125" style="252" bestFit="1" customWidth="1"/>
    <col min="1544" max="1544" width="10.85546875" style="252" bestFit="1" customWidth="1"/>
    <col min="1545" max="1545" width="10.7109375" style="252" customWidth="1"/>
    <col min="1546" max="1546" width="2.140625" style="252" customWidth="1"/>
    <col min="1547" max="1547" width="8.7109375" style="252" bestFit="1" customWidth="1"/>
    <col min="1548" max="1792" width="11" style="252"/>
    <col min="1793" max="1793" width="46.7109375" style="252" bestFit="1" customWidth="1"/>
    <col min="1794" max="1794" width="12" style="252" bestFit="1" customWidth="1"/>
    <col min="1795" max="1795" width="12.42578125" style="252" bestFit="1" customWidth="1"/>
    <col min="1796" max="1796" width="12" style="252" customWidth="1"/>
    <col min="1797" max="1797" width="12.42578125" style="252" bestFit="1" customWidth="1"/>
    <col min="1798" max="1798" width="11" style="252" bestFit="1" customWidth="1"/>
    <col min="1799" max="1799" width="2.42578125" style="252" bestFit="1" customWidth="1"/>
    <col min="1800" max="1800" width="10.85546875" style="252" bestFit="1" customWidth="1"/>
    <col min="1801" max="1801" width="10.7109375" style="252" customWidth="1"/>
    <col min="1802" max="1802" width="2.140625" style="252" customWidth="1"/>
    <col min="1803" max="1803" width="8.7109375" style="252" bestFit="1" customWidth="1"/>
    <col min="1804" max="2048" width="11" style="252"/>
    <col min="2049" max="2049" width="46.7109375" style="252" bestFit="1" customWidth="1"/>
    <col min="2050" max="2050" width="12" style="252" bestFit="1" customWidth="1"/>
    <col min="2051" max="2051" width="12.42578125" style="252" bestFit="1" customWidth="1"/>
    <col min="2052" max="2052" width="12" style="252" customWidth="1"/>
    <col min="2053" max="2053" width="12.42578125" style="252" bestFit="1" customWidth="1"/>
    <col min="2054" max="2054" width="11" style="252" bestFit="1" customWidth="1"/>
    <col min="2055" max="2055" width="2.42578125" style="252" bestFit="1" customWidth="1"/>
    <col min="2056" max="2056" width="10.85546875" style="252" bestFit="1" customWidth="1"/>
    <col min="2057" max="2057" width="10.7109375" style="252" customWidth="1"/>
    <col min="2058" max="2058" width="2.140625" style="252" customWidth="1"/>
    <col min="2059" max="2059" width="8.7109375" style="252" bestFit="1" customWidth="1"/>
    <col min="2060" max="2304" width="11" style="252"/>
    <col min="2305" max="2305" width="46.7109375" style="252" bestFit="1" customWidth="1"/>
    <col min="2306" max="2306" width="12" style="252" bestFit="1" customWidth="1"/>
    <col min="2307" max="2307" width="12.42578125" style="252" bestFit="1" customWidth="1"/>
    <col min="2308" max="2308" width="12" style="252" customWidth="1"/>
    <col min="2309" max="2309" width="12.42578125" style="252" bestFit="1" customWidth="1"/>
    <col min="2310" max="2310" width="11" style="252" bestFit="1" customWidth="1"/>
    <col min="2311" max="2311" width="2.42578125" style="252" bestFit="1" customWidth="1"/>
    <col min="2312" max="2312" width="10.85546875" style="252" bestFit="1" customWidth="1"/>
    <col min="2313" max="2313" width="10.7109375" style="252" customWidth="1"/>
    <col min="2314" max="2314" width="2.140625" style="252" customWidth="1"/>
    <col min="2315" max="2315" width="8.7109375" style="252" bestFit="1" customWidth="1"/>
    <col min="2316" max="2560" width="11" style="252"/>
    <col min="2561" max="2561" width="46.7109375" style="252" bestFit="1" customWidth="1"/>
    <col min="2562" max="2562" width="12" style="252" bestFit="1" customWidth="1"/>
    <col min="2563" max="2563" width="12.42578125" style="252" bestFit="1" customWidth="1"/>
    <col min="2564" max="2564" width="12" style="252" customWidth="1"/>
    <col min="2565" max="2565" width="12.42578125" style="252" bestFit="1" customWidth="1"/>
    <col min="2566" max="2566" width="11" style="252" bestFit="1" customWidth="1"/>
    <col min="2567" max="2567" width="2.42578125" style="252" bestFit="1" customWidth="1"/>
    <col min="2568" max="2568" width="10.85546875" style="252" bestFit="1" customWidth="1"/>
    <col min="2569" max="2569" width="10.7109375" style="252" customWidth="1"/>
    <col min="2570" max="2570" width="2.140625" style="252" customWidth="1"/>
    <col min="2571" max="2571" width="8.7109375" style="252" bestFit="1" customWidth="1"/>
    <col min="2572" max="2816" width="11" style="252"/>
    <col min="2817" max="2817" width="46.7109375" style="252" bestFit="1" customWidth="1"/>
    <col min="2818" max="2818" width="12" style="252" bestFit="1" customWidth="1"/>
    <col min="2819" max="2819" width="12.42578125" style="252" bestFit="1" customWidth="1"/>
    <col min="2820" max="2820" width="12" style="252" customWidth="1"/>
    <col min="2821" max="2821" width="12.42578125" style="252" bestFit="1" customWidth="1"/>
    <col min="2822" max="2822" width="11" style="252" bestFit="1" customWidth="1"/>
    <col min="2823" max="2823" width="2.42578125" style="252" bestFit="1" customWidth="1"/>
    <col min="2824" max="2824" width="10.85546875" style="252" bestFit="1" customWidth="1"/>
    <col min="2825" max="2825" width="10.7109375" style="252" customWidth="1"/>
    <col min="2826" max="2826" width="2.140625" style="252" customWidth="1"/>
    <col min="2827" max="2827" width="8.7109375" style="252" bestFit="1" customWidth="1"/>
    <col min="2828" max="3072" width="11" style="252"/>
    <col min="3073" max="3073" width="46.7109375" style="252" bestFit="1" customWidth="1"/>
    <col min="3074" max="3074" width="12" style="252" bestFit="1" customWidth="1"/>
    <col min="3075" max="3075" width="12.42578125" style="252" bestFit="1" customWidth="1"/>
    <col min="3076" max="3076" width="12" style="252" customWidth="1"/>
    <col min="3077" max="3077" width="12.42578125" style="252" bestFit="1" customWidth="1"/>
    <col min="3078" max="3078" width="11" style="252" bestFit="1" customWidth="1"/>
    <col min="3079" max="3079" width="2.42578125" style="252" bestFit="1" customWidth="1"/>
    <col min="3080" max="3080" width="10.85546875" style="252" bestFit="1" customWidth="1"/>
    <col min="3081" max="3081" width="10.7109375" style="252" customWidth="1"/>
    <col min="3082" max="3082" width="2.140625" style="252" customWidth="1"/>
    <col min="3083" max="3083" width="8.7109375" style="252" bestFit="1" customWidth="1"/>
    <col min="3084" max="3328" width="11" style="252"/>
    <col min="3329" max="3329" width="46.7109375" style="252" bestFit="1" customWidth="1"/>
    <col min="3330" max="3330" width="12" style="252" bestFit="1" customWidth="1"/>
    <col min="3331" max="3331" width="12.42578125" style="252" bestFit="1" customWidth="1"/>
    <col min="3332" max="3332" width="12" style="252" customWidth="1"/>
    <col min="3333" max="3333" width="12.42578125" style="252" bestFit="1" customWidth="1"/>
    <col min="3334" max="3334" width="11" style="252" bestFit="1" customWidth="1"/>
    <col min="3335" max="3335" width="2.42578125" style="252" bestFit="1" customWidth="1"/>
    <col min="3336" max="3336" width="10.85546875" style="252" bestFit="1" customWidth="1"/>
    <col min="3337" max="3337" width="10.7109375" style="252" customWidth="1"/>
    <col min="3338" max="3338" width="2.140625" style="252" customWidth="1"/>
    <col min="3339" max="3339" width="8.7109375" style="252" bestFit="1" customWidth="1"/>
    <col min="3340" max="3584" width="11" style="252"/>
    <col min="3585" max="3585" width="46.7109375" style="252" bestFit="1" customWidth="1"/>
    <col min="3586" max="3586" width="12" style="252" bestFit="1" customWidth="1"/>
    <col min="3587" max="3587" width="12.42578125" style="252" bestFit="1" customWidth="1"/>
    <col min="3588" max="3588" width="12" style="252" customWidth="1"/>
    <col min="3589" max="3589" width="12.42578125" style="252" bestFit="1" customWidth="1"/>
    <col min="3590" max="3590" width="11" style="252" bestFit="1" customWidth="1"/>
    <col min="3591" max="3591" width="2.42578125" style="252" bestFit="1" customWidth="1"/>
    <col min="3592" max="3592" width="10.85546875" style="252" bestFit="1" customWidth="1"/>
    <col min="3593" max="3593" width="10.7109375" style="252" customWidth="1"/>
    <col min="3594" max="3594" width="2.140625" style="252" customWidth="1"/>
    <col min="3595" max="3595" width="8.7109375" style="252" bestFit="1" customWidth="1"/>
    <col min="3596" max="3840" width="11" style="252"/>
    <col min="3841" max="3841" width="46.7109375" style="252" bestFit="1" customWidth="1"/>
    <col min="3842" max="3842" width="12" style="252" bestFit="1" customWidth="1"/>
    <col min="3843" max="3843" width="12.42578125" style="252" bestFit="1" customWidth="1"/>
    <col min="3844" max="3844" width="12" style="252" customWidth="1"/>
    <col min="3845" max="3845" width="12.42578125" style="252" bestFit="1" customWidth="1"/>
    <col min="3846" max="3846" width="11" style="252" bestFit="1" customWidth="1"/>
    <col min="3847" max="3847" width="2.42578125" style="252" bestFit="1" customWidth="1"/>
    <col min="3848" max="3848" width="10.85546875" style="252" bestFit="1" customWidth="1"/>
    <col min="3849" max="3849" width="10.7109375" style="252" customWidth="1"/>
    <col min="3850" max="3850" width="2.140625" style="252" customWidth="1"/>
    <col min="3851" max="3851" width="8.7109375" style="252" bestFit="1" customWidth="1"/>
    <col min="3852" max="4096" width="11" style="252"/>
    <col min="4097" max="4097" width="46.7109375" style="252" bestFit="1" customWidth="1"/>
    <col min="4098" max="4098" width="12" style="252" bestFit="1" customWidth="1"/>
    <col min="4099" max="4099" width="12.42578125" style="252" bestFit="1" customWidth="1"/>
    <col min="4100" max="4100" width="12" style="252" customWidth="1"/>
    <col min="4101" max="4101" width="12.42578125" style="252" bestFit="1" customWidth="1"/>
    <col min="4102" max="4102" width="11" style="252" bestFit="1" customWidth="1"/>
    <col min="4103" max="4103" width="2.42578125" style="252" bestFit="1" customWidth="1"/>
    <col min="4104" max="4104" width="10.85546875" style="252" bestFit="1" customWidth="1"/>
    <col min="4105" max="4105" width="10.7109375" style="252" customWidth="1"/>
    <col min="4106" max="4106" width="2.140625" style="252" customWidth="1"/>
    <col min="4107" max="4107" width="8.7109375" style="252" bestFit="1" customWidth="1"/>
    <col min="4108" max="4352" width="11" style="252"/>
    <col min="4353" max="4353" width="46.7109375" style="252" bestFit="1" customWidth="1"/>
    <col min="4354" max="4354" width="12" style="252" bestFit="1" customWidth="1"/>
    <col min="4355" max="4355" width="12.42578125" style="252" bestFit="1" customWidth="1"/>
    <col min="4356" max="4356" width="12" style="252" customWidth="1"/>
    <col min="4357" max="4357" width="12.42578125" style="252" bestFit="1" customWidth="1"/>
    <col min="4358" max="4358" width="11" style="252" bestFit="1" customWidth="1"/>
    <col min="4359" max="4359" width="2.42578125" style="252" bestFit="1" customWidth="1"/>
    <col min="4360" max="4360" width="10.85546875" style="252" bestFit="1" customWidth="1"/>
    <col min="4361" max="4361" width="10.7109375" style="252" customWidth="1"/>
    <col min="4362" max="4362" width="2.140625" style="252" customWidth="1"/>
    <col min="4363" max="4363" width="8.7109375" style="252" bestFit="1" customWidth="1"/>
    <col min="4364" max="4608" width="11" style="252"/>
    <col min="4609" max="4609" width="46.7109375" style="252" bestFit="1" customWidth="1"/>
    <col min="4610" max="4610" width="12" style="252" bestFit="1" customWidth="1"/>
    <col min="4611" max="4611" width="12.42578125" style="252" bestFit="1" customWidth="1"/>
    <col min="4612" max="4612" width="12" style="252" customWidth="1"/>
    <col min="4613" max="4613" width="12.42578125" style="252" bestFit="1" customWidth="1"/>
    <col min="4614" max="4614" width="11" style="252" bestFit="1" customWidth="1"/>
    <col min="4615" max="4615" width="2.42578125" style="252" bestFit="1" customWidth="1"/>
    <col min="4616" max="4616" width="10.85546875" style="252" bestFit="1" customWidth="1"/>
    <col min="4617" max="4617" width="10.7109375" style="252" customWidth="1"/>
    <col min="4618" max="4618" width="2.140625" style="252" customWidth="1"/>
    <col min="4619" max="4619" width="8.7109375" style="252" bestFit="1" customWidth="1"/>
    <col min="4620" max="4864" width="11" style="252"/>
    <col min="4865" max="4865" width="46.7109375" style="252" bestFit="1" customWidth="1"/>
    <col min="4866" max="4866" width="12" style="252" bestFit="1" customWidth="1"/>
    <col min="4867" max="4867" width="12.42578125" style="252" bestFit="1" customWidth="1"/>
    <col min="4868" max="4868" width="12" style="252" customWidth="1"/>
    <col min="4869" max="4869" width="12.42578125" style="252" bestFit="1" customWidth="1"/>
    <col min="4870" max="4870" width="11" style="252" bestFit="1" customWidth="1"/>
    <col min="4871" max="4871" width="2.42578125" style="252" bestFit="1" customWidth="1"/>
    <col min="4872" max="4872" width="10.85546875" style="252" bestFit="1" customWidth="1"/>
    <col min="4873" max="4873" width="10.7109375" style="252" customWidth="1"/>
    <col min="4874" max="4874" width="2.140625" style="252" customWidth="1"/>
    <col min="4875" max="4875" width="8.7109375" style="252" bestFit="1" customWidth="1"/>
    <col min="4876" max="5120" width="11" style="252"/>
    <col min="5121" max="5121" width="46.7109375" style="252" bestFit="1" customWidth="1"/>
    <col min="5122" max="5122" width="12" style="252" bestFit="1" customWidth="1"/>
    <col min="5123" max="5123" width="12.42578125" style="252" bestFit="1" customWidth="1"/>
    <col min="5124" max="5124" width="12" style="252" customWidth="1"/>
    <col min="5125" max="5125" width="12.42578125" style="252" bestFit="1" customWidth="1"/>
    <col min="5126" max="5126" width="11" style="252" bestFit="1" customWidth="1"/>
    <col min="5127" max="5127" width="2.42578125" style="252" bestFit="1" customWidth="1"/>
    <col min="5128" max="5128" width="10.85546875" style="252" bestFit="1" customWidth="1"/>
    <col min="5129" max="5129" width="10.7109375" style="252" customWidth="1"/>
    <col min="5130" max="5130" width="2.140625" style="252" customWidth="1"/>
    <col min="5131" max="5131" width="8.7109375" style="252" bestFit="1" customWidth="1"/>
    <col min="5132" max="5376" width="11" style="252"/>
    <col min="5377" max="5377" width="46.7109375" style="252" bestFit="1" customWidth="1"/>
    <col min="5378" max="5378" width="12" style="252" bestFit="1" customWidth="1"/>
    <col min="5379" max="5379" width="12.42578125" style="252" bestFit="1" customWidth="1"/>
    <col min="5380" max="5380" width="12" style="252" customWidth="1"/>
    <col min="5381" max="5381" width="12.42578125" style="252" bestFit="1" customWidth="1"/>
    <col min="5382" max="5382" width="11" style="252" bestFit="1" customWidth="1"/>
    <col min="5383" max="5383" width="2.42578125" style="252" bestFit="1" customWidth="1"/>
    <col min="5384" max="5384" width="10.85546875" style="252" bestFit="1" customWidth="1"/>
    <col min="5385" max="5385" width="10.7109375" style="252" customWidth="1"/>
    <col min="5386" max="5386" width="2.140625" style="252" customWidth="1"/>
    <col min="5387" max="5387" width="8.7109375" style="252" bestFit="1" customWidth="1"/>
    <col min="5388" max="5632" width="11" style="252"/>
    <col min="5633" max="5633" width="46.7109375" style="252" bestFit="1" customWidth="1"/>
    <col min="5634" max="5634" width="12" style="252" bestFit="1" customWidth="1"/>
    <col min="5635" max="5635" width="12.42578125" style="252" bestFit="1" customWidth="1"/>
    <col min="5636" max="5636" width="12" style="252" customWidth="1"/>
    <col min="5637" max="5637" width="12.42578125" style="252" bestFit="1" customWidth="1"/>
    <col min="5638" max="5638" width="11" style="252" bestFit="1" customWidth="1"/>
    <col min="5639" max="5639" width="2.42578125" style="252" bestFit="1" customWidth="1"/>
    <col min="5640" max="5640" width="10.85546875" style="252" bestFit="1" customWidth="1"/>
    <col min="5641" max="5641" width="10.7109375" style="252" customWidth="1"/>
    <col min="5642" max="5642" width="2.140625" style="252" customWidth="1"/>
    <col min="5643" max="5643" width="8.7109375" style="252" bestFit="1" customWidth="1"/>
    <col min="5644" max="5888" width="11" style="252"/>
    <col min="5889" max="5889" width="46.7109375" style="252" bestFit="1" customWidth="1"/>
    <col min="5890" max="5890" width="12" style="252" bestFit="1" customWidth="1"/>
    <col min="5891" max="5891" width="12.42578125" style="252" bestFit="1" customWidth="1"/>
    <col min="5892" max="5892" width="12" style="252" customWidth="1"/>
    <col min="5893" max="5893" width="12.42578125" style="252" bestFit="1" customWidth="1"/>
    <col min="5894" max="5894" width="11" style="252" bestFit="1" customWidth="1"/>
    <col min="5895" max="5895" width="2.42578125" style="252" bestFit="1" customWidth="1"/>
    <col min="5896" max="5896" width="10.85546875" style="252" bestFit="1" customWidth="1"/>
    <col min="5897" max="5897" width="10.7109375" style="252" customWidth="1"/>
    <col min="5898" max="5898" width="2.140625" style="252" customWidth="1"/>
    <col min="5899" max="5899" width="8.7109375" style="252" bestFit="1" customWidth="1"/>
    <col min="5900" max="6144" width="11" style="252"/>
    <col min="6145" max="6145" width="46.7109375" style="252" bestFit="1" customWidth="1"/>
    <col min="6146" max="6146" width="12" style="252" bestFit="1" customWidth="1"/>
    <col min="6147" max="6147" width="12.42578125" style="252" bestFit="1" customWidth="1"/>
    <col min="6148" max="6148" width="12" style="252" customWidth="1"/>
    <col min="6149" max="6149" width="12.42578125" style="252" bestFit="1" customWidth="1"/>
    <col min="6150" max="6150" width="11" style="252" bestFit="1" customWidth="1"/>
    <col min="6151" max="6151" width="2.42578125" style="252" bestFit="1" customWidth="1"/>
    <col min="6152" max="6152" width="10.85546875" style="252" bestFit="1" customWidth="1"/>
    <col min="6153" max="6153" width="10.7109375" style="252" customWidth="1"/>
    <col min="6154" max="6154" width="2.140625" style="252" customWidth="1"/>
    <col min="6155" max="6155" width="8.7109375" style="252" bestFit="1" customWidth="1"/>
    <col min="6156" max="6400" width="11" style="252"/>
    <col min="6401" max="6401" width="46.7109375" style="252" bestFit="1" customWidth="1"/>
    <col min="6402" max="6402" width="12" style="252" bestFit="1" customWidth="1"/>
    <col min="6403" max="6403" width="12.42578125" style="252" bestFit="1" customWidth="1"/>
    <col min="6404" max="6404" width="12" style="252" customWidth="1"/>
    <col min="6405" max="6405" width="12.42578125" style="252" bestFit="1" customWidth="1"/>
    <col min="6406" max="6406" width="11" style="252" bestFit="1" customWidth="1"/>
    <col min="6407" max="6407" width="2.42578125" style="252" bestFit="1" customWidth="1"/>
    <col min="6408" max="6408" width="10.85546875" style="252" bestFit="1" customWidth="1"/>
    <col min="6409" max="6409" width="10.7109375" style="252" customWidth="1"/>
    <col min="6410" max="6410" width="2.140625" style="252" customWidth="1"/>
    <col min="6411" max="6411" width="8.7109375" style="252" bestFit="1" customWidth="1"/>
    <col min="6412" max="6656" width="11" style="252"/>
    <col min="6657" max="6657" width="46.7109375" style="252" bestFit="1" customWidth="1"/>
    <col min="6658" max="6658" width="12" style="252" bestFit="1" customWidth="1"/>
    <col min="6659" max="6659" width="12.42578125" style="252" bestFit="1" customWidth="1"/>
    <col min="6660" max="6660" width="12" style="252" customWidth="1"/>
    <col min="6661" max="6661" width="12.42578125" style="252" bestFit="1" customWidth="1"/>
    <col min="6662" max="6662" width="11" style="252" bestFit="1" customWidth="1"/>
    <col min="6663" max="6663" width="2.42578125" style="252" bestFit="1" customWidth="1"/>
    <col min="6664" max="6664" width="10.85546875" style="252" bestFit="1" customWidth="1"/>
    <col min="6665" max="6665" width="10.7109375" style="252" customWidth="1"/>
    <col min="6666" max="6666" width="2.140625" style="252" customWidth="1"/>
    <col min="6667" max="6667" width="8.7109375" style="252" bestFit="1" customWidth="1"/>
    <col min="6668" max="6912" width="11" style="252"/>
    <col min="6913" max="6913" width="46.7109375" style="252" bestFit="1" customWidth="1"/>
    <col min="6914" max="6914" width="12" style="252" bestFit="1" customWidth="1"/>
    <col min="6915" max="6915" width="12.42578125" style="252" bestFit="1" customWidth="1"/>
    <col min="6916" max="6916" width="12" style="252" customWidth="1"/>
    <col min="6917" max="6917" width="12.42578125" style="252" bestFit="1" customWidth="1"/>
    <col min="6918" max="6918" width="11" style="252" bestFit="1" customWidth="1"/>
    <col min="6919" max="6919" width="2.42578125" style="252" bestFit="1" customWidth="1"/>
    <col min="6920" max="6920" width="10.85546875" style="252" bestFit="1" customWidth="1"/>
    <col min="6921" max="6921" width="10.7109375" style="252" customWidth="1"/>
    <col min="6922" max="6922" width="2.140625" style="252" customWidth="1"/>
    <col min="6923" max="6923" width="8.7109375" style="252" bestFit="1" customWidth="1"/>
    <col min="6924" max="7168" width="11" style="252"/>
    <col min="7169" max="7169" width="46.7109375" style="252" bestFit="1" customWidth="1"/>
    <col min="7170" max="7170" width="12" style="252" bestFit="1" customWidth="1"/>
    <col min="7171" max="7171" width="12.42578125" style="252" bestFit="1" customWidth="1"/>
    <col min="7172" max="7172" width="12" style="252" customWidth="1"/>
    <col min="7173" max="7173" width="12.42578125" style="252" bestFit="1" customWidth="1"/>
    <col min="7174" max="7174" width="11" style="252" bestFit="1" customWidth="1"/>
    <col min="7175" max="7175" width="2.42578125" style="252" bestFit="1" customWidth="1"/>
    <col min="7176" max="7176" width="10.85546875" style="252" bestFit="1" customWidth="1"/>
    <col min="7177" max="7177" width="10.7109375" style="252" customWidth="1"/>
    <col min="7178" max="7178" width="2.140625" style="252" customWidth="1"/>
    <col min="7179" max="7179" width="8.7109375" style="252" bestFit="1" customWidth="1"/>
    <col min="7180" max="7424" width="11" style="252"/>
    <col min="7425" max="7425" width="46.7109375" style="252" bestFit="1" customWidth="1"/>
    <col min="7426" max="7426" width="12" style="252" bestFit="1" customWidth="1"/>
    <col min="7427" max="7427" width="12.42578125" style="252" bestFit="1" customWidth="1"/>
    <col min="7428" max="7428" width="12" style="252" customWidth="1"/>
    <col min="7429" max="7429" width="12.42578125" style="252" bestFit="1" customWidth="1"/>
    <col min="7430" max="7430" width="11" style="252" bestFit="1" customWidth="1"/>
    <col min="7431" max="7431" width="2.42578125" style="252" bestFit="1" customWidth="1"/>
    <col min="7432" max="7432" width="10.85546875" style="252" bestFit="1" customWidth="1"/>
    <col min="7433" max="7433" width="10.7109375" style="252" customWidth="1"/>
    <col min="7434" max="7434" width="2.140625" style="252" customWidth="1"/>
    <col min="7435" max="7435" width="8.7109375" style="252" bestFit="1" customWidth="1"/>
    <col min="7436" max="7680" width="11" style="252"/>
    <col min="7681" max="7681" width="46.7109375" style="252" bestFit="1" customWidth="1"/>
    <col min="7682" max="7682" width="12" style="252" bestFit="1" customWidth="1"/>
    <col min="7683" max="7683" width="12.42578125" style="252" bestFit="1" customWidth="1"/>
    <col min="7684" max="7684" width="12" style="252" customWidth="1"/>
    <col min="7685" max="7685" width="12.42578125" style="252" bestFit="1" customWidth="1"/>
    <col min="7686" max="7686" width="11" style="252" bestFit="1" customWidth="1"/>
    <col min="7687" max="7687" width="2.42578125" style="252" bestFit="1" customWidth="1"/>
    <col min="7688" max="7688" width="10.85546875" style="252" bestFit="1" customWidth="1"/>
    <col min="7689" max="7689" width="10.7109375" style="252" customWidth="1"/>
    <col min="7690" max="7690" width="2.140625" style="252" customWidth="1"/>
    <col min="7691" max="7691" width="8.7109375" style="252" bestFit="1" customWidth="1"/>
    <col min="7692" max="7936" width="11" style="252"/>
    <col min="7937" max="7937" width="46.7109375" style="252" bestFit="1" customWidth="1"/>
    <col min="7938" max="7938" width="12" style="252" bestFit="1" customWidth="1"/>
    <col min="7939" max="7939" width="12.42578125" style="252" bestFit="1" customWidth="1"/>
    <col min="7940" max="7940" width="12" style="252" customWidth="1"/>
    <col min="7941" max="7941" width="12.42578125" style="252" bestFit="1" customWidth="1"/>
    <col min="7942" max="7942" width="11" style="252" bestFit="1" customWidth="1"/>
    <col min="7943" max="7943" width="2.42578125" style="252" bestFit="1" customWidth="1"/>
    <col min="7944" max="7944" width="10.85546875" style="252" bestFit="1" customWidth="1"/>
    <col min="7945" max="7945" width="10.7109375" style="252" customWidth="1"/>
    <col min="7946" max="7946" width="2.140625" style="252" customWidth="1"/>
    <col min="7947" max="7947" width="8.7109375" style="252" bestFit="1" customWidth="1"/>
    <col min="7948" max="8192" width="11" style="252"/>
    <col min="8193" max="8193" width="46.7109375" style="252" bestFit="1" customWidth="1"/>
    <col min="8194" max="8194" width="12" style="252" bestFit="1" customWidth="1"/>
    <col min="8195" max="8195" width="12.42578125" style="252" bestFit="1" customWidth="1"/>
    <col min="8196" max="8196" width="12" style="252" customWidth="1"/>
    <col min="8197" max="8197" width="12.42578125" style="252" bestFit="1" customWidth="1"/>
    <col min="8198" max="8198" width="11" style="252" bestFit="1" customWidth="1"/>
    <col min="8199" max="8199" width="2.42578125" style="252" bestFit="1" customWidth="1"/>
    <col min="8200" max="8200" width="10.85546875" style="252" bestFit="1" customWidth="1"/>
    <col min="8201" max="8201" width="10.7109375" style="252" customWidth="1"/>
    <col min="8202" max="8202" width="2.140625" style="252" customWidth="1"/>
    <col min="8203" max="8203" width="8.7109375" style="252" bestFit="1" customWidth="1"/>
    <col min="8204" max="8448" width="11" style="252"/>
    <col min="8449" max="8449" width="46.7109375" style="252" bestFit="1" customWidth="1"/>
    <col min="8450" max="8450" width="12" style="252" bestFit="1" customWidth="1"/>
    <col min="8451" max="8451" width="12.42578125" style="252" bestFit="1" customWidth="1"/>
    <col min="8452" max="8452" width="12" style="252" customWidth="1"/>
    <col min="8453" max="8453" width="12.42578125" style="252" bestFit="1" customWidth="1"/>
    <col min="8454" max="8454" width="11" style="252" bestFit="1" customWidth="1"/>
    <col min="8455" max="8455" width="2.42578125" style="252" bestFit="1" customWidth="1"/>
    <col min="8456" max="8456" width="10.85546875" style="252" bestFit="1" customWidth="1"/>
    <col min="8457" max="8457" width="10.7109375" style="252" customWidth="1"/>
    <col min="8458" max="8458" width="2.140625" style="252" customWidth="1"/>
    <col min="8459" max="8459" width="8.7109375" style="252" bestFit="1" customWidth="1"/>
    <col min="8460" max="8704" width="11" style="252"/>
    <col min="8705" max="8705" width="46.7109375" style="252" bestFit="1" customWidth="1"/>
    <col min="8706" max="8706" width="12" style="252" bestFit="1" customWidth="1"/>
    <col min="8707" max="8707" width="12.42578125" style="252" bestFit="1" customWidth="1"/>
    <col min="8708" max="8708" width="12" style="252" customWidth="1"/>
    <col min="8709" max="8709" width="12.42578125" style="252" bestFit="1" customWidth="1"/>
    <col min="8710" max="8710" width="11" style="252" bestFit="1" customWidth="1"/>
    <col min="8711" max="8711" width="2.42578125" style="252" bestFit="1" customWidth="1"/>
    <col min="8712" max="8712" width="10.85546875" style="252" bestFit="1" customWidth="1"/>
    <col min="8713" max="8713" width="10.7109375" style="252" customWidth="1"/>
    <col min="8714" max="8714" width="2.140625" style="252" customWidth="1"/>
    <col min="8715" max="8715" width="8.7109375" style="252" bestFit="1" customWidth="1"/>
    <col min="8716" max="8960" width="11" style="252"/>
    <col min="8961" max="8961" width="46.7109375" style="252" bestFit="1" customWidth="1"/>
    <col min="8962" max="8962" width="12" style="252" bestFit="1" customWidth="1"/>
    <col min="8963" max="8963" width="12.42578125" style="252" bestFit="1" customWidth="1"/>
    <col min="8964" max="8964" width="12" style="252" customWidth="1"/>
    <col min="8965" max="8965" width="12.42578125" style="252" bestFit="1" customWidth="1"/>
    <col min="8966" max="8966" width="11" style="252" bestFit="1" customWidth="1"/>
    <col min="8967" max="8967" width="2.42578125" style="252" bestFit="1" customWidth="1"/>
    <col min="8968" max="8968" width="10.85546875" style="252" bestFit="1" customWidth="1"/>
    <col min="8969" max="8969" width="10.7109375" style="252" customWidth="1"/>
    <col min="8970" max="8970" width="2.140625" style="252" customWidth="1"/>
    <col min="8971" max="8971" width="8.7109375" style="252" bestFit="1" customWidth="1"/>
    <col min="8972" max="9216" width="11" style="252"/>
    <col min="9217" max="9217" width="46.7109375" style="252" bestFit="1" customWidth="1"/>
    <col min="9218" max="9218" width="12" style="252" bestFit="1" customWidth="1"/>
    <col min="9219" max="9219" width="12.42578125" style="252" bestFit="1" customWidth="1"/>
    <col min="9220" max="9220" width="12" style="252" customWidth="1"/>
    <col min="9221" max="9221" width="12.42578125" style="252" bestFit="1" customWidth="1"/>
    <col min="9222" max="9222" width="11" style="252" bestFit="1" customWidth="1"/>
    <col min="9223" max="9223" width="2.42578125" style="252" bestFit="1" customWidth="1"/>
    <col min="9224" max="9224" width="10.85546875" style="252" bestFit="1" customWidth="1"/>
    <col min="9225" max="9225" width="10.7109375" style="252" customWidth="1"/>
    <col min="9226" max="9226" width="2.140625" style="252" customWidth="1"/>
    <col min="9227" max="9227" width="8.7109375" style="252" bestFit="1" customWidth="1"/>
    <col min="9228" max="9472" width="11" style="252"/>
    <col min="9473" max="9473" width="46.7109375" style="252" bestFit="1" customWidth="1"/>
    <col min="9474" max="9474" width="12" style="252" bestFit="1" customWidth="1"/>
    <col min="9475" max="9475" width="12.42578125" style="252" bestFit="1" customWidth="1"/>
    <col min="9476" max="9476" width="12" style="252" customWidth="1"/>
    <col min="9477" max="9477" width="12.42578125" style="252" bestFit="1" customWidth="1"/>
    <col min="9478" max="9478" width="11" style="252" bestFit="1" customWidth="1"/>
    <col min="9479" max="9479" width="2.42578125" style="252" bestFit="1" customWidth="1"/>
    <col min="9480" max="9480" width="10.85546875" style="252" bestFit="1" customWidth="1"/>
    <col min="9481" max="9481" width="10.7109375" style="252" customWidth="1"/>
    <col min="9482" max="9482" width="2.140625" style="252" customWidth="1"/>
    <col min="9483" max="9483" width="8.7109375" style="252" bestFit="1" customWidth="1"/>
    <col min="9484" max="9728" width="11" style="252"/>
    <col min="9729" max="9729" width="46.7109375" style="252" bestFit="1" customWidth="1"/>
    <col min="9730" max="9730" width="12" style="252" bestFit="1" customWidth="1"/>
    <col min="9731" max="9731" width="12.42578125" style="252" bestFit="1" customWidth="1"/>
    <col min="9732" max="9732" width="12" style="252" customWidth="1"/>
    <col min="9733" max="9733" width="12.42578125" style="252" bestFit="1" customWidth="1"/>
    <col min="9734" max="9734" width="11" style="252" bestFit="1" customWidth="1"/>
    <col min="9735" max="9735" width="2.42578125" style="252" bestFit="1" customWidth="1"/>
    <col min="9736" max="9736" width="10.85546875" style="252" bestFit="1" customWidth="1"/>
    <col min="9737" max="9737" width="10.7109375" style="252" customWidth="1"/>
    <col min="9738" max="9738" width="2.140625" style="252" customWidth="1"/>
    <col min="9739" max="9739" width="8.7109375" style="252" bestFit="1" customWidth="1"/>
    <col min="9740" max="9984" width="11" style="252"/>
    <col min="9985" max="9985" width="46.7109375" style="252" bestFit="1" customWidth="1"/>
    <col min="9986" max="9986" width="12" style="252" bestFit="1" customWidth="1"/>
    <col min="9987" max="9987" width="12.42578125" style="252" bestFit="1" customWidth="1"/>
    <col min="9988" max="9988" width="12" style="252" customWidth="1"/>
    <col min="9989" max="9989" width="12.42578125" style="252" bestFit="1" customWidth="1"/>
    <col min="9990" max="9990" width="11" style="252" bestFit="1" customWidth="1"/>
    <col min="9991" max="9991" width="2.42578125" style="252" bestFit="1" customWidth="1"/>
    <col min="9992" max="9992" width="10.85546875" style="252" bestFit="1" customWidth="1"/>
    <col min="9993" max="9993" width="10.7109375" style="252" customWidth="1"/>
    <col min="9994" max="9994" width="2.140625" style="252" customWidth="1"/>
    <col min="9995" max="9995" width="8.7109375" style="252" bestFit="1" customWidth="1"/>
    <col min="9996" max="10240" width="11" style="252"/>
    <col min="10241" max="10241" width="46.7109375" style="252" bestFit="1" customWidth="1"/>
    <col min="10242" max="10242" width="12" style="252" bestFit="1" customWidth="1"/>
    <col min="10243" max="10243" width="12.42578125" style="252" bestFit="1" customWidth="1"/>
    <col min="10244" max="10244" width="12" style="252" customWidth="1"/>
    <col min="10245" max="10245" width="12.42578125" style="252" bestFit="1" customWidth="1"/>
    <col min="10246" max="10246" width="11" style="252" bestFit="1" customWidth="1"/>
    <col min="10247" max="10247" width="2.42578125" style="252" bestFit="1" customWidth="1"/>
    <col min="10248" max="10248" width="10.85546875" style="252" bestFit="1" customWidth="1"/>
    <col min="10249" max="10249" width="10.7109375" style="252" customWidth="1"/>
    <col min="10250" max="10250" width="2.140625" style="252" customWidth="1"/>
    <col min="10251" max="10251" width="8.7109375" style="252" bestFit="1" customWidth="1"/>
    <col min="10252" max="10496" width="11" style="252"/>
    <col min="10497" max="10497" width="46.7109375" style="252" bestFit="1" customWidth="1"/>
    <col min="10498" max="10498" width="12" style="252" bestFit="1" customWidth="1"/>
    <col min="10499" max="10499" width="12.42578125" style="252" bestFit="1" customWidth="1"/>
    <col min="10500" max="10500" width="12" style="252" customWidth="1"/>
    <col min="10501" max="10501" width="12.42578125" style="252" bestFit="1" customWidth="1"/>
    <col min="10502" max="10502" width="11" style="252" bestFit="1" customWidth="1"/>
    <col min="10503" max="10503" width="2.42578125" style="252" bestFit="1" customWidth="1"/>
    <col min="10504" max="10504" width="10.85546875" style="252" bestFit="1" customWidth="1"/>
    <col min="10505" max="10505" width="10.7109375" style="252" customWidth="1"/>
    <col min="10506" max="10506" width="2.140625" style="252" customWidth="1"/>
    <col min="10507" max="10507" width="8.7109375" style="252" bestFit="1" customWidth="1"/>
    <col min="10508" max="10752" width="11" style="252"/>
    <col min="10753" max="10753" width="46.7109375" style="252" bestFit="1" customWidth="1"/>
    <col min="10754" max="10754" width="12" style="252" bestFit="1" customWidth="1"/>
    <col min="10755" max="10755" width="12.42578125" style="252" bestFit="1" customWidth="1"/>
    <col min="10756" max="10756" width="12" style="252" customWidth="1"/>
    <col min="10757" max="10757" width="12.42578125" style="252" bestFit="1" customWidth="1"/>
    <col min="10758" max="10758" width="11" style="252" bestFit="1" customWidth="1"/>
    <col min="10759" max="10759" width="2.42578125" style="252" bestFit="1" customWidth="1"/>
    <col min="10760" max="10760" width="10.85546875" style="252" bestFit="1" customWidth="1"/>
    <col min="10761" max="10761" width="10.7109375" style="252" customWidth="1"/>
    <col min="10762" max="10762" width="2.140625" style="252" customWidth="1"/>
    <col min="10763" max="10763" width="8.7109375" style="252" bestFit="1" customWidth="1"/>
    <col min="10764" max="11008" width="11" style="252"/>
    <col min="11009" max="11009" width="46.7109375" style="252" bestFit="1" customWidth="1"/>
    <col min="11010" max="11010" width="12" style="252" bestFit="1" customWidth="1"/>
    <col min="11011" max="11011" width="12.42578125" style="252" bestFit="1" customWidth="1"/>
    <col min="11012" max="11012" width="12" style="252" customWidth="1"/>
    <col min="11013" max="11013" width="12.42578125" style="252" bestFit="1" customWidth="1"/>
    <col min="11014" max="11014" width="11" style="252" bestFit="1" customWidth="1"/>
    <col min="11015" max="11015" width="2.42578125" style="252" bestFit="1" customWidth="1"/>
    <col min="11016" max="11016" width="10.85546875" style="252" bestFit="1" customWidth="1"/>
    <col min="11017" max="11017" width="10.7109375" style="252" customWidth="1"/>
    <col min="11018" max="11018" width="2.140625" style="252" customWidth="1"/>
    <col min="11019" max="11019" width="8.7109375" style="252" bestFit="1" customWidth="1"/>
    <col min="11020" max="11264" width="11" style="252"/>
    <col min="11265" max="11265" width="46.7109375" style="252" bestFit="1" customWidth="1"/>
    <col min="11266" max="11266" width="12" style="252" bestFit="1" customWidth="1"/>
    <col min="11267" max="11267" width="12.42578125" style="252" bestFit="1" customWidth="1"/>
    <col min="11268" max="11268" width="12" style="252" customWidth="1"/>
    <col min="11269" max="11269" width="12.42578125" style="252" bestFit="1" customWidth="1"/>
    <col min="11270" max="11270" width="11" style="252" bestFit="1" customWidth="1"/>
    <col min="11271" max="11271" width="2.42578125" style="252" bestFit="1" customWidth="1"/>
    <col min="11272" max="11272" width="10.85546875" style="252" bestFit="1" customWidth="1"/>
    <col min="11273" max="11273" width="10.7109375" style="252" customWidth="1"/>
    <col min="11274" max="11274" width="2.140625" style="252" customWidth="1"/>
    <col min="11275" max="11275" width="8.7109375" style="252" bestFit="1" customWidth="1"/>
    <col min="11276" max="11520" width="11" style="252"/>
    <col min="11521" max="11521" width="46.7109375" style="252" bestFit="1" customWidth="1"/>
    <col min="11522" max="11522" width="12" style="252" bestFit="1" customWidth="1"/>
    <col min="11523" max="11523" width="12.42578125" style="252" bestFit="1" customWidth="1"/>
    <col min="11524" max="11524" width="12" style="252" customWidth="1"/>
    <col min="11525" max="11525" width="12.42578125" style="252" bestFit="1" customWidth="1"/>
    <col min="11526" max="11526" width="11" style="252" bestFit="1" customWidth="1"/>
    <col min="11527" max="11527" width="2.42578125" style="252" bestFit="1" customWidth="1"/>
    <col min="11528" max="11528" width="10.85546875" style="252" bestFit="1" customWidth="1"/>
    <col min="11529" max="11529" width="10.7109375" style="252" customWidth="1"/>
    <col min="11530" max="11530" width="2.140625" style="252" customWidth="1"/>
    <col min="11531" max="11531" width="8.7109375" style="252" bestFit="1" customWidth="1"/>
    <col min="11532" max="11776" width="11" style="252"/>
    <col min="11777" max="11777" width="46.7109375" style="252" bestFit="1" customWidth="1"/>
    <col min="11778" max="11778" width="12" style="252" bestFit="1" customWidth="1"/>
    <col min="11779" max="11779" width="12.42578125" style="252" bestFit="1" customWidth="1"/>
    <col min="11780" max="11780" width="12" style="252" customWidth="1"/>
    <col min="11781" max="11781" width="12.42578125" style="252" bestFit="1" customWidth="1"/>
    <col min="11782" max="11782" width="11" style="252" bestFit="1" customWidth="1"/>
    <col min="11783" max="11783" width="2.42578125" style="252" bestFit="1" customWidth="1"/>
    <col min="11784" max="11784" width="10.85546875" style="252" bestFit="1" customWidth="1"/>
    <col min="11785" max="11785" width="10.7109375" style="252" customWidth="1"/>
    <col min="11786" max="11786" width="2.140625" style="252" customWidth="1"/>
    <col min="11787" max="11787" width="8.7109375" style="252" bestFit="1" customWidth="1"/>
    <col min="11788" max="12032" width="11" style="252"/>
    <col min="12033" max="12033" width="46.7109375" style="252" bestFit="1" customWidth="1"/>
    <col min="12034" max="12034" width="12" style="252" bestFit="1" customWidth="1"/>
    <col min="12035" max="12035" width="12.42578125" style="252" bestFit="1" customWidth="1"/>
    <col min="12036" max="12036" width="12" style="252" customWidth="1"/>
    <col min="12037" max="12037" width="12.42578125" style="252" bestFit="1" customWidth="1"/>
    <col min="12038" max="12038" width="11" style="252" bestFit="1" customWidth="1"/>
    <col min="12039" max="12039" width="2.42578125" style="252" bestFit="1" customWidth="1"/>
    <col min="12040" max="12040" width="10.85546875" style="252" bestFit="1" customWidth="1"/>
    <col min="12041" max="12041" width="10.7109375" style="252" customWidth="1"/>
    <col min="12042" max="12042" width="2.140625" style="252" customWidth="1"/>
    <col min="12043" max="12043" width="8.7109375" style="252" bestFit="1" customWidth="1"/>
    <col min="12044" max="12288" width="11" style="252"/>
    <col min="12289" max="12289" width="46.7109375" style="252" bestFit="1" customWidth="1"/>
    <col min="12290" max="12290" width="12" style="252" bestFit="1" customWidth="1"/>
    <col min="12291" max="12291" width="12.42578125" style="252" bestFit="1" customWidth="1"/>
    <col min="12292" max="12292" width="12" style="252" customWidth="1"/>
    <col min="12293" max="12293" width="12.42578125" style="252" bestFit="1" customWidth="1"/>
    <col min="12294" max="12294" width="11" style="252" bestFit="1" customWidth="1"/>
    <col min="12295" max="12295" width="2.42578125" style="252" bestFit="1" customWidth="1"/>
    <col min="12296" max="12296" width="10.85546875" style="252" bestFit="1" customWidth="1"/>
    <col min="12297" max="12297" width="10.7109375" style="252" customWidth="1"/>
    <col min="12298" max="12298" width="2.140625" style="252" customWidth="1"/>
    <col min="12299" max="12299" width="8.7109375" style="252" bestFit="1" customWidth="1"/>
    <col min="12300" max="12544" width="11" style="252"/>
    <col min="12545" max="12545" width="46.7109375" style="252" bestFit="1" customWidth="1"/>
    <col min="12546" max="12546" width="12" style="252" bestFit="1" customWidth="1"/>
    <col min="12547" max="12547" width="12.42578125" style="252" bestFit="1" customWidth="1"/>
    <col min="12548" max="12548" width="12" style="252" customWidth="1"/>
    <col min="12549" max="12549" width="12.42578125" style="252" bestFit="1" customWidth="1"/>
    <col min="12550" max="12550" width="11" style="252" bestFit="1" customWidth="1"/>
    <col min="12551" max="12551" width="2.42578125" style="252" bestFit="1" customWidth="1"/>
    <col min="12552" max="12552" width="10.85546875" style="252" bestFit="1" customWidth="1"/>
    <col min="12553" max="12553" width="10.7109375" style="252" customWidth="1"/>
    <col min="12554" max="12554" width="2.140625" style="252" customWidth="1"/>
    <col min="12555" max="12555" width="8.7109375" style="252" bestFit="1" customWidth="1"/>
    <col min="12556" max="12800" width="11" style="252"/>
    <col min="12801" max="12801" width="46.7109375" style="252" bestFit="1" customWidth="1"/>
    <col min="12802" max="12802" width="12" style="252" bestFit="1" customWidth="1"/>
    <col min="12803" max="12803" width="12.42578125" style="252" bestFit="1" customWidth="1"/>
    <col min="12804" max="12804" width="12" style="252" customWidth="1"/>
    <col min="12805" max="12805" width="12.42578125" style="252" bestFit="1" customWidth="1"/>
    <col min="12806" max="12806" width="11" style="252" bestFit="1" customWidth="1"/>
    <col min="12807" max="12807" width="2.42578125" style="252" bestFit="1" customWidth="1"/>
    <col min="12808" max="12808" width="10.85546875" style="252" bestFit="1" customWidth="1"/>
    <col min="12809" max="12809" width="10.7109375" style="252" customWidth="1"/>
    <col min="12810" max="12810" width="2.140625" style="252" customWidth="1"/>
    <col min="12811" max="12811" width="8.7109375" style="252" bestFit="1" customWidth="1"/>
    <col min="12812" max="13056" width="11" style="252"/>
    <col min="13057" max="13057" width="46.7109375" style="252" bestFit="1" customWidth="1"/>
    <col min="13058" max="13058" width="12" style="252" bestFit="1" customWidth="1"/>
    <col min="13059" max="13059" width="12.42578125" style="252" bestFit="1" customWidth="1"/>
    <col min="13060" max="13060" width="12" style="252" customWidth="1"/>
    <col min="13061" max="13061" width="12.42578125" style="252" bestFit="1" customWidth="1"/>
    <col min="13062" max="13062" width="11" style="252" bestFit="1" customWidth="1"/>
    <col min="13063" max="13063" width="2.42578125" style="252" bestFit="1" customWidth="1"/>
    <col min="13064" max="13064" width="10.85546875" style="252" bestFit="1" customWidth="1"/>
    <col min="13065" max="13065" width="10.7109375" style="252" customWidth="1"/>
    <col min="13066" max="13066" width="2.140625" style="252" customWidth="1"/>
    <col min="13067" max="13067" width="8.7109375" style="252" bestFit="1" customWidth="1"/>
    <col min="13068" max="13312" width="11" style="252"/>
    <col min="13313" max="13313" width="46.7109375" style="252" bestFit="1" customWidth="1"/>
    <col min="13314" max="13314" width="12" style="252" bestFit="1" customWidth="1"/>
    <col min="13315" max="13315" width="12.42578125" style="252" bestFit="1" customWidth="1"/>
    <col min="13316" max="13316" width="12" style="252" customWidth="1"/>
    <col min="13317" max="13317" width="12.42578125" style="252" bestFit="1" customWidth="1"/>
    <col min="13318" max="13318" width="11" style="252" bestFit="1" customWidth="1"/>
    <col min="13319" max="13319" width="2.42578125" style="252" bestFit="1" customWidth="1"/>
    <col min="13320" max="13320" width="10.85546875" style="252" bestFit="1" customWidth="1"/>
    <col min="13321" max="13321" width="10.7109375" style="252" customWidth="1"/>
    <col min="13322" max="13322" width="2.140625" style="252" customWidth="1"/>
    <col min="13323" max="13323" width="8.7109375" style="252" bestFit="1" customWidth="1"/>
    <col min="13324" max="13568" width="11" style="252"/>
    <col min="13569" max="13569" width="46.7109375" style="252" bestFit="1" customWidth="1"/>
    <col min="13570" max="13570" width="12" style="252" bestFit="1" customWidth="1"/>
    <col min="13571" max="13571" width="12.42578125" style="252" bestFit="1" customWidth="1"/>
    <col min="13572" max="13572" width="12" style="252" customWidth="1"/>
    <col min="13573" max="13573" width="12.42578125" style="252" bestFit="1" customWidth="1"/>
    <col min="13574" max="13574" width="11" style="252" bestFit="1" customWidth="1"/>
    <col min="13575" max="13575" width="2.42578125" style="252" bestFit="1" customWidth="1"/>
    <col min="13576" max="13576" width="10.85546875" style="252" bestFit="1" customWidth="1"/>
    <col min="13577" max="13577" width="10.7109375" style="252" customWidth="1"/>
    <col min="13578" max="13578" width="2.140625" style="252" customWidth="1"/>
    <col min="13579" max="13579" width="8.7109375" style="252" bestFit="1" customWidth="1"/>
    <col min="13580" max="13824" width="11" style="252"/>
    <col min="13825" max="13825" width="46.7109375" style="252" bestFit="1" customWidth="1"/>
    <col min="13826" max="13826" width="12" style="252" bestFit="1" customWidth="1"/>
    <col min="13827" max="13827" width="12.42578125" style="252" bestFit="1" customWidth="1"/>
    <col min="13828" max="13828" width="12" style="252" customWidth="1"/>
    <col min="13829" max="13829" width="12.42578125" style="252" bestFit="1" customWidth="1"/>
    <col min="13830" max="13830" width="11" style="252" bestFit="1" customWidth="1"/>
    <col min="13831" max="13831" width="2.42578125" style="252" bestFit="1" customWidth="1"/>
    <col min="13832" max="13832" width="10.85546875" style="252" bestFit="1" customWidth="1"/>
    <col min="13833" max="13833" width="10.7109375" style="252" customWidth="1"/>
    <col min="13834" max="13834" width="2.140625" style="252" customWidth="1"/>
    <col min="13835" max="13835" width="8.7109375" style="252" bestFit="1" customWidth="1"/>
    <col min="13836" max="14080" width="11" style="252"/>
    <col min="14081" max="14081" width="46.7109375" style="252" bestFit="1" customWidth="1"/>
    <col min="14082" max="14082" width="12" style="252" bestFit="1" customWidth="1"/>
    <col min="14083" max="14083" width="12.42578125" style="252" bestFit="1" customWidth="1"/>
    <col min="14084" max="14084" width="12" style="252" customWidth="1"/>
    <col min="14085" max="14085" width="12.42578125" style="252" bestFit="1" customWidth="1"/>
    <col min="14086" max="14086" width="11" style="252" bestFit="1" customWidth="1"/>
    <col min="14087" max="14087" width="2.42578125" style="252" bestFit="1" customWidth="1"/>
    <col min="14088" max="14088" width="10.85546875" style="252" bestFit="1" customWidth="1"/>
    <col min="14089" max="14089" width="10.7109375" style="252" customWidth="1"/>
    <col min="14090" max="14090" width="2.140625" style="252" customWidth="1"/>
    <col min="14091" max="14091" width="8.7109375" style="252" bestFit="1" customWidth="1"/>
    <col min="14092" max="14336" width="11" style="252"/>
    <col min="14337" max="14337" width="46.7109375" style="252" bestFit="1" customWidth="1"/>
    <col min="14338" max="14338" width="12" style="252" bestFit="1" customWidth="1"/>
    <col min="14339" max="14339" width="12.42578125" style="252" bestFit="1" customWidth="1"/>
    <col min="14340" max="14340" width="12" style="252" customWidth="1"/>
    <col min="14341" max="14341" width="12.42578125" style="252" bestFit="1" customWidth="1"/>
    <col min="14342" max="14342" width="11" style="252" bestFit="1" customWidth="1"/>
    <col min="14343" max="14343" width="2.42578125" style="252" bestFit="1" customWidth="1"/>
    <col min="14344" max="14344" width="10.85546875" style="252" bestFit="1" customWidth="1"/>
    <col min="14345" max="14345" width="10.7109375" style="252" customWidth="1"/>
    <col min="14346" max="14346" width="2.140625" style="252" customWidth="1"/>
    <col min="14347" max="14347" width="8.7109375" style="252" bestFit="1" customWidth="1"/>
    <col min="14348" max="14592" width="11" style="252"/>
    <col min="14593" max="14593" width="46.7109375" style="252" bestFit="1" customWidth="1"/>
    <col min="14594" max="14594" width="12" style="252" bestFit="1" customWidth="1"/>
    <col min="14595" max="14595" width="12.42578125" style="252" bestFit="1" customWidth="1"/>
    <col min="14596" max="14596" width="12" style="252" customWidth="1"/>
    <col min="14597" max="14597" width="12.42578125" style="252" bestFit="1" customWidth="1"/>
    <col min="14598" max="14598" width="11" style="252" bestFit="1" customWidth="1"/>
    <col min="14599" max="14599" width="2.42578125" style="252" bestFit="1" customWidth="1"/>
    <col min="14600" max="14600" width="10.85546875" style="252" bestFit="1" customWidth="1"/>
    <col min="14601" max="14601" width="10.7109375" style="252" customWidth="1"/>
    <col min="14602" max="14602" width="2.140625" style="252" customWidth="1"/>
    <col min="14603" max="14603" width="8.7109375" style="252" bestFit="1" customWidth="1"/>
    <col min="14604" max="14848" width="11" style="252"/>
    <col min="14849" max="14849" width="46.7109375" style="252" bestFit="1" customWidth="1"/>
    <col min="14850" max="14850" width="12" style="252" bestFit="1" customWidth="1"/>
    <col min="14851" max="14851" width="12.42578125" style="252" bestFit="1" customWidth="1"/>
    <col min="14852" max="14852" width="12" style="252" customWidth="1"/>
    <col min="14853" max="14853" width="12.42578125" style="252" bestFit="1" customWidth="1"/>
    <col min="14854" max="14854" width="11" style="252" bestFit="1" customWidth="1"/>
    <col min="14855" max="14855" width="2.42578125" style="252" bestFit="1" customWidth="1"/>
    <col min="14856" max="14856" width="10.85546875" style="252" bestFit="1" customWidth="1"/>
    <col min="14857" max="14857" width="10.7109375" style="252" customWidth="1"/>
    <col min="14858" max="14858" width="2.140625" style="252" customWidth="1"/>
    <col min="14859" max="14859" width="8.7109375" style="252" bestFit="1" customWidth="1"/>
    <col min="14860" max="15104" width="11" style="252"/>
    <col min="15105" max="15105" width="46.7109375" style="252" bestFit="1" customWidth="1"/>
    <col min="15106" max="15106" width="12" style="252" bestFit="1" customWidth="1"/>
    <col min="15107" max="15107" width="12.42578125" style="252" bestFit="1" customWidth="1"/>
    <col min="15108" max="15108" width="12" style="252" customWidth="1"/>
    <col min="15109" max="15109" width="12.42578125" style="252" bestFit="1" customWidth="1"/>
    <col min="15110" max="15110" width="11" style="252" bestFit="1" customWidth="1"/>
    <col min="15111" max="15111" width="2.42578125" style="252" bestFit="1" customWidth="1"/>
    <col min="15112" max="15112" width="10.85546875" style="252" bestFit="1" customWidth="1"/>
    <col min="15113" max="15113" width="10.7109375" style="252" customWidth="1"/>
    <col min="15114" max="15114" width="2.140625" style="252" customWidth="1"/>
    <col min="15115" max="15115" width="8.7109375" style="252" bestFit="1" customWidth="1"/>
    <col min="15116" max="15360" width="11" style="252"/>
    <col min="15361" max="15361" width="46.7109375" style="252" bestFit="1" customWidth="1"/>
    <col min="15362" max="15362" width="12" style="252" bestFit="1" customWidth="1"/>
    <col min="15363" max="15363" width="12.42578125" style="252" bestFit="1" customWidth="1"/>
    <col min="15364" max="15364" width="12" style="252" customWidth="1"/>
    <col min="15365" max="15365" width="12.42578125" style="252" bestFit="1" customWidth="1"/>
    <col min="15366" max="15366" width="11" style="252" bestFit="1" customWidth="1"/>
    <col min="15367" max="15367" width="2.42578125" style="252" bestFit="1" customWidth="1"/>
    <col min="15368" max="15368" width="10.85546875" style="252" bestFit="1" customWidth="1"/>
    <col min="15369" max="15369" width="10.7109375" style="252" customWidth="1"/>
    <col min="15370" max="15370" width="2.140625" style="252" customWidth="1"/>
    <col min="15371" max="15371" width="8.7109375" style="252" bestFit="1" customWidth="1"/>
    <col min="15372" max="15616" width="11" style="252"/>
    <col min="15617" max="15617" width="46.7109375" style="252" bestFit="1" customWidth="1"/>
    <col min="15618" max="15618" width="12" style="252" bestFit="1" customWidth="1"/>
    <col min="15619" max="15619" width="12.42578125" style="252" bestFit="1" customWidth="1"/>
    <col min="15620" max="15620" width="12" style="252" customWidth="1"/>
    <col min="15621" max="15621" width="12.42578125" style="252" bestFit="1" customWidth="1"/>
    <col min="15622" max="15622" width="11" style="252" bestFit="1" customWidth="1"/>
    <col min="15623" max="15623" width="2.42578125" style="252" bestFit="1" customWidth="1"/>
    <col min="15624" max="15624" width="10.85546875" style="252" bestFit="1" customWidth="1"/>
    <col min="15625" max="15625" width="10.7109375" style="252" customWidth="1"/>
    <col min="15626" max="15626" width="2.140625" style="252" customWidth="1"/>
    <col min="15627" max="15627" width="8.7109375" style="252" bestFit="1" customWidth="1"/>
    <col min="15628" max="15872" width="11" style="252"/>
    <col min="15873" max="15873" width="46.7109375" style="252" bestFit="1" customWidth="1"/>
    <col min="15874" max="15874" width="12" style="252" bestFit="1" customWidth="1"/>
    <col min="15875" max="15875" width="12.42578125" style="252" bestFit="1" customWidth="1"/>
    <col min="15876" max="15876" width="12" style="252" customWidth="1"/>
    <col min="15877" max="15877" width="12.42578125" style="252" bestFit="1" customWidth="1"/>
    <col min="15878" max="15878" width="11" style="252" bestFit="1" customWidth="1"/>
    <col min="15879" max="15879" width="2.42578125" style="252" bestFit="1" customWidth="1"/>
    <col min="15880" max="15880" width="10.85546875" style="252" bestFit="1" customWidth="1"/>
    <col min="15881" max="15881" width="10.7109375" style="252" customWidth="1"/>
    <col min="15882" max="15882" width="2.140625" style="252" customWidth="1"/>
    <col min="15883" max="15883" width="8.7109375" style="252" bestFit="1" customWidth="1"/>
    <col min="15884" max="16128" width="11" style="252"/>
    <col min="16129" max="16129" width="46.7109375" style="252" bestFit="1" customWidth="1"/>
    <col min="16130" max="16130" width="12" style="252" bestFit="1" customWidth="1"/>
    <col min="16131" max="16131" width="12.42578125" style="252" bestFit="1" customWidth="1"/>
    <col min="16132" max="16132" width="12" style="252" customWidth="1"/>
    <col min="16133" max="16133" width="12.42578125" style="252" bestFit="1" customWidth="1"/>
    <col min="16134" max="16134" width="11" style="252" bestFit="1" customWidth="1"/>
    <col min="16135" max="16135" width="2.42578125" style="252" bestFit="1" customWidth="1"/>
    <col min="16136" max="16136" width="10.85546875" style="252" bestFit="1" customWidth="1"/>
    <col min="16137" max="16137" width="10.7109375" style="252" customWidth="1"/>
    <col min="16138" max="16138" width="2.140625" style="252" customWidth="1"/>
    <col min="16139" max="16139" width="8.7109375" style="252" bestFit="1" customWidth="1"/>
    <col min="16140" max="16384" width="11" style="252"/>
  </cols>
  <sheetData>
    <row r="1" spans="1:11" s="254" customFormat="1" ht="12.75">
      <c r="A1" s="1857" t="s">
        <v>1173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</row>
    <row r="2" spans="1:11" s="254" customFormat="1" ht="17.100000000000001" customHeight="1">
      <c r="A2" s="1866" t="s">
        <v>264</v>
      </c>
      <c r="B2" s="1866"/>
      <c r="C2" s="1866"/>
      <c r="D2" s="1866"/>
      <c r="E2" s="1866"/>
      <c r="F2" s="1866"/>
      <c r="G2" s="1866"/>
      <c r="H2" s="1866"/>
      <c r="I2" s="1866"/>
      <c r="J2" s="1866"/>
      <c r="K2" s="1866"/>
    </row>
    <row r="3" spans="1:11" s="254" customFormat="1" ht="17.100000000000001" customHeight="1" thickBot="1">
      <c r="A3" s="924"/>
      <c r="B3" s="989"/>
      <c r="C3" s="341"/>
      <c r="D3" s="341"/>
      <c r="E3" s="341"/>
      <c r="F3" s="341"/>
      <c r="G3" s="341"/>
      <c r="H3" s="341"/>
      <c r="I3" s="1859" t="s">
        <v>1</v>
      </c>
      <c r="J3" s="1859"/>
      <c r="K3" s="1859"/>
    </row>
    <row r="4" spans="1:11" s="254" customFormat="1" ht="13.5" thickTop="1">
      <c r="A4" s="876"/>
      <c r="B4" s="991">
        <v>2015</v>
      </c>
      <c r="C4" s="991">
        <v>2016</v>
      </c>
      <c r="D4" s="991">
        <v>2016</v>
      </c>
      <c r="E4" s="992">
        <v>2017</v>
      </c>
      <c r="F4" s="1875" t="s">
        <v>861</v>
      </c>
      <c r="G4" s="1876"/>
      <c r="H4" s="1876"/>
      <c r="I4" s="1876"/>
      <c r="J4" s="1876"/>
      <c r="K4" s="1877"/>
    </row>
    <row r="5" spans="1:11" s="254" customFormat="1" ht="12.75">
      <c r="A5" s="944" t="s">
        <v>903</v>
      </c>
      <c r="B5" s="971" t="s">
        <v>863</v>
      </c>
      <c r="C5" s="971" t="s">
        <v>864</v>
      </c>
      <c r="D5" s="971" t="s">
        <v>865</v>
      </c>
      <c r="E5" s="972" t="s">
        <v>866</v>
      </c>
      <c r="F5" s="1862" t="s">
        <v>6</v>
      </c>
      <c r="G5" s="1863"/>
      <c r="H5" s="1864"/>
      <c r="I5" s="1863" t="s">
        <v>50</v>
      </c>
      <c r="J5" s="1863"/>
      <c r="K5" s="1865"/>
    </row>
    <row r="6" spans="1:11" s="254" customFormat="1" ht="12.75">
      <c r="A6" s="944"/>
      <c r="B6" s="971"/>
      <c r="C6" s="971"/>
      <c r="D6" s="971"/>
      <c r="E6" s="972"/>
      <c r="F6" s="949" t="s">
        <v>3</v>
      </c>
      <c r="G6" s="950" t="s">
        <v>194</v>
      </c>
      <c r="H6" s="951" t="s">
        <v>867</v>
      </c>
      <c r="I6" s="946" t="s">
        <v>3</v>
      </c>
      <c r="J6" s="950" t="s">
        <v>194</v>
      </c>
      <c r="K6" s="952" t="s">
        <v>867</v>
      </c>
    </row>
    <row r="7" spans="1:11" s="254" customFormat="1" ht="17.100000000000001" customHeight="1">
      <c r="A7" s="890" t="s">
        <v>950</v>
      </c>
      <c r="B7" s="891">
        <v>230725.30529552922</v>
      </c>
      <c r="C7" s="891">
        <v>248347.04057291831</v>
      </c>
      <c r="D7" s="891">
        <v>268895.39120110672</v>
      </c>
      <c r="E7" s="892">
        <v>262356.24755985022</v>
      </c>
      <c r="F7" s="893">
        <v>17621.735277389089</v>
      </c>
      <c r="G7" s="953"/>
      <c r="H7" s="892">
        <v>7.6375390444571867</v>
      </c>
      <c r="I7" s="891">
        <v>-6539.1436412564944</v>
      </c>
      <c r="J7" s="954"/>
      <c r="K7" s="896">
        <v>-2.4318541169662042</v>
      </c>
    </row>
    <row r="8" spans="1:11" s="254" customFormat="1" ht="17.100000000000001" customHeight="1">
      <c r="A8" s="897" t="s">
        <v>951</v>
      </c>
      <c r="B8" s="898">
        <v>5539.3808415988024</v>
      </c>
      <c r="C8" s="898">
        <v>5567.8403098784656</v>
      </c>
      <c r="D8" s="898">
        <v>7238.3446196574696</v>
      </c>
      <c r="E8" s="899">
        <v>5939.8608061903997</v>
      </c>
      <c r="F8" s="900">
        <v>28.45946827966327</v>
      </c>
      <c r="G8" s="955"/>
      <c r="H8" s="899">
        <v>0.51376623296854174</v>
      </c>
      <c r="I8" s="898">
        <v>-1298.4838134670699</v>
      </c>
      <c r="J8" s="899"/>
      <c r="K8" s="902">
        <v>-17.938960932320409</v>
      </c>
    </row>
    <row r="9" spans="1:11" s="254" customFormat="1" ht="17.100000000000001" customHeight="1">
      <c r="A9" s="897" t="s">
        <v>952</v>
      </c>
      <c r="B9" s="898">
        <v>5502.7836346388021</v>
      </c>
      <c r="C9" s="898">
        <v>5523.0427105084655</v>
      </c>
      <c r="D9" s="898">
        <v>7185.5054103074699</v>
      </c>
      <c r="E9" s="899">
        <v>5895.3728364303997</v>
      </c>
      <c r="F9" s="900">
        <v>20.25907586966332</v>
      </c>
      <c r="G9" s="955"/>
      <c r="H9" s="899">
        <v>0.36816050229809022</v>
      </c>
      <c r="I9" s="898">
        <v>-1290.1325738770702</v>
      </c>
      <c r="J9" s="899"/>
      <c r="K9" s="902">
        <v>-17.954653155314581</v>
      </c>
    </row>
    <row r="10" spans="1:11" s="254" customFormat="1" ht="17.100000000000001" customHeight="1">
      <c r="A10" s="897" t="s">
        <v>953</v>
      </c>
      <c r="B10" s="898">
        <v>36.597206960000001</v>
      </c>
      <c r="C10" s="898">
        <v>44.79759937</v>
      </c>
      <c r="D10" s="898">
        <v>52.839209350000004</v>
      </c>
      <c r="E10" s="899">
        <v>44.487969759999999</v>
      </c>
      <c r="F10" s="900">
        <v>8.2003924099999992</v>
      </c>
      <c r="G10" s="955"/>
      <c r="H10" s="899">
        <v>22.407153690615957</v>
      </c>
      <c r="I10" s="898">
        <v>-8.3512395900000058</v>
      </c>
      <c r="J10" s="899"/>
      <c r="K10" s="902">
        <v>-15.80500483018678</v>
      </c>
    </row>
    <row r="11" spans="1:11" s="254" customFormat="1" ht="17.100000000000001" customHeight="1">
      <c r="A11" s="897" t="s">
        <v>954</v>
      </c>
      <c r="B11" s="898">
        <v>120640.84178132276</v>
      </c>
      <c r="C11" s="898">
        <v>132596.24567918989</v>
      </c>
      <c r="D11" s="898">
        <v>143419.26116404336</v>
      </c>
      <c r="E11" s="899">
        <v>111728.1420283959</v>
      </c>
      <c r="F11" s="900">
        <v>11955.403897867131</v>
      </c>
      <c r="G11" s="955"/>
      <c r="H11" s="899">
        <v>9.9099141893736604</v>
      </c>
      <c r="I11" s="898">
        <v>-31691.119135647459</v>
      </c>
      <c r="J11" s="899"/>
      <c r="K11" s="902">
        <v>-22.096836142112785</v>
      </c>
    </row>
    <row r="12" spans="1:11" s="254" customFormat="1" ht="17.100000000000001" customHeight="1">
      <c r="A12" s="897" t="s">
        <v>952</v>
      </c>
      <c r="B12" s="898">
        <v>120543.67779757036</v>
      </c>
      <c r="C12" s="898">
        <v>132575.37226493988</v>
      </c>
      <c r="D12" s="898">
        <v>143392.19525063335</v>
      </c>
      <c r="E12" s="899">
        <v>111704.35293825591</v>
      </c>
      <c r="F12" s="900">
        <v>12031.694467369525</v>
      </c>
      <c r="G12" s="955"/>
      <c r="H12" s="899">
        <v>9.9811907909217883</v>
      </c>
      <c r="I12" s="898">
        <v>-31687.842312377441</v>
      </c>
      <c r="J12" s="899"/>
      <c r="K12" s="902">
        <v>-22.09872180071633</v>
      </c>
    </row>
    <row r="13" spans="1:11" s="254" customFormat="1" ht="17.100000000000001" customHeight="1">
      <c r="A13" s="897" t="s">
        <v>953</v>
      </c>
      <c r="B13" s="898">
        <v>97.163983752400014</v>
      </c>
      <c r="C13" s="898">
        <v>20.873414249999996</v>
      </c>
      <c r="D13" s="898">
        <v>27.065913409999993</v>
      </c>
      <c r="E13" s="899">
        <v>23.789090140000003</v>
      </c>
      <c r="F13" s="900">
        <v>-76.290569502400018</v>
      </c>
      <c r="G13" s="955"/>
      <c r="H13" s="899">
        <v>-78.517333847497355</v>
      </c>
      <c r="I13" s="898">
        <v>-3.2768232699999906</v>
      </c>
      <c r="J13" s="899"/>
      <c r="K13" s="902">
        <v>-12.106826842907539</v>
      </c>
    </row>
    <row r="14" spans="1:11" s="254" customFormat="1" ht="17.100000000000001" customHeight="1">
      <c r="A14" s="897" t="s">
        <v>955</v>
      </c>
      <c r="B14" s="898">
        <v>62212.660399759996</v>
      </c>
      <c r="C14" s="898">
        <v>67862.337018319959</v>
      </c>
      <c r="D14" s="898">
        <v>68222.084073120001</v>
      </c>
      <c r="E14" s="899">
        <v>99180.019459050018</v>
      </c>
      <c r="F14" s="900">
        <v>5649.6766185599627</v>
      </c>
      <c r="G14" s="955"/>
      <c r="H14" s="899">
        <v>9.0812329552486997</v>
      </c>
      <c r="I14" s="898">
        <v>30957.935385930017</v>
      </c>
      <c r="J14" s="899"/>
      <c r="K14" s="902">
        <v>45.378173074791292</v>
      </c>
    </row>
    <row r="15" spans="1:11" s="254" customFormat="1" ht="17.100000000000001" customHeight="1">
      <c r="A15" s="897" t="s">
        <v>952</v>
      </c>
      <c r="B15" s="898">
        <v>62182.044499759999</v>
      </c>
      <c r="C15" s="898">
        <v>67861.277018319961</v>
      </c>
      <c r="D15" s="898">
        <v>68221.017073120005</v>
      </c>
      <c r="E15" s="899">
        <v>99178.992459050016</v>
      </c>
      <c r="F15" s="900">
        <v>5679.232518559962</v>
      </c>
      <c r="G15" s="955"/>
      <c r="H15" s="899">
        <v>9.1332354287287565</v>
      </c>
      <c r="I15" s="898">
        <v>30957.975385930011</v>
      </c>
      <c r="J15" s="899"/>
      <c r="K15" s="902">
        <v>45.378941437869393</v>
      </c>
    </row>
    <row r="16" spans="1:11" s="254" customFormat="1" ht="17.100000000000001" customHeight="1">
      <c r="A16" s="897" t="s">
        <v>953</v>
      </c>
      <c r="B16" s="898">
        <v>30.615900000000003</v>
      </c>
      <c r="C16" s="898">
        <v>1.06</v>
      </c>
      <c r="D16" s="898">
        <v>1.0669999999999999</v>
      </c>
      <c r="E16" s="899">
        <v>1.0269999999999999</v>
      </c>
      <c r="F16" s="900">
        <v>-29.555900000000005</v>
      </c>
      <c r="G16" s="955"/>
      <c r="H16" s="899">
        <v>-96.537746726374209</v>
      </c>
      <c r="I16" s="898">
        <v>-4.0000000000000036E-2</v>
      </c>
      <c r="J16" s="899"/>
      <c r="K16" s="902">
        <v>-3.7488284910965355</v>
      </c>
    </row>
    <row r="17" spans="1:11" s="254" customFormat="1" ht="17.100000000000001" customHeight="1">
      <c r="A17" s="897" t="s">
        <v>956</v>
      </c>
      <c r="B17" s="898">
        <v>41997.045318584693</v>
      </c>
      <c r="C17" s="898">
        <v>42118.613261679995</v>
      </c>
      <c r="D17" s="898">
        <v>49807.393956635882</v>
      </c>
      <c r="E17" s="899">
        <v>45259.092462573928</v>
      </c>
      <c r="F17" s="900">
        <v>121.56794309530233</v>
      </c>
      <c r="G17" s="955"/>
      <c r="H17" s="899">
        <v>0.28946784749522753</v>
      </c>
      <c r="I17" s="898">
        <v>-4548.3014940619541</v>
      </c>
      <c r="J17" s="899"/>
      <c r="K17" s="902">
        <v>-9.1317797072897839</v>
      </c>
    </row>
    <row r="18" spans="1:11" s="254" customFormat="1" ht="17.100000000000001" customHeight="1">
      <c r="A18" s="897" t="s">
        <v>952</v>
      </c>
      <c r="B18" s="898">
        <v>41472.608861785491</v>
      </c>
      <c r="C18" s="898">
        <v>41889.864465359999</v>
      </c>
      <c r="D18" s="898">
        <v>49586.519796905879</v>
      </c>
      <c r="E18" s="899">
        <v>45047.559558373927</v>
      </c>
      <c r="F18" s="900">
        <v>417.2556035745074</v>
      </c>
      <c r="G18" s="955"/>
      <c r="H18" s="899">
        <v>1.006099242430305</v>
      </c>
      <c r="I18" s="898">
        <v>-4538.9602385319522</v>
      </c>
      <c r="J18" s="899"/>
      <c r="K18" s="902">
        <v>-9.1536172676009748</v>
      </c>
    </row>
    <row r="19" spans="1:11" s="254" customFormat="1" ht="17.100000000000001" customHeight="1">
      <c r="A19" s="897" t="s">
        <v>953</v>
      </c>
      <c r="B19" s="898">
        <v>524.43645679920007</v>
      </c>
      <c r="C19" s="898">
        <v>228.74879631999997</v>
      </c>
      <c r="D19" s="898">
        <v>220.87415972999997</v>
      </c>
      <c r="E19" s="899">
        <v>211.53290419999999</v>
      </c>
      <c r="F19" s="900">
        <v>-295.68766047920008</v>
      </c>
      <c r="G19" s="955"/>
      <c r="H19" s="899">
        <v>-56.381980437415521</v>
      </c>
      <c r="I19" s="898">
        <v>-9.3412555299999838</v>
      </c>
      <c r="J19" s="899"/>
      <c r="K19" s="902">
        <v>-4.2292206301628399</v>
      </c>
    </row>
    <row r="20" spans="1:11" s="254" customFormat="1" ht="17.100000000000001" customHeight="1">
      <c r="A20" s="897" t="s">
        <v>957</v>
      </c>
      <c r="B20" s="898">
        <v>335.37695426300007</v>
      </c>
      <c r="C20" s="898">
        <v>202.00430384999999</v>
      </c>
      <c r="D20" s="898">
        <v>208.30738765000001</v>
      </c>
      <c r="E20" s="899">
        <v>249.13280363999999</v>
      </c>
      <c r="F20" s="900">
        <v>-133.37265041300009</v>
      </c>
      <c r="G20" s="955"/>
      <c r="H20" s="899">
        <v>-39.767983076264166</v>
      </c>
      <c r="I20" s="898">
        <v>40.825415989999982</v>
      </c>
      <c r="J20" s="899"/>
      <c r="K20" s="902">
        <v>19.59864047577382</v>
      </c>
    </row>
    <row r="21" spans="1:11" s="254" customFormat="1" ht="17.100000000000001" customHeight="1">
      <c r="A21" s="890" t="s">
        <v>958</v>
      </c>
      <c r="B21" s="891">
        <v>0</v>
      </c>
      <c r="C21" s="891">
        <v>0</v>
      </c>
      <c r="D21" s="891">
        <v>5</v>
      </c>
      <c r="E21" s="892">
        <v>839.73427169999991</v>
      </c>
      <c r="F21" s="893">
        <v>0</v>
      </c>
      <c r="G21" s="953"/>
      <c r="H21" s="892"/>
      <c r="I21" s="891">
        <v>834.73427169999991</v>
      </c>
      <c r="J21" s="892"/>
      <c r="K21" s="896"/>
    </row>
    <row r="22" spans="1:11" s="254" customFormat="1" ht="17.100000000000001" customHeight="1">
      <c r="A22" s="890" t="s">
        <v>959</v>
      </c>
      <c r="B22" s="891">
        <v>0</v>
      </c>
      <c r="C22" s="891">
        <v>0</v>
      </c>
      <c r="D22" s="891">
        <v>0</v>
      </c>
      <c r="E22" s="892">
        <v>0</v>
      </c>
      <c r="F22" s="893">
        <v>0</v>
      </c>
      <c r="G22" s="953"/>
      <c r="H22" s="892"/>
      <c r="I22" s="891">
        <v>0</v>
      </c>
      <c r="J22" s="892"/>
      <c r="K22" s="896"/>
    </row>
    <row r="23" spans="1:11" s="254" customFormat="1" ht="17.100000000000001" customHeight="1">
      <c r="A23" s="976" t="s">
        <v>960</v>
      </c>
      <c r="B23" s="891">
        <v>57998.078828606718</v>
      </c>
      <c r="C23" s="891">
        <v>58267.447943267463</v>
      </c>
      <c r="D23" s="891">
        <v>62786.073413223901</v>
      </c>
      <c r="E23" s="892">
        <v>65292.687320264275</v>
      </c>
      <c r="F23" s="893">
        <v>269.36911466074525</v>
      </c>
      <c r="G23" s="953"/>
      <c r="H23" s="892">
        <v>0.46444489214336321</v>
      </c>
      <c r="I23" s="891">
        <v>2506.6139070403733</v>
      </c>
      <c r="J23" s="892"/>
      <c r="K23" s="896">
        <v>3.9923087569805475</v>
      </c>
    </row>
    <row r="24" spans="1:11" s="254" customFormat="1" ht="17.100000000000001" customHeight="1">
      <c r="A24" s="977" t="s">
        <v>961</v>
      </c>
      <c r="B24" s="898">
        <v>27534.729094000002</v>
      </c>
      <c r="C24" s="898">
        <v>28932.981981749996</v>
      </c>
      <c r="D24" s="898">
        <v>29278.220210750002</v>
      </c>
      <c r="E24" s="899">
        <v>31871.97836488</v>
      </c>
      <c r="F24" s="900">
        <v>1398.2528877499935</v>
      </c>
      <c r="G24" s="955"/>
      <c r="H24" s="899">
        <v>5.078142889935612</v>
      </c>
      <c r="I24" s="898">
        <v>2593.7581541299987</v>
      </c>
      <c r="J24" s="899"/>
      <c r="K24" s="902">
        <v>8.8590021369456586</v>
      </c>
    </row>
    <row r="25" spans="1:11" s="254" customFormat="1" ht="17.100000000000001" customHeight="1">
      <c r="A25" s="977" t="s">
        <v>962</v>
      </c>
      <c r="B25" s="898">
        <v>11783.224564359436</v>
      </c>
      <c r="C25" s="898">
        <v>13928.995076843941</v>
      </c>
      <c r="D25" s="898">
        <v>12137.73240106091</v>
      </c>
      <c r="E25" s="899">
        <v>15722.490911201652</v>
      </c>
      <c r="F25" s="900">
        <v>2145.7705124845052</v>
      </c>
      <c r="G25" s="955"/>
      <c r="H25" s="899">
        <v>18.210384608766507</v>
      </c>
      <c r="I25" s="898">
        <v>3584.7585101407421</v>
      </c>
      <c r="J25" s="899"/>
      <c r="K25" s="902">
        <v>29.534005131200725</v>
      </c>
    </row>
    <row r="26" spans="1:11" s="254" customFormat="1" ht="17.100000000000001" customHeight="1">
      <c r="A26" s="977" t="s">
        <v>963</v>
      </c>
      <c r="B26" s="898">
        <v>18680.12517024728</v>
      </c>
      <c r="C26" s="898">
        <v>15405.470884673521</v>
      </c>
      <c r="D26" s="898">
        <v>21370.120801412992</v>
      </c>
      <c r="E26" s="899">
        <v>17698.218044182624</v>
      </c>
      <c r="F26" s="900">
        <v>-3274.6542855737589</v>
      </c>
      <c r="G26" s="955"/>
      <c r="H26" s="899">
        <v>-17.530151729333461</v>
      </c>
      <c r="I26" s="898">
        <v>-3671.9027572303676</v>
      </c>
      <c r="J26" s="899"/>
      <c r="K26" s="902">
        <v>-17.182414602857936</v>
      </c>
    </row>
    <row r="27" spans="1:11" s="254" customFormat="1" ht="17.100000000000001" customHeight="1">
      <c r="A27" s="978" t="s">
        <v>964</v>
      </c>
      <c r="B27" s="979">
        <v>288723.38412413595</v>
      </c>
      <c r="C27" s="979">
        <v>306614.48851618578</v>
      </c>
      <c r="D27" s="979">
        <v>331686.46461433062</v>
      </c>
      <c r="E27" s="980">
        <v>328488.66915181454</v>
      </c>
      <c r="F27" s="981">
        <v>17891.104392049834</v>
      </c>
      <c r="G27" s="982"/>
      <c r="H27" s="980">
        <v>6.1966246503807936</v>
      </c>
      <c r="I27" s="979">
        <v>-3197.7954625160783</v>
      </c>
      <c r="J27" s="980"/>
      <c r="K27" s="983">
        <v>-0.96410188647110573</v>
      </c>
    </row>
    <row r="28" spans="1:11" s="254" customFormat="1" ht="17.100000000000001" customHeight="1">
      <c r="A28" s="890" t="s">
        <v>965</v>
      </c>
      <c r="B28" s="891">
        <v>18683.720312650003</v>
      </c>
      <c r="C28" s="891">
        <v>19987.263388871997</v>
      </c>
      <c r="D28" s="891">
        <v>21923.102081426001</v>
      </c>
      <c r="E28" s="892">
        <v>20416.497622627998</v>
      </c>
      <c r="F28" s="893">
        <v>1303.5430762219949</v>
      </c>
      <c r="G28" s="953"/>
      <c r="H28" s="892">
        <v>6.976892473280162</v>
      </c>
      <c r="I28" s="891">
        <v>-1506.6044587980032</v>
      </c>
      <c r="J28" s="892"/>
      <c r="K28" s="896">
        <v>-6.8722229783094875</v>
      </c>
    </row>
    <row r="29" spans="1:11" s="254" customFormat="1" ht="17.100000000000001" customHeight="1">
      <c r="A29" s="897" t="s">
        <v>966</v>
      </c>
      <c r="B29" s="898">
        <v>6894.109523590002</v>
      </c>
      <c r="C29" s="898">
        <v>6690.796093529998</v>
      </c>
      <c r="D29" s="898">
        <v>7819.6807671499992</v>
      </c>
      <c r="E29" s="899">
        <v>6532.2079842799994</v>
      </c>
      <c r="F29" s="900">
        <v>-203.31343006000407</v>
      </c>
      <c r="G29" s="955"/>
      <c r="H29" s="899">
        <v>-2.9490890645748213</v>
      </c>
      <c r="I29" s="898">
        <v>-1287.4727828699997</v>
      </c>
      <c r="J29" s="899"/>
      <c r="K29" s="902">
        <v>-16.464518452960309</v>
      </c>
    </row>
    <row r="30" spans="1:11" s="254" customFormat="1" ht="17.100000000000001" customHeight="1">
      <c r="A30" s="897" t="s">
        <v>967</v>
      </c>
      <c r="B30" s="898">
        <v>11483.837105930001</v>
      </c>
      <c r="C30" s="898">
        <v>12758.34043047</v>
      </c>
      <c r="D30" s="898">
        <v>13738.88305825</v>
      </c>
      <c r="E30" s="899">
        <v>13675.161036799998</v>
      </c>
      <c r="F30" s="900">
        <v>1274.5033245399991</v>
      </c>
      <c r="G30" s="955"/>
      <c r="H30" s="899">
        <v>11.098235831661819</v>
      </c>
      <c r="I30" s="898">
        <v>-63.722021450001193</v>
      </c>
      <c r="J30" s="899"/>
      <c r="K30" s="902">
        <v>-0.46380787419059544</v>
      </c>
    </row>
    <row r="31" spans="1:11" s="254" customFormat="1" ht="17.100000000000001" customHeight="1">
      <c r="A31" s="897" t="s">
        <v>968</v>
      </c>
      <c r="B31" s="898">
        <v>84.490116879999988</v>
      </c>
      <c r="C31" s="898">
        <v>118.11687791000001</v>
      </c>
      <c r="D31" s="898">
        <v>71.680997069999975</v>
      </c>
      <c r="E31" s="899">
        <v>107.08460838000001</v>
      </c>
      <c r="F31" s="900">
        <v>33.626761030000026</v>
      </c>
      <c r="G31" s="955"/>
      <c r="H31" s="899">
        <v>39.799638433166798</v>
      </c>
      <c r="I31" s="898">
        <v>35.403611310000031</v>
      </c>
      <c r="J31" s="899"/>
      <c r="K31" s="902">
        <v>49.390511791328301</v>
      </c>
    </row>
    <row r="32" spans="1:11" s="254" customFormat="1" ht="17.100000000000001" customHeight="1">
      <c r="A32" s="897" t="s">
        <v>969</v>
      </c>
      <c r="B32" s="898">
        <v>220.86995025000002</v>
      </c>
      <c r="C32" s="898">
        <v>409.74798696200003</v>
      </c>
      <c r="D32" s="898">
        <v>292.59525895600007</v>
      </c>
      <c r="E32" s="899">
        <v>86.609425668</v>
      </c>
      <c r="F32" s="900">
        <v>188.87803671200001</v>
      </c>
      <c r="G32" s="955"/>
      <c r="H32" s="899">
        <v>85.515497467270336</v>
      </c>
      <c r="I32" s="898">
        <v>-205.98583328800007</v>
      </c>
      <c r="J32" s="899"/>
      <c r="K32" s="902">
        <v>-70.399579960034771</v>
      </c>
    </row>
    <row r="33" spans="1:11" s="254" customFormat="1" ht="17.100000000000001" customHeight="1">
      <c r="A33" s="897" t="s">
        <v>970</v>
      </c>
      <c r="B33" s="898">
        <v>0.41361599999999998</v>
      </c>
      <c r="C33" s="898">
        <v>10.262</v>
      </c>
      <c r="D33" s="898">
        <v>0.26200000000000001</v>
      </c>
      <c r="E33" s="899">
        <v>15.434567500000002</v>
      </c>
      <c r="F33" s="900">
        <v>9.8483840000000011</v>
      </c>
      <c r="G33" s="955"/>
      <c r="H33" s="899"/>
      <c r="I33" s="898">
        <v>15.172567500000001</v>
      </c>
      <c r="J33" s="899"/>
      <c r="K33" s="902"/>
    </row>
    <row r="34" spans="1:11" s="254" customFormat="1" ht="17.100000000000001" customHeight="1">
      <c r="A34" s="956" t="s">
        <v>971</v>
      </c>
      <c r="B34" s="891">
        <v>253591.78598665103</v>
      </c>
      <c r="C34" s="891">
        <v>272132.7990773723</v>
      </c>
      <c r="D34" s="891">
        <v>294699.9861287151</v>
      </c>
      <c r="E34" s="892">
        <v>295997.08190399664</v>
      </c>
      <c r="F34" s="893">
        <v>18541.013090721273</v>
      </c>
      <c r="G34" s="953"/>
      <c r="H34" s="892">
        <v>7.3113618481701392</v>
      </c>
      <c r="I34" s="891">
        <v>1297.0957752815448</v>
      </c>
      <c r="J34" s="892"/>
      <c r="K34" s="896">
        <v>0.44014110496598963</v>
      </c>
    </row>
    <row r="35" spans="1:11" s="254" customFormat="1" ht="17.100000000000001" customHeight="1">
      <c r="A35" s="897" t="s">
        <v>972</v>
      </c>
      <c r="B35" s="898">
        <v>3087.8</v>
      </c>
      <c r="C35" s="898">
        <v>5248.7000000000007</v>
      </c>
      <c r="D35" s="898">
        <v>5561.0999999999995</v>
      </c>
      <c r="E35" s="899">
        <v>6118</v>
      </c>
      <c r="F35" s="900">
        <v>2160.9000000000005</v>
      </c>
      <c r="G35" s="955"/>
      <c r="H35" s="899">
        <v>69.981864110369855</v>
      </c>
      <c r="I35" s="898">
        <v>556.90000000000055</v>
      </c>
      <c r="J35" s="899"/>
      <c r="K35" s="902">
        <v>10.014205822589068</v>
      </c>
    </row>
    <row r="36" spans="1:11" s="254" customFormat="1" ht="17.100000000000001" customHeight="1">
      <c r="A36" s="897" t="s">
        <v>973</v>
      </c>
      <c r="B36" s="898">
        <v>195.92159383000001</v>
      </c>
      <c r="C36" s="898">
        <v>147.30745909999999</v>
      </c>
      <c r="D36" s="898">
        <v>188.23284962165576</v>
      </c>
      <c r="E36" s="899">
        <v>207.11253386999999</v>
      </c>
      <c r="F36" s="900">
        <v>-48.614134730000018</v>
      </c>
      <c r="G36" s="955"/>
      <c r="H36" s="899">
        <v>-24.813055967777707</v>
      </c>
      <c r="I36" s="898">
        <v>18.879684248344233</v>
      </c>
      <c r="J36" s="899"/>
      <c r="K36" s="902">
        <v>10.029962509887099</v>
      </c>
    </row>
    <row r="37" spans="1:11" s="254" customFormat="1" ht="17.100000000000001" customHeight="1">
      <c r="A37" s="903" t="s">
        <v>974</v>
      </c>
      <c r="B37" s="898">
        <v>54041.739319108303</v>
      </c>
      <c r="C37" s="898">
        <v>52030.588853998306</v>
      </c>
      <c r="D37" s="898">
        <v>54167.327470207412</v>
      </c>
      <c r="E37" s="899">
        <v>54745.287322934375</v>
      </c>
      <c r="F37" s="900">
        <v>-2011.1504651099967</v>
      </c>
      <c r="G37" s="955"/>
      <c r="H37" s="899">
        <v>-3.721476196823454</v>
      </c>
      <c r="I37" s="898">
        <v>577.95985272696271</v>
      </c>
      <c r="J37" s="899"/>
      <c r="K37" s="902">
        <v>1.0669897883458375</v>
      </c>
    </row>
    <row r="38" spans="1:11" s="254" customFormat="1" ht="17.100000000000001" customHeight="1">
      <c r="A38" s="984" t="s">
        <v>975</v>
      </c>
      <c r="B38" s="898">
        <v>0</v>
      </c>
      <c r="C38" s="898">
        <v>0</v>
      </c>
      <c r="D38" s="898">
        <v>0</v>
      </c>
      <c r="E38" s="899">
        <v>0</v>
      </c>
      <c r="F38" s="900">
        <v>0</v>
      </c>
      <c r="G38" s="955"/>
      <c r="H38" s="899"/>
      <c r="I38" s="898">
        <v>0</v>
      </c>
      <c r="J38" s="899"/>
      <c r="K38" s="902"/>
    </row>
    <row r="39" spans="1:11" s="254" customFormat="1" ht="17.100000000000001" customHeight="1">
      <c r="A39" s="984" t="s">
        <v>976</v>
      </c>
      <c r="B39" s="898">
        <v>54041.739319108303</v>
      </c>
      <c r="C39" s="898">
        <v>52030.588853998306</v>
      </c>
      <c r="D39" s="898">
        <v>54167.327470207412</v>
      </c>
      <c r="E39" s="899">
        <v>54745.287322934375</v>
      </c>
      <c r="F39" s="900">
        <v>-2011.1504651099967</v>
      </c>
      <c r="G39" s="955"/>
      <c r="H39" s="899">
        <v>-3.721476196823454</v>
      </c>
      <c r="I39" s="898">
        <v>577.95985272696271</v>
      </c>
      <c r="J39" s="899"/>
      <c r="K39" s="902">
        <v>1.0669897883458375</v>
      </c>
    </row>
    <row r="40" spans="1:11" s="254" customFormat="1" ht="17.100000000000001" customHeight="1">
      <c r="A40" s="897" t="s">
        <v>977</v>
      </c>
      <c r="B40" s="898">
        <v>196266.32507371274</v>
      </c>
      <c r="C40" s="898">
        <v>214706.20276427397</v>
      </c>
      <c r="D40" s="898">
        <v>234783.325808886</v>
      </c>
      <c r="E40" s="899">
        <v>234926.6820471923</v>
      </c>
      <c r="F40" s="900">
        <v>18439.877690561232</v>
      </c>
      <c r="G40" s="955"/>
      <c r="H40" s="899">
        <v>9.3953344689343279</v>
      </c>
      <c r="I40" s="898">
        <v>143.35623830629629</v>
      </c>
      <c r="J40" s="899"/>
      <c r="K40" s="902">
        <v>6.1058952041163475E-2</v>
      </c>
    </row>
    <row r="41" spans="1:11" s="254" customFormat="1" ht="17.100000000000001" customHeight="1">
      <c r="A41" s="903" t="s">
        <v>978</v>
      </c>
      <c r="B41" s="898">
        <v>193415.79534573623</v>
      </c>
      <c r="C41" s="898">
        <v>211929.55875974766</v>
      </c>
      <c r="D41" s="898">
        <v>232698.82148765077</v>
      </c>
      <c r="E41" s="899">
        <v>232444.35908573249</v>
      </c>
      <c r="F41" s="900">
        <v>18513.763414011424</v>
      </c>
      <c r="G41" s="955"/>
      <c r="H41" s="899">
        <v>9.5720018010512256</v>
      </c>
      <c r="I41" s="898">
        <v>-254.4624019182811</v>
      </c>
      <c r="J41" s="899"/>
      <c r="K41" s="902">
        <v>-0.10935268184492515</v>
      </c>
    </row>
    <row r="42" spans="1:11" s="254" customFormat="1" ht="17.100000000000001" customHeight="1">
      <c r="A42" s="903" t="s">
        <v>979</v>
      </c>
      <c r="B42" s="898">
        <v>2850.5297279765</v>
      </c>
      <c r="C42" s="898">
        <v>2776.6440045263021</v>
      </c>
      <c r="D42" s="898">
        <v>2084.5043212352234</v>
      </c>
      <c r="E42" s="899">
        <v>2482.3229614597999</v>
      </c>
      <c r="F42" s="900">
        <v>-73.885723450197929</v>
      </c>
      <c r="G42" s="955"/>
      <c r="H42" s="899">
        <v>-2.5919997509602206</v>
      </c>
      <c r="I42" s="898">
        <v>397.81864022457648</v>
      </c>
      <c r="J42" s="899"/>
      <c r="K42" s="902">
        <v>19.084567787743392</v>
      </c>
    </row>
    <row r="43" spans="1:11" s="254" customFormat="1" ht="17.100000000000001" customHeight="1">
      <c r="A43" s="914" t="s">
        <v>980</v>
      </c>
      <c r="B43" s="915">
        <v>0</v>
      </c>
      <c r="C43" s="915">
        <v>0</v>
      </c>
      <c r="D43" s="915">
        <v>0</v>
      </c>
      <c r="E43" s="916">
        <v>0</v>
      </c>
      <c r="F43" s="917">
        <v>0</v>
      </c>
      <c r="G43" s="990"/>
      <c r="H43" s="916"/>
      <c r="I43" s="915">
        <v>0</v>
      </c>
      <c r="J43" s="916"/>
      <c r="K43" s="918"/>
    </row>
    <row r="44" spans="1:11" s="254" customFormat="1" ht="17.100000000000001" customHeight="1">
      <c r="A44" s="985" t="s">
        <v>981</v>
      </c>
      <c r="B44" s="915">
        <v>0</v>
      </c>
      <c r="C44" s="915">
        <v>0</v>
      </c>
      <c r="D44" s="915">
        <v>60</v>
      </c>
      <c r="E44" s="916">
        <v>60</v>
      </c>
      <c r="F44" s="917">
        <v>0</v>
      </c>
      <c r="G44" s="953"/>
      <c r="H44" s="986"/>
      <c r="I44" s="915">
        <v>0</v>
      </c>
      <c r="J44" s="892"/>
      <c r="K44" s="896"/>
    </row>
    <row r="45" spans="1:11" s="254" customFormat="1" ht="17.100000000000001" customHeight="1" thickBot="1">
      <c r="A45" s="987" t="s">
        <v>982</v>
      </c>
      <c r="B45" s="920">
        <v>16447.873697629497</v>
      </c>
      <c r="C45" s="920">
        <v>14494.430338633501</v>
      </c>
      <c r="D45" s="920">
        <v>15003.376400557077</v>
      </c>
      <c r="E45" s="921">
        <v>12015.089625186545</v>
      </c>
      <c r="F45" s="922">
        <v>-1953.4433589959954</v>
      </c>
      <c r="G45" s="964"/>
      <c r="H45" s="921">
        <v>-11.87657076475198</v>
      </c>
      <c r="I45" s="920">
        <v>-2988.2867753705323</v>
      </c>
      <c r="J45" s="921"/>
      <c r="K45" s="923">
        <v>-19.917428554679045</v>
      </c>
    </row>
    <row r="46" spans="1:11" s="254" customFormat="1" ht="17.100000000000001" customHeight="1" thickTop="1">
      <c r="A46" s="931" t="s">
        <v>897</v>
      </c>
      <c r="B46" s="989"/>
      <c r="C46" s="341"/>
      <c r="D46" s="926"/>
      <c r="E46" s="926"/>
      <c r="F46" s="898"/>
      <c r="G46" s="898"/>
      <c r="H46" s="898"/>
      <c r="I46" s="898"/>
      <c r="J46" s="898"/>
      <c r="K46" s="898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SheetLayoutView="100" workbookViewId="0">
      <selection activeCell="A2" sqref="A2:K2"/>
    </sheetView>
  </sheetViews>
  <sheetFormatPr defaultColWidth="11" defaultRowHeight="17.100000000000001" customHeight="1"/>
  <cols>
    <col min="1" max="1" width="46.7109375" style="254" bestFit="1" customWidth="1"/>
    <col min="2" max="2" width="12" style="254" bestFit="1" customWidth="1"/>
    <col min="3" max="3" width="12.42578125" style="254" bestFit="1" customWidth="1"/>
    <col min="4" max="4" width="12" style="254" customWidth="1"/>
    <col min="5" max="5" width="12.42578125" style="254" bestFit="1" customWidth="1"/>
    <col min="6" max="6" width="11" style="254" bestFit="1" customWidth="1"/>
    <col min="7" max="7" width="2.42578125" style="254" bestFit="1" customWidth="1"/>
    <col min="8" max="8" width="10.85546875" style="254" bestFit="1" customWidth="1"/>
    <col min="9" max="9" width="10.7109375" style="254" customWidth="1"/>
    <col min="10" max="10" width="2.140625" style="254" customWidth="1"/>
    <col min="11" max="11" width="8.7109375" style="254" bestFit="1" customWidth="1"/>
    <col min="12" max="256" width="11" style="252"/>
    <col min="257" max="257" width="46.7109375" style="252" bestFit="1" customWidth="1"/>
    <col min="258" max="258" width="12" style="252" bestFit="1" customWidth="1"/>
    <col min="259" max="259" width="12.42578125" style="252" bestFit="1" customWidth="1"/>
    <col min="260" max="260" width="12" style="252" customWidth="1"/>
    <col min="261" max="261" width="12.42578125" style="252" bestFit="1" customWidth="1"/>
    <col min="262" max="262" width="11" style="252" bestFit="1" customWidth="1"/>
    <col min="263" max="263" width="2.42578125" style="252" bestFit="1" customWidth="1"/>
    <col min="264" max="264" width="10.85546875" style="252" bestFit="1" customWidth="1"/>
    <col min="265" max="265" width="10.7109375" style="252" customWidth="1"/>
    <col min="266" max="266" width="2.140625" style="252" customWidth="1"/>
    <col min="267" max="267" width="8.7109375" style="252" bestFit="1" customWidth="1"/>
    <col min="268" max="512" width="11" style="252"/>
    <col min="513" max="513" width="46.7109375" style="252" bestFit="1" customWidth="1"/>
    <col min="514" max="514" width="12" style="252" bestFit="1" customWidth="1"/>
    <col min="515" max="515" width="12.42578125" style="252" bestFit="1" customWidth="1"/>
    <col min="516" max="516" width="12" style="252" customWidth="1"/>
    <col min="517" max="517" width="12.42578125" style="252" bestFit="1" customWidth="1"/>
    <col min="518" max="518" width="11" style="252" bestFit="1" customWidth="1"/>
    <col min="519" max="519" width="2.42578125" style="252" bestFit="1" customWidth="1"/>
    <col min="520" max="520" width="10.85546875" style="252" bestFit="1" customWidth="1"/>
    <col min="521" max="521" width="10.7109375" style="252" customWidth="1"/>
    <col min="522" max="522" width="2.140625" style="252" customWidth="1"/>
    <col min="523" max="523" width="8.7109375" style="252" bestFit="1" customWidth="1"/>
    <col min="524" max="768" width="11" style="252"/>
    <col min="769" max="769" width="46.7109375" style="252" bestFit="1" customWidth="1"/>
    <col min="770" max="770" width="12" style="252" bestFit="1" customWidth="1"/>
    <col min="771" max="771" width="12.42578125" style="252" bestFit="1" customWidth="1"/>
    <col min="772" max="772" width="12" style="252" customWidth="1"/>
    <col min="773" max="773" width="12.42578125" style="252" bestFit="1" customWidth="1"/>
    <col min="774" max="774" width="11" style="252" bestFit="1" customWidth="1"/>
    <col min="775" max="775" width="2.42578125" style="252" bestFit="1" customWidth="1"/>
    <col min="776" max="776" width="10.85546875" style="252" bestFit="1" customWidth="1"/>
    <col min="777" max="777" width="10.7109375" style="252" customWidth="1"/>
    <col min="778" max="778" width="2.140625" style="252" customWidth="1"/>
    <col min="779" max="779" width="8.7109375" style="252" bestFit="1" customWidth="1"/>
    <col min="780" max="1024" width="11" style="252"/>
    <col min="1025" max="1025" width="46.7109375" style="252" bestFit="1" customWidth="1"/>
    <col min="1026" max="1026" width="12" style="252" bestFit="1" customWidth="1"/>
    <col min="1027" max="1027" width="12.42578125" style="252" bestFit="1" customWidth="1"/>
    <col min="1028" max="1028" width="12" style="252" customWidth="1"/>
    <col min="1029" max="1029" width="12.42578125" style="252" bestFit="1" customWidth="1"/>
    <col min="1030" max="1030" width="11" style="252" bestFit="1" customWidth="1"/>
    <col min="1031" max="1031" width="2.42578125" style="252" bestFit="1" customWidth="1"/>
    <col min="1032" max="1032" width="10.85546875" style="252" bestFit="1" customWidth="1"/>
    <col min="1033" max="1033" width="10.7109375" style="252" customWidth="1"/>
    <col min="1034" max="1034" width="2.140625" style="252" customWidth="1"/>
    <col min="1035" max="1035" width="8.7109375" style="252" bestFit="1" customWidth="1"/>
    <col min="1036" max="1280" width="11" style="252"/>
    <col min="1281" max="1281" width="46.7109375" style="252" bestFit="1" customWidth="1"/>
    <col min="1282" max="1282" width="12" style="252" bestFit="1" customWidth="1"/>
    <col min="1283" max="1283" width="12.42578125" style="252" bestFit="1" customWidth="1"/>
    <col min="1284" max="1284" width="12" style="252" customWidth="1"/>
    <col min="1285" max="1285" width="12.42578125" style="252" bestFit="1" customWidth="1"/>
    <col min="1286" max="1286" width="11" style="252" bestFit="1" customWidth="1"/>
    <col min="1287" max="1287" width="2.42578125" style="252" bestFit="1" customWidth="1"/>
    <col min="1288" max="1288" width="10.85546875" style="252" bestFit="1" customWidth="1"/>
    <col min="1289" max="1289" width="10.7109375" style="252" customWidth="1"/>
    <col min="1290" max="1290" width="2.140625" style="252" customWidth="1"/>
    <col min="1291" max="1291" width="8.7109375" style="252" bestFit="1" customWidth="1"/>
    <col min="1292" max="1536" width="11" style="252"/>
    <col min="1537" max="1537" width="46.7109375" style="252" bestFit="1" customWidth="1"/>
    <col min="1538" max="1538" width="12" style="252" bestFit="1" customWidth="1"/>
    <col min="1539" max="1539" width="12.42578125" style="252" bestFit="1" customWidth="1"/>
    <col min="1540" max="1540" width="12" style="252" customWidth="1"/>
    <col min="1541" max="1541" width="12.42578125" style="252" bestFit="1" customWidth="1"/>
    <col min="1542" max="1542" width="11" style="252" bestFit="1" customWidth="1"/>
    <col min="1543" max="1543" width="2.42578125" style="252" bestFit="1" customWidth="1"/>
    <col min="1544" max="1544" width="10.85546875" style="252" bestFit="1" customWidth="1"/>
    <col min="1545" max="1545" width="10.7109375" style="252" customWidth="1"/>
    <col min="1546" max="1546" width="2.140625" style="252" customWidth="1"/>
    <col min="1547" max="1547" width="8.7109375" style="252" bestFit="1" customWidth="1"/>
    <col min="1548" max="1792" width="11" style="252"/>
    <col min="1793" max="1793" width="46.7109375" style="252" bestFit="1" customWidth="1"/>
    <col min="1794" max="1794" width="12" style="252" bestFit="1" customWidth="1"/>
    <col min="1795" max="1795" width="12.42578125" style="252" bestFit="1" customWidth="1"/>
    <col min="1796" max="1796" width="12" style="252" customWidth="1"/>
    <col min="1797" max="1797" width="12.42578125" style="252" bestFit="1" customWidth="1"/>
    <col min="1798" max="1798" width="11" style="252" bestFit="1" customWidth="1"/>
    <col min="1799" max="1799" width="2.42578125" style="252" bestFit="1" customWidth="1"/>
    <col min="1800" max="1800" width="10.85546875" style="252" bestFit="1" customWidth="1"/>
    <col min="1801" max="1801" width="10.7109375" style="252" customWidth="1"/>
    <col min="1802" max="1802" width="2.140625" style="252" customWidth="1"/>
    <col min="1803" max="1803" width="8.7109375" style="252" bestFit="1" customWidth="1"/>
    <col min="1804" max="2048" width="11" style="252"/>
    <col min="2049" max="2049" width="46.7109375" style="252" bestFit="1" customWidth="1"/>
    <col min="2050" max="2050" width="12" style="252" bestFit="1" customWidth="1"/>
    <col min="2051" max="2051" width="12.42578125" style="252" bestFit="1" customWidth="1"/>
    <col min="2052" max="2052" width="12" style="252" customWidth="1"/>
    <col min="2053" max="2053" width="12.42578125" style="252" bestFit="1" customWidth="1"/>
    <col min="2054" max="2054" width="11" style="252" bestFit="1" customWidth="1"/>
    <col min="2055" max="2055" width="2.42578125" style="252" bestFit="1" customWidth="1"/>
    <col min="2056" max="2056" width="10.85546875" style="252" bestFit="1" customWidth="1"/>
    <col min="2057" max="2057" width="10.7109375" style="252" customWidth="1"/>
    <col min="2058" max="2058" width="2.140625" style="252" customWidth="1"/>
    <col min="2059" max="2059" width="8.7109375" style="252" bestFit="1" customWidth="1"/>
    <col min="2060" max="2304" width="11" style="252"/>
    <col min="2305" max="2305" width="46.7109375" style="252" bestFit="1" customWidth="1"/>
    <col min="2306" max="2306" width="12" style="252" bestFit="1" customWidth="1"/>
    <col min="2307" max="2307" width="12.42578125" style="252" bestFit="1" customWidth="1"/>
    <col min="2308" max="2308" width="12" style="252" customWidth="1"/>
    <col min="2309" max="2309" width="12.42578125" style="252" bestFit="1" customWidth="1"/>
    <col min="2310" max="2310" width="11" style="252" bestFit="1" customWidth="1"/>
    <col min="2311" max="2311" width="2.42578125" style="252" bestFit="1" customWidth="1"/>
    <col min="2312" max="2312" width="10.85546875" style="252" bestFit="1" customWidth="1"/>
    <col min="2313" max="2313" width="10.7109375" style="252" customWidth="1"/>
    <col min="2314" max="2314" width="2.140625" style="252" customWidth="1"/>
    <col min="2315" max="2315" width="8.7109375" style="252" bestFit="1" customWidth="1"/>
    <col min="2316" max="2560" width="11" style="252"/>
    <col min="2561" max="2561" width="46.7109375" style="252" bestFit="1" customWidth="1"/>
    <col min="2562" max="2562" width="12" style="252" bestFit="1" customWidth="1"/>
    <col min="2563" max="2563" width="12.42578125" style="252" bestFit="1" customWidth="1"/>
    <col min="2564" max="2564" width="12" style="252" customWidth="1"/>
    <col min="2565" max="2565" width="12.42578125" style="252" bestFit="1" customWidth="1"/>
    <col min="2566" max="2566" width="11" style="252" bestFit="1" customWidth="1"/>
    <col min="2567" max="2567" width="2.42578125" style="252" bestFit="1" customWidth="1"/>
    <col min="2568" max="2568" width="10.85546875" style="252" bestFit="1" customWidth="1"/>
    <col min="2569" max="2569" width="10.7109375" style="252" customWidth="1"/>
    <col min="2570" max="2570" width="2.140625" style="252" customWidth="1"/>
    <col min="2571" max="2571" width="8.7109375" style="252" bestFit="1" customWidth="1"/>
    <col min="2572" max="2816" width="11" style="252"/>
    <col min="2817" max="2817" width="46.7109375" style="252" bestFit="1" customWidth="1"/>
    <col min="2818" max="2818" width="12" style="252" bestFit="1" customWidth="1"/>
    <col min="2819" max="2819" width="12.42578125" style="252" bestFit="1" customWidth="1"/>
    <col min="2820" max="2820" width="12" style="252" customWidth="1"/>
    <col min="2821" max="2821" width="12.42578125" style="252" bestFit="1" customWidth="1"/>
    <col min="2822" max="2822" width="11" style="252" bestFit="1" customWidth="1"/>
    <col min="2823" max="2823" width="2.42578125" style="252" bestFit="1" customWidth="1"/>
    <col min="2824" max="2824" width="10.85546875" style="252" bestFit="1" customWidth="1"/>
    <col min="2825" max="2825" width="10.7109375" style="252" customWidth="1"/>
    <col min="2826" max="2826" width="2.140625" style="252" customWidth="1"/>
    <col min="2827" max="2827" width="8.7109375" style="252" bestFit="1" customWidth="1"/>
    <col min="2828" max="3072" width="11" style="252"/>
    <col min="3073" max="3073" width="46.7109375" style="252" bestFit="1" customWidth="1"/>
    <col min="3074" max="3074" width="12" style="252" bestFit="1" customWidth="1"/>
    <col min="3075" max="3075" width="12.42578125" style="252" bestFit="1" customWidth="1"/>
    <col min="3076" max="3076" width="12" style="252" customWidth="1"/>
    <col min="3077" max="3077" width="12.42578125" style="252" bestFit="1" customWidth="1"/>
    <col min="3078" max="3078" width="11" style="252" bestFit="1" customWidth="1"/>
    <col min="3079" max="3079" width="2.42578125" style="252" bestFit="1" customWidth="1"/>
    <col min="3080" max="3080" width="10.85546875" style="252" bestFit="1" customWidth="1"/>
    <col min="3081" max="3081" width="10.7109375" style="252" customWidth="1"/>
    <col min="3082" max="3082" width="2.140625" style="252" customWidth="1"/>
    <col min="3083" max="3083" width="8.7109375" style="252" bestFit="1" customWidth="1"/>
    <col min="3084" max="3328" width="11" style="252"/>
    <col min="3329" max="3329" width="46.7109375" style="252" bestFit="1" customWidth="1"/>
    <col min="3330" max="3330" width="12" style="252" bestFit="1" customWidth="1"/>
    <col min="3331" max="3331" width="12.42578125" style="252" bestFit="1" customWidth="1"/>
    <col min="3332" max="3332" width="12" style="252" customWidth="1"/>
    <col min="3333" max="3333" width="12.42578125" style="252" bestFit="1" customWidth="1"/>
    <col min="3334" max="3334" width="11" style="252" bestFit="1" customWidth="1"/>
    <col min="3335" max="3335" width="2.42578125" style="252" bestFit="1" customWidth="1"/>
    <col min="3336" max="3336" width="10.85546875" style="252" bestFit="1" customWidth="1"/>
    <col min="3337" max="3337" width="10.7109375" style="252" customWidth="1"/>
    <col min="3338" max="3338" width="2.140625" style="252" customWidth="1"/>
    <col min="3339" max="3339" width="8.7109375" style="252" bestFit="1" customWidth="1"/>
    <col min="3340" max="3584" width="11" style="252"/>
    <col min="3585" max="3585" width="46.7109375" style="252" bestFit="1" customWidth="1"/>
    <col min="3586" max="3586" width="12" style="252" bestFit="1" customWidth="1"/>
    <col min="3587" max="3587" width="12.42578125" style="252" bestFit="1" customWidth="1"/>
    <col min="3588" max="3588" width="12" style="252" customWidth="1"/>
    <col min="3589" max="3589" width="12.42578125" style="252" bestFit="1" customWidth="1"/>
    <col min="3590" max="3590" width="11" style="252" bestFit="1" customWidth="1"/>
    <col min="3591" max="3591" width="2.42578125" style="252" bestFit="1" customWidth="1"/>
    <col min="3592" max="3592" width="10.85546875" style="252" bestFit="1" customWidth="1"/>
    <col min="3593" max="3593" width="10.7109375" style="252" customWidth="1"/>
    <col min="3594" max="3594" width="2.140625" style="252" customWidth="1"/>
    <col min="3595" max="3595" width="8.7109375" style="252" bestFit="1" customWidth="1"/>
    <col min="3596" max="3840" width="11" style="252"/>
    <col min="3841" max="3841" width="46.7109375" style="252" bestFit="1" customWidth="1"/>
    <col min="3842" max="3842" width="12" style="252" bestFit="1" customWidth="1"/>
    <col min="3843" max="3843" width="12.42578125" style="252" bestFit="1" customWidth="1"/>
    <col min="3844" max="3844" width="12" style="252" customWidth="1"/>
    <col min="3845" max="3845" width="12.42578125" style="252" bestFit="1" customWidth="1"/>
    <col min="3846" max="3846" width="11" style="252" bestFit="1" customWidth="1"/>
    <col min="3847" max="3847" width="2.42578125" style="252" bestFit="1" customWidth="1"/>
    <col min="3848" max="3848" width="10.85546875" style="252" bestFit="1" customWidth="1"/>
    <col min="3849" max="3849" width="10.7109375" style="252" customWidth="1"/>
    <col min="3850" max="3850" width="2.140625" style="252" customWidth="1"/>
    <col min="3851" max="3851" width="8.7109375" style="252" bestFit="1" customWidth="1"/>
    <col min="3852" max="4096" width="11" style="252"/>
    <col min="4097" max="4097" width="46.7109375" style="252" bestFit="1" customWidth="1"/>
    <col min="4098" max="4098" width="12" style="252" bestFit="1" customWidth="1"/>
    <col min="4099" max="4099" width="12.42578125" style="252" bestFit="1" customWidth="1"/>
    <col min="4100" max="4100" width="12" style="252" customWidth="1"/>
    <col min="4101" max="4101" width="12.42578125" style="252" bestFit="1" customWidth="1"/>
    <col min="4102" max="4102" width="11" style="252" bestFit="1" customWidth="1"/>
    <col min="4103" max="4103" width="2.42578125" style="252" bestFit="1" customWidth="1"/>
    <col min="4104" max="4104" width="10.85546875" style="252" bestFit="1" customWidth="1"/>
    <col min="4105" max="4105" width="10.7109375" style="252" customWidth="1"/>
    <col min="4106" max="4106" width="2.140625" style="252" customWidth="1"/>
    <col min="4107" max="4107" width="8.7109375" style="252" bestFit="1" customWidth="1"/>
    <col min="4108" max="4352" width="11" style="252"/>
    <col min="4353" max="4353" width="46.7109375" style="252" bestFit="1" customWidth="1"/>
    <col min="4354" max="4354" width="12" style="252" bestFit="1" customWidth="1"/>
    <col min="4355" max="4355" width="12.42578125" style="252" bestFit="1" customWidth="1"/>
    <col min="4356" max="4356" width="12" style="252" customWidth="1"/>
    <col min="4357" max="4357" width="12.42578125" style="252" bestFit="1" customWidth="1"/>
    <col min="4358" max="4358" width="11" style="252" bestFit="1" customWidth="1"/>
    <col min="4359" max="4359" width="2.42578125" style="252" bestFit="1" customWidth="1"/>
    <col min="4360" max="4360" width="10.85546875" style="252" bestFit="1" customWidth="1"/>
    <col min="4361" max="4361" width="10.7109375" style="252" customWidth="1"/>
    <col min="4362" max="4362" width="2.140625" style="252" customWidth="1"/>
    <col min="4363" max="4363" width="8.7109375" style="252" bestFit="1" customWidth="1"/>
    <col min="4364" max="4608" width="11" style="252"/>
    <col min="4609" max="4609" width="46.7109375" style="252" bestFit="1" customWidth="1"/>
    <col min="4610" max="4610" width="12" style="252" bestFit="1" customWidth="1"/>
    <col min="4611" max="4611" width="12.42578125" style="252" bestFit="1" customWidth="1"/>
    <col min="4612" max="4612" width="12" style="252" customWidth="1"/>
    <col min="4613" max="4613" width="12.42578125" style="252" bestFit="1" customWidth="1"/>
    <col min="4614" max="4614" width="11" style="252" bestFit="1" customWidth="1"/>
    <col min="4615" max="4615" width="2.42578125" style="252" bestFit="1" customWidth="1"/>
    <col min="4616" max="4616" width="10.85546875" style="252" bestFit="1" customWidth="1"/>
    <col min="4617" max="4617" width="10.7109375" style="252" customWidth="1"/>
    <col min="4618" max="4618" width="2.140625" style="252" customWidth="1"/>
    <col min="4619" max="4619" width="8.7109375" style="252" bestFit="1" customWidth="1"/>
    <col min="4620" max="4864" width="11" style="252"/>
    <col min="4865" max="4865" width="46.7109375" style="252" bestFit="1" customWidth="1"/>
    <col min="4866" max="4866" width="12" style="252" bestFit="1" customWidth="1"/>
    <col min="4867" max="4867" width="12.42578125" style="252" bestFit="1" customWidth="1"/>
    <col min="4868" max="4868" width="12" style="252" customWidth="1"/>
    <col min="4869" max="4869" width="12.42578125" style="252" bestFit="1" customWidth="1"/>
    <col min="4870" max="4870" width="11" style="252" bestFit="1" customWidth="1"/>
    <col min="4871" max="4871" width="2.42578125" style="252" bestFit="1" customWidth="1"/>
    <col min="4872" max="4872" width="10.85546875" style="252" bestFit="1" customWidth="1"/>
    <col min="4873" max="4873" width="10.7109375" style="252" customWidth="1"/>
    <col min="4874" max="4874" width="2.140625" style="252" customWidth="1"/>
    <col min="4875" max="4875" width="8.7109375" style="252" bestFit="1" customWidth="1"/>
    <col min="4876" max="5120" width="11" style="252"/>
    <col min="5121" max="5121" width="46.7109375" style="252" bestFit="1" customWidth="1"/>
    <col min="5122" max="5122" width="12" style="252" bestFit="1" customWidth="1"/>
    <col min="5123" max="5123" width="12.42578125" style="252" bestFit="1" customWidth="1"/>
    <col min="5124" max="5124" width="12" style="252" customWidth="1"/>
    <col min="5125" max="5125" width="12.42578125" style="252" bestFit="1" customWidth="1"/>
    <col min="5126" max="5126" width="11" style="252" bestFit="1" customWidth="1"/>
    <col min="5127" max="5127" width="2.42578125" style="252" bestFit="1" customWidth="1"/>
    <col min="5128" max="5128" width="10.85546875" style="252" bestFit="1" customWidth="1"/>
    <col min="5129" max="5129" width="10.7109375" style="252" customWidth="1"/>
    <col min="5130" max="5130" width="2.140625" style="252" customWidth="1"/>
    <col min="5131" max="5131" width="8.7109375" style="252" bestFit="1" customWidth="1"/>
    <col min="5132" max="5376" width="11" style="252"/>
    <col min="5377" max="5377" width="46.7109375" style="252" bestFit="1" customWidth="1"/>
    <col min="5378" max="5378" width="12" style="252" bestFit="1" customWidth="1"/>
    <col min="5379" max="5379" width="12.42578125" style="252" bestFit="1" customWidth="1"/>
    <col min="5380" max="5380" width="12" style="252" customWidth="1"/>
    <col min="5381" max="5381" width="12.42578125" style="252" bestFit="1" customWidth="1"/>
    <col min="5382" max="5382" width="11" style="252" bestFit="1" customWidth="1"/>
    <col min="5383" max="5383" width="2.42578125" style="252" bestFit="1" customWidth="1"/>
    <col min="5384" max="5384" width="10.85546875" style="252" bestFit="1" customWidth="1"/>
    <col min="5385" max="5385" width="10.7109375" style="252" customWidth="1"/>
    <col min="5386" max="5386" width="2.140625" style="252" customWidth="1"/>
    <col min="5387" max="5387" width="8.7109375" style="252" bestFit="1" customWidth="1"/>
    <col min="5388" max="5632" width="11" style="252"/>
    <col min="5633" max="5633" width="46.7109375" style="252" bestFit="1" customWidth="1"/>
    <col min="5634" max="5634" width="12" style="252" bestFit="1" customWidth="1"/>
    <col min="5635" max="5635" width="12.42578125" style="252" bestFit="1" customWidth="1"/>
    <col min="5636" max="5636" width="12" style="252" customWidth="1"/>
    <col min="5637" max="5637" width="12.42578125" style="252" bestFit="1" customWidth="1"/>
    <col min="5638" max="5638" width="11" style="252" bestFit="1" customWidth="1"/>
    <col min="5639" max="5639" width="2.42578125" style="252" bestFit="1" customWidth="1"/>
    <col min="5640" max="5640" width="10.85546875" style="252" bestFit="1" customWidth="1"/>
    <col min="5641" max="5641" width="10.7109375" style="252" customWidth="1"/>
    <col min="5642" max="5642" width="2.140625" style="252" customWidth="1"/>
    <col min="5643" max="5643" width="8.7109375" style="252" bestFit="1" customWidth="1"/>
    <col min="5644" max="5888" width="11" style="252"/>
    <col min="5889" max="5889" width="46.7109375" style="252" bestFit="1" customWidth="1"/>
    <col min="5890" max="5890" width="12" style="252" bestFit="1" customWidth="1"/>
    <col min="5891" max="5891" width="12.42578125" style="252" bestFit="1" customWidth="1"/>
    <col min="5892" max="5892" width="12" style="252" customWidth="1"/>
    <col min="5893" max="5893" width="12.42578125" style="252" bestFit="1" customWidth="1"/>
    <col min="5894" max="5894" width="11" style="252" bestFit="1" customWidth="1"/>
    <col min="5895" max="5895" width="2.42578125" style="252" bestFit="1" customWidth="1"/>
    <col min="5896" max="5896" width="10.85546875" style="252" bestFit="1" customWidth="1"/>
    <col min="5897" max="5897" width="10.7109375" style="252" customWidth="1"/>
    <col min="5898" max="5898" width="2.140625" style="252" customWidth="1"/>
    <col min="5899" max="5899" width="8.7109375" style="252" bestFit="1" customWidth="1"/>
    <col min="5900" max="6144" width="11" style="252"/>
    <col min="6145" max="6145" width="46.7109375" style="252" bestFit="1" customWidth="1"/>
    <col min="6146" max="6146" width="12" style="252" bestFit="1" customWidth="1"/>
    <col min="6147" max="6147" width="12.42578125" style="252" bestFit="1" customWidth="1"/>
    <col min="6148" max="6148" width="12" style="252" customWidth="1"/>
    <col min="6149" max="6149" width="12.42578125" style="252" bestFit="1" customWidth="1"/>
    <col min="6150" max="6150" width="11" style="252" bestFit="1" customWidth="1"/>
    <col min="6151" max="6151" width="2.42578125" style="252" bestFit="1" customWidth="1"/>
    <col min="6152" max="6152" width="10.85546875" style="252" bestFit="1" customWidth="1"/>
    <col min="6153" max="6153" width="10.7109375" style="252" customWidth="1"/>
    <col min="6154" max="6154" width="2.140625" style="252" customWidth="1"/>
    <col min="6155" max="6155" width="8.7109375" style="252" bestFit="1" customWidth="1"/>
    <col min="6156" max="6400" width="11" style="252"/>
    <col min="6401" max="6401" width="46.7109375" style="252" bestFit="1" customWidth="1"/>
    <col min="6402" max="6402" width="12" style="252" bestFit="1" customWidth="1"/>
    <col min="6403" max="6403" width="12.42578125" style="252" bestFit="1" customWidth="1"/>
    <col min="6404" max="6404" width="12" style="252" customWidth="1"/>
    <col min="6405" max="6405" width="12.42578125" style="252" bestFit="1" customWidth="1"/>
    <col min="6406" max="6406" width="11" style="252" bestFit="1" customWidth="1"/>
    <col min="6407" max="6407" width="2.42578125" style="252" bestFit="1" customWidth="1"/>
    <col min="6408" max="6408" width="10.85546875" style="252" bestFit="1" customWidth="1"/>
    <col min="6409" max="6409" width="10.7109375" style="252" customWidth="1"/>
    <col min="6410" max="6410" width="2.140625" style="252" customWidth="1"/>
    <col min="6411" max="6411" width="8.7109375" style="252" bestFit="1" customWidth="1"/>
    <col min="6412" max="6656" width="11" style="252"/>
    <col min="6657" max="6657" width="46.7109375" style="252" bestFit="1" customWidth="1"/>
    <col min="6658" max="6658" width="12" style="252" bestFit="1" customWidth="1"/>
    <col min="6659" max="6659" width="12.42578125" style="252" bestFit="1" customWidth="1"/>
    <col min="6660" max="6660" width="12" style="252" customWidth="1"/>
    <col min="6661" max="6661" width="12.42578125" style="252" bestFit="1" customWidth="1"/>
    <col min="6662" max="6662" width="11" style="252" bestFit="1" customWidth="1"/>
    <col min="6663" max="6663" width="2.42578125" style="252" bestFit="1" customWidth="1"/>
    <col min="6664" max="6664" width="10.85546875" style="252" bestFit="1" customWidth="1"/>
    <col min="6665" max="6665" width="10.7109375" style="252" customWidth="1"/>
    <col min="6666" max="6666" width="2.140625" style="252" customWidth="1"/>
    <col min="6667" max="6667" width="8.7109375" style="252" bestFit="1" customWidth="1"/>
    <col min="6668" max="6912" width="11" style="252"/>
    <col min="6913" max="6913" width="46.7109375" style="252" bestFit="1" customWidth="1"/>
    <col min="6914" max="6914" width="12" style="252" bestFit="1" customWidth="1"/>
    <col min="6915" max="6915" width="12.42578125" style="252" bestFit="1" customWidth="1"/>
    <col min="6916" max="6916" width="12" style="252" customWidth="1"/>
    <col min="6917" max="6917" width="12.42578125" style="252" bestFit="1" customWidth="1"/>
    <col min="6918" max="6918" width="11" style="252" bestFit="1" customWidth="1"/>
    <col min="6919" max="6919" width="2.42578125" style="252" bestFit="1" customWidth="1"/>
    <col min="6920" max="6920" width="10.85546875" style="252" bestFit="1" customWidth="1"/>
    <col min="6921" max="6921" width="10.7109375" style="252" customWidth="1"/>
    <col min="6922" max="6922" width="2.140625" style="252" customWidth="1"/>
    <col min="6923" max="6923" width="8.7109375" style="252" bestFit="1" customWidth="1"/>
    <col min="6924" max="7168" width="11" style="252"/>
    <col min="7169" max="7169" width="46.7109375" style="252" bestFit="1" customWidth="1"/>
    <col min="7170" max="7170" width="12" style="252" bestFit="1" customWidth="1"/>
    <col min="7171" max="7171" width="12.42578125" style="252" bestFit="1" customWidth="1"/>
    <col min="7172" max="7172" width="12" style="252" customWidth="1"/>
    <col min="7173" max="7173" width="12.42578125" style="252" bestFit="1" customWidth="1"/>
    <col min="7174" max="7174" width="11" style="252" bestFit="1" customWidth="1"/>
    <col min="7175" max="7175" width="2.42578125" style="252" bestFit="1" customWidth="1"/>
    <col min="7176" max="7176" width="10.85546875" style="252" bestFit="1" customWidth="1"/>
    <col min="7177" max="7177" width="10.7109375" style="252" customWidth="1"/>
    <col min="7178" max="7178" width="2.140625" style="252" customWidth="1"/>
    <col min="7179" max="7179" width="8.7109375" style="252" bestFit="1" customWidth="1"/>
    <col min="7180" max="7424" width="11" style="252"/>
    <col min="7425" max="7425" width="46.7109375" style="252" bestFit="1" customWidth="1"/>
    <col min="7426" max="7426" width="12" style="252" bestFit="1" customWidth="1"/>
    <col min="7427" max="7427" width="12.42578125" style="252" bestFit="1" customWidth="1"/>
    <col min="7428" max="7428" width="12" style="252" customWidth="1"/>
    <col min="7429" max="7429" width="12.42578125" style="252" bestFit="1" customWidth="1"/>
    <col min="7430" max="7430" width="11" style="252" bestFit="1" customWidth="1"/>
    <col min="7431" max="7431" width="2.42578125" style="252" bestFit="1" customWidth="1"/>
    <col min="7432" max="7432" width="10.85546875" style="252" bestFit="1" customWidth="1"/>
    <col min="7433" max="7433" width="10.7109375" style="252" customWidth="1"/>
    <col min="7434" max="7434" width="2.140625" style="252" customWidth="1"/>
    <col min="7435" max="7435" width="8.7109375" style="252" bestFit="1" customWidth="1"/>
    <col min="7436" max="7680" width="11" style="252"/>
    <col min="7681" max="7681" width="46.7109375" style="252" bestFit="1" customWidth="1"/>
    <col min="7682" max="7682" width="12" style="252" bestFit="1" customWidth="1"/>
    <col min="7683" max="7683" width="12.42578125" style="252" bestFit="1" customWidth="1"/>
    <col min="7684" max="7684" width="12" style="252" customWidth="1"/>
    <col min="7685" max="7685" width="12.42578125" style="252" bestFit="1" customWidth="1"/>
    <col min="7686" max="7686" width="11" style="252" bestFit="1" customWidth="1"/>
    <col min="7687" max="7687" width="2.42578125" style="252" bestFit="1" customWidth="1"/>
    <col min="7688" max="7688" width="10.85546875" style="252" bestFit="1" customWidth="1"/>
    <col min="7689" max="7689" width="10.7109375" style="252" customWidth="1"/>
    <col min="7690" max="7690" width="2.140625" style="252" customWidth="1"/>
    <col min="7691" max="7691" width="8.7109375" style="252" bestFit="1" customWidth="1"/>
    <col min="7692" max="7936" width="11" style="252"/>
    <col min="7937" max="7937" width="46.7109375" style="252" bestFit="1" customWidth="1"/>
    <col min="7938" max="7938" width="12" style="252" bestFit="1" customWidth="1"/>
    <col min="7939" max="7939" width="12.42578125" style="252" bestFit="1" customWidth="1"/>
    <col min="7940" max="7940" width="12" style="252" customWidth="1"/>
    <col min="7941" max="7941" width="12.42578125" style="252" bestFit="1" customWidth="1"/>
    <col min="7942" max="7942" width="11" style="252" bestFit="1" customWidth="1"/>
    <col min="7943" max="7943" width="2.42578125" style="252" bestFit="1" customWidth="1"/>
    <col min="7944" max="7944" width="10.85546875" style="252" bestFit="1" customWidth="1"/>
    <col min="7945" max="7945" width="10.7109375" style="252" customWidth="1"/>
    <col min="7946" max="7946" width="2.140625" style="252" customWidth="1"/>
    <col min="7947" max="7947" width="8.7109375" style="252" bestFit="1" customWidth="1"/>
    <col min="7948" max="8192" width="11" style="252"/>
    <col min="8193" max="8193" width="46.7109375" style="252" bestFit="1" customWidth="1"/>
    <col min="8194" max="8194" width="12" style="252" bestFit="1" customWidth="1"/>
    <col min="8195" max="8195" width="12.42578125" style="252" bestFit="1" customWidth="1"/>
    <col min="8196" max="8196" width="12" style="252" customWidth="1"/>
    <col min="8197" max="8197" width="12.42578125" style="252" bestFit="1" customWidth="1"/>
    <col min="8198" max="8198" width="11" style="252" bestFit="1" customWidth="1"/>
    <col min="8199" max="8199" width="2.42578125" style="252" bestFit="1" customWidth="1"/>
    <col min="8200" max="8200" width="10.85546875" style="252" bestFit="1" customWidth="1"/>
    <col min="8201" max="8201" width="10.7109375" style="252" customWidth="1"/>
    <col min="8202" max="8202" width="2.140625" style="252" customWidth="1"/>
    <col min="8203" max="8203" width="8.7109375" style="252" bestFit="1" customWidth="1"/>
    <col min="8204" max="8448" width="11" style="252"/>
    <col min="8449" max="8449" width="46.7109375" style="252" bestFit="1" customWidth="1"/>
    <col min="8450" max="8450" width="12" style="252" bestFit="1" customWidth="1"/>
    <col min="8451" max="8451" width="12.42578125" style="252" bestFit="1" customWidth="1"/>
    <col min="8452" max="8452" width="12" style="252" customWidth="1"/>
    <col min="8453" max="8453" width="12.42578125" style="252" bestFit="1" customWidth="1"/>
    <col min="8454" max="8454" width="11" style="252" bestFit="1" customWidth="1"/>
    <col min="8455" max="8455" width="2.42578125" style="252" bestFit="1" customWidth="1"/>
    <col min="8456" max="8456" width="10.85546875" style="252" bestFit="1" customWidth="1"/>
    <col min="8457" max="8457" width="10.7109375" style="252" customWidth="1"/>
    <col min="8458" max="8458" width="2.140625" style="252" customWidth="1"/>
    <col min="8459" max="8459" width="8.7109375" style="252" bestFit="1" customWidth="1"/>
    <col min="8460" max="8704" width="11" style="252"/>
    <col min="8705" max="8705" width="46.7109375" style="252" bestFit="1" customWidth="1"/>
    <col min="8706" max="8706" width="12" style="252" bestFit="1" customWidth="1"/>
    <col min="8707" max="8707" width="12.42578125" style="252" bestFit="1" customWidth="1"/>
    <col min="8708" max="8708" width="12" style="252" customWidth="1"/>
    <col min="8709" max="8709" width="12.42578125" style="252" bestFit="1" customWidth="1"/>
    <col min="8710" max="8710" width="11" style="252" bestFit="1" customWidth="1"/>
    <col min="8711" max="8711" width="2.42578125" style="252" bestFit="1" customWidth="1"/>
    <col min="8712" max="8712" width="10.85546875" style="252" bestFit="1" customWidth="1"/>
    <col min="8713" max="8713" width="10.7109375" style="252" customWidth="1"/>
    <col min="8714" max="8714" width="2.140625" style="252" customWidth="1"/>
    <col min="8715" max="8715" width="8.7109375" style="252" bestFit="1" customWidth="1"/>
    <col min="8716" max="8960" width="11" style="252"/>
    <col min="8961" max="8961" width="46.7109375" style="252" bestFit="1" customWidth="1"/>
    <col min="8962" max="8962" width="12" style="252" bestFit="1" customWidth="1"/>
    <col min="8963" max="8963" width="12.42578125" style="252" bestFit="1" customWidth="1"/>
    <col min="8964" max="8964" width="12" style="252" customWidth="1"/>
    <col min="8965" max="8965" width="12.42578125" style="252" bestFit="1" customWidth="1"/>
    <col min="8966" max="8966" width="11" style="252" bestFit="1" customWidth="1"/>
    <col min="8967" max="8967" width="2.42578125" style="252" bestFit="1" customWidth="1"/>
    <col min="8968" max="8968" width="10.85546875" style="252" bestFit="1" customWidth="1"/>
    <col min="8969" max="8969" width="10.7109375" style="252" customWidth="1"/>
    <col min="8970" max="8970" width="2.140625" style="252" customWidth="1"/>
    <col min="8971" max="8971" width="8.7109375" style="252" bestFit="1" customWidth="1"/>
    <col min="8972" max="9216" width="11" style="252"/>
    <col min="9217" max="9217" width="46.7109375" style="252" bestFit="1" customWidth="1"/>
    <col min="9218" max="9218" width="12" style="252" bestFit="1" customWidth="1"/>
    <col min="9219" max="9219" width="12.42578125" style="252" bestFit="1" customWidth="1"/>
    <col min="9220" max="9220" width="12" style="252" customWidth="1"/>
    <col min="9221" max="9221" width="12.42578125" style="252" bestFit="1" customWidth="1"/>
    <col min="9222" max="9222" width="11" style="252" bestFit="1" customWidth="1"/>
    <col min="9223" max="9223" width="2.42578125" style="252" bestFit="1" customWidth="1"/>
    <col min="9224" max="9224" width="10.85546875" style="252" bestFit="1" customWidth="1"/>
    <col min="9225" max="9225" width="10.7109375" style="252" customWidth="1"/>
    <col min="9226" max="9226" width="2.140625" style="252" customWidth="1"/>
    <col min="9227" max="9227" width="8.7109375" style="252" bestFit="1" customWidth="1"/>
    <col min="9228" max="9472" width="11" style="252"/>
    <col min="9473" max="9473" width="46.7109375" style="252" bestFit="1" customWidth="1"/>
    <col min="9474" max="9474" width="12" style="252" bestFit="1" customWidth="1"/>
    <col min="9475" max="9475" width="12.42578125" style="252" bestFit="1" customWidth="1"/>
    <col min="9476" max="9476" width="12" style="252" customWidth="1"/>
    <col min="9477" max="9477" width="12.42578125" style="252" bestFit="1" customWidth="1"/>
    <col min="9478" max="9478" width="11" style="252" bestFit="1" customWidth="1"/>
    <col min="9479" max="9479" width="2.42578125" style="252" bestFit="1" customWidth="1"/>
    <col min="9480" max="9480" width="10.85546875" style="252" bestFit="1" customWidth="1"/>
    <col min="9481" max="9481" width="10.7109375" style="252" customWidth="1"/>
    <col min="9482" max="9482" width="2.140625" style="252" customWidth="1"/>
    <col min="9483" max="9483" width="8.7109375" style="252" bestFit="1" customWidth="1"/>
    <col min="9484" max="9728" width="11" style="252"/>
    <col min="9729" max="9729" width="46.7109375" style="252" bestFit="1" customWidth="1"/>
    <col min="9730" max="9730" width="12" style="252" bestFit="1" customWidth="1"/>
    <col min="9731" max="9731" width="12.42578125" style="252" bestFit="1" customWidth="1"/>
    <col min="9732" max="9732" width="12" style="252" customWidth="1"/>
    <col min="9733" max="9733" width="12.42578125" style="252" bestFit="1" customWidth="1"/>
    <col min="9734" max="9734" width="11" style="252" bestFit="1" customWidth="1"/>
    <col min="9735" max="9735" width="2.42578125" style="252" bestFit="1" customWidth="1"/>
    <col min="9736" max="9736" width="10.85546875" style="252" bestFit="1" customWidth="1"/>
    <col min="9737" max="9737" width="10.7109375" style="252" customWidth="1"/>
    <col min="9738" max="9738" width="2.140625" style="252" customWidth="1"/>
    <col min="9739" max="9739" width="8.7109375" style="252" bestFit="1" customWidth="1"/>
    <col min="9740" max="9984" width="11" style="252"/>
    <col min="9985" max="9985" width="46.7109375" style="252" bestFit="1" customWidth="1"/>
    <col min="9986" max="9986" width="12" style="252" bestFit="1" customWidth="1"/>
    <col min="9987" max="9987" width="12.42578125" style="252" bestFit="1" customWidth="1"/>
    <col min="9988" max="9988" width="12" style="252" customWidth="1"/>
    <col min="9989" max="9989" width="12.42578125" style="252" bestFit="1" customWidth="1"/>
    <col min="9990" max="9990" width="11" style="252" bestFit="1" customWidth="1"/>
    <col min="9991" max="9991" width="2.42578125" style="252" bestFit="1" customWidth="1"/>
    <col min="9992" max="9992" width="10.85546875" style="252" bestFit="1" customWidth="1"/>
    <col min="9993" max="9993" width="10.7109375" style="252" customWidth="1"/>
    <col min="9994" max="9994" width="2.140625" style="252" customWidth="1"/>
    <col min="9995" max="9995" width="8.7109375" style="252" bestFit="1" customWidth="1"/>
    <col min="9996" max="10240" width="11" style="252"/>
    <col min="10241" max="10241" width="46.7109375" style="252" bestFit="1" customWidth="1"/>
    <col min="10242" max="10242" width="12" style="252" bestFit="1" customWidth="1"/>
    <col min="10243" max="10243" width="12.42578125" style="252" bestFit="1" customWidth="1"/>
    <col min="10244" max="10244" width="12" style="252" customWidth="1"/>
    <col min="10245" max="10245" width="12.42578125" style="252" bestFit="1" customWidth="1"/>
    <col min="10246" max="10246" width="11" style="252" bestFit="1" customWidth="1"/>
    <col min="10247" max="10247" width="2.42578125" style="252" bestFit="1" customWidth="1"/>
    <col min="10248" max="10248" width="10.85546875" style="252" bestFit="1" customWidth="1"/>
    <col min="10249" max="10249" width="10.7109375" style="252" customWidth="1"/>
    <col min="10250" max="10250" width="2.140625" style="252" customWidth="1"/>
    <col min="10251" max="10251" width="8.7109375" style="252" bestFit="1" customWidth="1"/>
    <col min="10252" max="10496" width="11" style="252"/>
    <col min="10497" max="10497" width="46.7109375" style="252" bestFit="1" customWidth="1"/>
    <col min="10498" max="10498" width="12" style="252" bestFit="1" customWidth="1"/>
    <col min="10499" max="10499" width="12.42578125" style="252" bestFit="1" customWidth="1"/>
    <col min="10500" max="10500" width="12" style="252" customWidth="1"/>
    <col min="10501" max="10501" width="12.42578125" style="252" bestFit="1" customWidth="1"/>
    <col min="10502" max="10502" width="11" style="252" bestFit="1" customWidth="1"/>
    <col min="10503" max="10503" width="2.42578125" style="252" bestFit="1" customWidth="1"/>
    <col min="10504" max="10504" width="10.85546875" style="252" bestFit="1" customWidth="1"/>
    <col min="10505" max="10505" width="10.7109375" style="252" customWidth="1"/>
    <col min="10506" max="10506" width="2.140625" style="252" customWidth="1"/>
    <col min="10507" max="10507" width="8.7109375" style="252" bestFit="1" customWidth="1"/>
    <col min="10508" max="10752" width="11" style="252"/>
    <col min="10753" max="10753" width="46.7109375" style="252" bestFit="1" customWidth="1"/>
    <col min="10754" max="10754" width="12" style="252" bestFit="1" customWidth="1"/>
    <col min="10755" max="10755" width="12.42578125" style="252" bestFit="1" customWidth="1"/>
    <col min="10756" max="10756" width="12" style="252" customWidth="1"/>
    <col min="10757" max="10757" width="12.42578125" style="252" bestFit="1" customWidth="1"/>
    <col min="10758" max="10758" width="11" style="252" bestFit="1" customWidth="1"/>
    <col min="10759" max="10759" width="2.42578125" style="252" bestFit="1" customWidth="1"/>
    <col min="10760" max="10760" width="10.85546875" style="252" bestFit="1" customWidth="1"/>
    <col min="10761" max="10761" width="10.7109375" style="252" customWidth="1"/>
    <col min="10762" max="10762" width="2.140625" style="252" customWidth="1"/>
    <col min="10763" max="10763" width="8.7109375" style="252" bestFit="1" customWidth="1"/>
    <col min="10764" max="11008" width="11" style="252"/>
    <col min="11009" max="11009" width="46.7109375" style="252" bestFit="1" customWidth="1"/>
    <col min="11010" max="11010" width="12" style="252" bestFit="1" customWidth="1"/>
    <col min="11011" max="11011" width="12.42578125" style="252" bestFit="1" customWidth="1"/>
    <col min="11012" max="11012" width="12" style="252" customWidth="1"/>
    <col min="11013" max="11013" width="12.42578125" style="252" bestFit="1" customWidth="1"/>
    <col min="11014" max="11014" width="11" style="252" bestFit="1" customWidth="1"/>
    <col min="11015" max="11015" width="2.42578125" style="252" bestFit="1" customWidth="1"/>
    <col min="11016" max="11016" width="10.85546875" style="252" bestFit="1" customWidth="1"/>
    <col min="11017" max="11017" width="10.7109375" style="252" customWidth="1"/>
    <col min="11018" max="11018" width="2.140625" style="252" customWidth="1"/>
    <col min="11019" max="11019" width="8.7109375" style="252" bestFit="1" customWidth="1"/>
    <col min="11020" max="11264" width="11" style="252"/>
    <col min="11265" max="11265" width="46.7109375" style="252" bestFit="1" customWidth="1"/>
    <col min="11266" max="11266" width="12" style="252" bestFit="1" customWidth="1"/>
    <col min="11267" max="11267" width="12.42578125" style="252" bestFit="1" customWidth="1"/>
    <col min="11268" max="11268" width="12" style="252" customWidth="1"/>
    <col min="11269" max="11269" width="12.42578125" style="252" bestFit="1" customWidth="1"/>
    <col min="11270" max="11270" width="11" style="252" bestFit="1" customWidth="1"/>
    <col min="11271" max="11271" width="2.42578125" style="252" bestFit="1" customWidth="1"/>
    <col min="11272" max="11272" width="10.85546875" style="252" bestFit="1" customWidth="1"/>
    <col min="11273" max="11273" width="10.7109375" style="252" customWidth="1"/>
    <col min="11274" max="11274" width="2.140625" style="252" customWidth="1"/>
    <col min="11275" max="11275" width="8.7109375" style="252" bestFit="1" customWidth="1"/>
    <col min="11276" max="11520" width="11" style="252"/>
    <col min="11521" max="11521" width="46.7109375" style="252" bestFit="1" customWidth="1"/>
    <col min="11522" max="11522" width="12" style="252" bestFit="1" customWidth="1"/>
    <col min="11523" max="11523" width="12.42578125" style="252" bestFit="1" customWidth="1"/>
    <col min="11524" max="11524" width="12" style="252" customWidth="1"/>
    <col min="11525" max="11525" width="12.42578125" style="252" bestFit="1" customWidth="1"/>
    <col min="11526" max="11526" width="11" style="252" bestFit="1" customWidth="1"/>
    <col min="11527" max="11527" width="2.42578125" style="252" bestFit="1" customWidth="1"/>
    <col min="11528" max="11528" width="10.85546875" style="252" bestFit="1" customWidth="1"/>
    <col min="11529" max="11529" width="10.7109375" style="252" customWidth="1"/>
    <col min="11530" max="11530" width="2.140625" style="252" customWidth="1"/>
    <col min="11531" max="11531" width="8.7109375" style="252" bestFit="1" customWidth="1"/>
    <col min="11532" max="11776" width="11" style="252"/>
    <col min="11777" max="11777" width="46.7109375" style="252" bestFit="1" customWidth="1"/>
    <col min="11778" max="11778" width="12" style="252" bestFit="1" customWidth="1"/>
    <col min="11779" max="11779" width="12.42578125" style="252" bestFit="1" customWidth="1"/>
    <col min="11780" max="11780" width="12" style="252" customWidth="1"/>
    <col min="11781" max="11781" width="12.42578125" style="252" bestFit="1" customWidth="1"/>
    <col min="11782" max="11782" width="11" style="252" bestFit="1" customWidth="1"/>
    <col min="11783" max="11783" width="2.42578125" style="252" bestFit="1" customWidth="1"/>
    <col min="11784" max="11784" width="10.85546875" style="252" bestFit="1" customWidth="1"/>
    <col min="11785" max="11785" width="10.7109375" style="252" customWidth="1"/>
    <col min="11786" max="11786" width="2.140625" style="252" customWidth="1"/>
    <col min="11787" max="11787" width="8.7109375" style="252" bestFit="1" customWidth="1"/>
    <col min="11788" max="12032" width="11" style="252"/>
    <col min="12033" max="12033" width="46.7109375" style="252" bestFit="1" customWidth="1"/>
    <col min="12034" max="12034" width="12" style="252" bestFit="1" customWidth="1"/>
    <col min="12035" max="12035" width="12.42578125" style="252" bestFit="1" customWidth="1"/>
    <col min="12036" max="12036" width="12" style="252" customWidth="1"/>
    <col min="12037" max="12037" width="12.42578125" style="252" bestFit="1" customWidth="1"/>
    <col min="12038" max="12038" width="11" style="252" bestFit="1" customWidth="1"/>
    <col min="12039" max="12039" width="2.42578125" style="252" bestFit="1" customWidth="1"/>
    <col min="12040" max="12040" width="10.85546875" style="252" bestFit="1" customWidth="1"/>
    <col min="12041" max="12041" width="10.7109375" style="252" customWidth="1"/>
    <col min="12042" max="12042" width="2.140625" style="252" customWidth="1"/>
    <col min="12043" max="12043" width="8.7109375" style="252" bestFit="1" customWidth="1"/>
    <col min="12044" max="12288" width="11" style="252"/>
    <col min="12289" max="12289" width="46.7109375" style="252" bestFit="1" customWidth="1"/>
    <col min="12290" max="12290" width="12" style="252" bestFit="1" customWidth="1"/>
    <col min="12291" max="12291" width="12.42578125" style="252" bestFit="1" customWidth="1"/>
    <col min="12292" max="12292" width="12" style="252" customWidth="1"/>
    <col min="12293" max="12293" width="12.42578125" style="252" bestFit="1" customWidth="1"/>
    <col min="12294" max="12294" width="11" style="252" bestFit="1" customWidth="1"/>
    <col min="12295" max="12295" width="2.42578125" style="252" bestFit="1" customWidth="1"/>
    <col min="12296" max="12296" width="10.85546875" style="252" bestFit="1" customWidth="1"/>
    <col min="12297" max="12297" width="10.7109375" style="252" customWidth="1"/>
    <col min="12298" max="12298" width="2.140625" style="252" customWidth="1"/>
    <col min="12299" max="12299" width="8.7109375" style="252" bestFit="1" customWidth="1"/>
    <col min="12300" max="12544" width="11" style="252"/>
    <col min="12545" max="12545" width="46.7109375" style="252" bestFit="1" customWidth="1"/>
    <col min="12546" max="12546" width="12" style="252" bestFit="1" customWidth="1"/>
    <col min="12547" max="12547" width="12.42578125" style="252" bestFit="1" customWidth="1"/>
    <col min="12548" max="12548" width="12" style="252" customWidth="1"/>
    <col min="12549" max="12549" width="12.42578125" style="252" bestFit="1" customWidth="1"/>
    <col min="12550" max="12550" width="11" style="252" bestFit="1" customWidth="1"/>
    <col min="12551" max="12551" width="2.42578125" style="252" bestFit="1" customWidth="1"/>
    <col min="12552" max="12552" width="10.85546875" style="252" bestFit="1" customWidth="1"/>
    <col min="12553" max="12553" width="10.7109375" style="252" customWidth="1"/>
    <col min="12554" max="12554" width="2.140625" style="252" customWidth="1"/>
    <col min="12555" max="12555" width="8.7109375" style="252" bestFit="1" customWidth="1"/>
    <col min="12556" max="12800" width="11" style="252"/>
    <col min="12801" max="12801" width="46.7109375" style="252" bestFit="1" customWidth="1"/>
    <col min="12802" max="12802" width="12" style="252" bestFit="1" customWidth="1"/>
    <col min="12803" max="12803" width="12.42578125" style="252" bestFit="1" customWidth="1"/>
    <col min="12804" max="12804" width="12" style="252" customWidth="1"/>
    <col min="12805" max="12805" width="12.42578125" style="252" bestFit="1" customWidth="1"/>
    <col min="12806" max="12806" width="11" style="252" bestFit="1" customWidth="1"/>
    <col min="12807" max="12807" width="2.42578125" style="252" bestFit="1" customWidth="1"/>
    <col min="12808" max="12808" width="10.85546875" style="252" bestFit="1" customWidth="1"/>
    <col min="12809" max="12809" width="10.7109375" style="252" customWidth="1"/>
    <col min="12810" max="12810" width="2.140625" style="252" customWidth="1"/>
    <col min="12811" max="12811" width="8.7109375" style="252" bestFit="1" customWidth="1"/>
    <col min="12812" max="13056" width="11" style="252"/>
    <col min="13057" max="13057" width="46.7109375" style="252" bestFit="1" customWidth="1"/>
    <col min="13058" max="13058" width="12" style="252" bestFit="1" customWidth="1"/>
    <col min="13059" max="13059" width="12.42578125" style="252" bestFit="1" customWidth="1"/>
    <col min="13060" max="13060" width="12" style="252" customWidth="1"/>
    <col min="13061" max="13061" width="12.42578125" style="252" bestFit="1" customWidth="1"/>
    <col min="13062" max="13062" width="11" style="252" bestFit="1" customWidth="1"/>
    <col min="13063" max="13063" width="2.42578125" style="252" bestFit="1" customWidth="1"/>
    <col min="13064" max="13064" width="10.85546875" style="252" bestFit="1" customWidth="1"/>
    <col min="13065" max="13065" width="10.7109375" style="252" customWidth="1"/>
    <col min="13066" max="13066" width="2.140625" style="252" customWidth="1"/>
    <col min="13067" max="13067" width="8.7109375" style="252" bestFit="1" customWidth="1"/>
    <col min="13068" max="13312" width="11" style="252"/>
    <col min="13313" max="13313" width="46.7109375" style="252" bestFit="1" customWidth="1"/>
    <col min="13314" max="13314" width="12" style="252" bestFit="1" customWidth="1"/>
    <col min="13315" max="13315" width="12.42578125" style="252" bestFit="1" customWidth="1"/>
    <col min="13316" max="13316" width="12" style="252" customWidth="1"/>
    <col min="13317" max="13317" width="12.42578125" style="252" bestFit="1" customWidth="1"/>
    <col min="13318" max="13318" width="11" style="252" bestFit="1" customWidth="1"/>
    <col min="13319" max="13319" width="2.42578125" style="252" bestFit="1" customWidth="1"/>
    <col min="13320" max="13320" width="10.85546875" style="252" bestFit="1" customWidth="1"/>
    <col min="13321" max="13321" width="10.7109375" style="252" customWidth="1"/>
    <col min="13322" max="13322" width="2.140625" style="252" customWidth="1"/>
    <col min="13323" max="13323" width="8.7109375" style="252" bestFit="1" customWidth="1"/>
    <col min="13324" max="13568" width="11" style="252"/>
    <col min="13569" max="13569" width="46.7109375" style="252" bestFit="1" customWidth="1"/>
    <col min="13570" max="13570" width="12" style="252" bestFit="1" customWidth="1"/>
    <col min="13571" max="13571" width="12.42578125" style="252" bestFit="1" customWidth="1"/>
    <col min="13572" max="13572" width="12" style="252" customWidth="1"/>
    <col min="13573" max="13573" width="12.42578125" style="252" bestFit="1" customWidth="1"/>
    <col min="13574" max="13574" width="11" style="252" bestFit="1" customWidth="1"/>
    <col min="13575" max="13575" width="2.42578125" style="252" bestFit="1" customWidth="1"/>
    <col min="13576" max="13576" width="10.85546875" style="252" bestFit="1" customWidth="1"/>
    <col min="13577" max="13577" width="10.7109375" style="252" customWidth="1"/>
    <col min="13578" max="13578" width="2.140625" style="252" customWidth="1"/>
    <col min="13579" max="13579" width="8.7109375" style="252" bestFit="1" customWidth="1"/>
    <col min="13580" max="13824" width="11" style="252"/>
    <col min="13825" max="13825" width="46.7109375" style="252" bestFit="1" customWidth="1"/>
    <col min="13826" max="13826" width="12" style="252" bestFit="1" customWidth="1"/>
    <col min="13827" max="13827" width="12.42578125" style="252" bestFit="1" customWidth="1"/>
    <col min="13828" max="13828" width="12" style="252" customWidth="1"/>
    <col min="13829" max="13829" width="12.42578125" style="252" bestFit="1" customWidth="1"/>
    <col min="13830" max="13830" width="11" style="252" bestFit="1" customWidth="1"/>
    <col min="13831" max="13831" width="2.42578125" style="252" bestFit="1" customWidth="1"/>
    <col min="13832" max="13832" width="10.85546875" style="252" bestFit="1" customWidth="1"/>
    <col min="13833" max="13833" width="10.7109375" style="252" customWidth="1"/>
    <col min="13834" max="13834" width="2.140625" style="252" customWidth="1"/>
    <col min="13835" max="13835" width="8.7109375" style="252" bestFit="1" customWidth="1"/>
    <col min="13836" max="14080" width="11" style="252"/>
    <col min="14081" max="14081" width="46.7109375" style="252" bestFit="1" customWidth="1"/>
    <col min="14082" max="14082" width="12" style="252" bestFit="1" customWidth="1"/>
    <col min="14083" max="14083" width="12.42578125" style="252" bestFit="1" customWidth="1"/>
    <col min="14084" max="14084" width="12" style="252" customWidth="1"/>
    <col min="14085" max="14085" width="12.42578125" style="252" bestFit="1" customWidth="1"/>
    <col min="14086" max="14086" width="11" style="252" bestFit="1" customWidth="1"/>
    <col min="14087" max="14087" width="2.42578125" style="252" bestFit="1" customWidth="1"/>
    <col min="14088" max="14088" width="10.85546875" style="252" bestFit="1" customWidth="1"/>
    <col min="14089" max="14089" width="10.7109375" style="252" customWidth="1"/>
    <col min="14090" max="14090" width="2.140625" style="252" customWidth="1"/>
    <col min="14091" max="14091" width="8.7109375" style="252" bestFit="1" customWidth="1"/>
    <col min="14092" max="14336" width="11" style="252"/>
    <col min="14337" max="14337" width="46.7109375" style="252" bestFit="1" customWidth="1"/>
    <col min="14338" max="14338" width="12" style="252" bestFit="1" customWidth="1"/>
    <col min="14339" max="14339" width="12.42578125" style="252" bestFit="1" customWidth="1"/>
    <col min="14340" max="14340" width="12" style="252" customWidth="1"/>
    <col min="14341" max="14341" width="12.42578125" style="252" bestFit="1" customWidth="1"/>
    <col min="14342" max="14342" width="11" style="252" bestFit="1" customWidth="1"/>
    <col min="14343" max="14343" width="2.42578125" style="252" bestFit="1" customWidth="1"/>
    <col min="14344" max="14344" width="10.85546875" style="252" bestFit="1" customWidth="1"/>
    <col min="14345" max="14345" width="10.7109375" style="252" customWidth="1"/>
    <col min="14346" max="14346" width="2.140625" style="252" customWidth="1"/>
    <col min="14347" max="14347" width="8.7109375" style="252" bestFit="1" customWidth="1"/>
    <col min="14348" max="14592" width="11" style="252"/>
    <col min="14593" max="14593" width="46.7109375" style="252" bestFit="1" customWidth="1"/>
    <col min="14594" max="14594" width="12" style="252" bestFit="1" customWidth="1"/>
    <col min="14595" max="14595" width="12.42578125" style="252" bestFit="1" customWidth="1"/>
    <col min="14596" max="14596" width="12" style="252" customWidth="1"/>
    <col min="14597" max="14597" width="12.42578125" style="252" bestFit="1" customWidth="1"/>
    <col min="14598" max="14598" width="11" style="252" bestFit="1" customWidth="1"/>
    <col min="14599" max="14599" width="2.42578125" style="252" bestFit="1" customWidth="1"/>
    <col min="14600" max="14600" width="10.85546875" style="252" bestFit="1" customWidth="1"/>
    <col min="14601" max="14601" width="10.7109375" style="252" customWidth="1"/>
    <col min="14602" max="14602" width="2.140625" style="252" customWidth="1"/>
    <col min="14603" max="14603" width="8.7109375" style="252" bestFit="1" customWidth="1"/>
    <col min="14604" max="14848" width="11" style="252"/>
    <col min="14849" max="14849" width="46.7109375" style="252" bestFit="1" customWidth="1"/>
    <col min="14850" max="14850" width="12" style="252" bestFit="1" customWidth="1"/>
    <col min="14851" max="14851" width="12.42578125" style="252" bestFit="1" customWidth="1"/>
    <col min="14852" max="14852" width="12" style="252" customWidth="1"/>
    <col min="14853" max="14853" width="12.42578125" style="252" bestFit="1" customWidth="1"/>
    <col min="14854" max="14854" width="11" style="252" bestFit="1" customWidth="1"/>
    <col min="14855" max="14855" width="2.42578125" style="252" bestFit="1" customWidth="1"/>
    <col min="14856" max="14856" width="10.85546875" style="252" bestFit="1" customWidth="1"/>
    <col min="14857" max="14857" width="10.7109375" style="252" customWidth="1"/>
    <col min="14858" max="14858" width="2.140625" style="252" customWidth="1"/>
    <col min="14859" max="14859" width="8.7109375" style="252" bestFit="1" customWidth="1"/>
    <col min="14860" max="15104" width="11" style="252"/>
    <col min="15105" max="15105" width="46.7109375" style="252" bestFit="1" customWidth="1"/>
    <col min="15106" max="15106" width="12" style="252" bestFit="1" customWidth="1"/>
    <col min="15107" max="15107" width="12.42578125" style="252" bestFit="1" customWidth="1"/>
    <col min="15108" max="15108" width="12" style="252" customWidth="1"/>
    <col min="15109" max="15109" width="12.42578125" style="252" bestFit="1" customWidth="1"/>
    <col min="15110" max="15110" width="11" style="252" bestFit="1" customWidth="1"/>
    <col min="15111" max="15111" width="2.42578125" style="252" bestFit="1" customWidth="1"/>
    <col min="15112" max="15112" width="10.85546875" style="252" bestFit="1" customWidth="1"/>
    <col min="15113" max="15113" width="10.7109375" style="252" customWidth="1"/>
    <col min="15114" max="15114" width="2.140625" style="252" customWidth="1"/>
    <col min="15115" max="15115" width="8.7109375" style="252" bestFit="1" customWidth="1"/>
    <col min="15116" max="15360" width="11" style="252"/>
    <col min="15361" max="15361" width="46.7109375" style="252" bestFit="1" customWidth="1"/>
    <col min="15362" max="15362" width="12" style="252" bestFit="1" customWidth="1"/>
    <col min="15363" max="15363" width="12.42578125" style="252" bestFit="1" customWidth="1"/>
    <col min="15364" max="15364" width="12" style="252" customWidth="1"/>
    <col min="15365" max="15365" width="12.42578125" style="252" bestFit="1" customWidth="1"/>
    <col min="15366" max="15366" width="11" style="252" bestFit="1" customWidth="1"/>
    <col min="15367" max="15367" width="2.42578125" style="252" bestFit="1" customWidth="1"/>
    <col min="15368" max="15368" width="10.85546875" style="252" bestFit="1" customWidth="1"/>
    <col min="15369" max="15369" width="10.7109375" style="252" customWidth="1"/>
    <col min="15370" max="15370" width="2.140625" style="252" customWidth="1"/>
    <col min="15371" max="15371" width="8.7109375" style="252" bestFit="1" customWidth="1"/>
    <col min="15372" max="15616" width="11" style="252"/>
    <col min="15617" max="15617" width="46.7109375" style="252" bestFit="1" customWidth="1"/>
    <col min="15618" max="15618" width="12" style="252" bestFit="1" customWidth="1"/>
    <col min="15619" max="15619" width="12.42578125" style="252" bestFit="1" customWidth="1"/>
    <col min="15620" max="15620" width="12" style="252" customWidth="1"/>
    <col min="15621" max="15621" width="12.42578125" style="252" bestFit="1" customWidth="1"/>
    <col min="15622" max="15622" width="11" style="252" bestFit="1" customWidth="1"/>
    <col min="15623" max="15623" width="2.42578125" style="252" bestFit="1" customWidth="1"/>
    <col min="15624" max="15624" width="10.85546875" style="252" bestFit="1" customWidth="1"/>
    <col min="15625" max="15625" width="10.7109375" style="252" customWidth="1"/>
    <col min="15626" max="15626" width="2.140625" style="252" customWidth="1"/>
    <col min="15627" max="15627" width="8.7109375" style="252" bestFit="1" customWidth="1"/>
    <col min="15628" max="15872" width="11" style="252"/>
    <col min="15873" max="15873" width="46.7109375" style="252" bestFit="1" customWidth="1"/>
    <col min="15874" max="15874" width="12" style="252" bestFit="1" customWidth="1"/>
    <col min="15875" max="15875" width="12.42578125" style="252" bestFit="1" customWidth="1"/>
    <col min="15876" max="15876" width="12" style="252" customWidth="1"/>
    <col min="15877" max="15877" width="12.42578125" style="252" bestFit="1" customWidth="1"/>
    <col min="15878" max="15878" width="11" style="252" bestFit="1" customWidth="1"/>
    <col min="15879" max="15879" width="2.42578125" style="252" bestFit="1" customWidth="1"/>
    <col min="15880" max="15880" width="10.85546875" style="252" bestFit="1" customWidth="1"/>
    <col min="15881" max="15881" width="10.7109375" style="252" customWidth="1"/>
    <col min="15882" max="15882" width="2.140625" style="252" customWidth="1"/>
    <col min="15883" max="15883" width="8.7109375" style="252" bestFit="1" customWidth="1"/>
    <col min="15884" max="16128" width="11" style="252"/>
    <col min="16129" max="16129" width="46.7109375" style="252" bestFit="1" customWidth="1"/>
    <col min="16130" max="16130" width="12" style="252" bestFit="1" customWidth="1"/>
    <col min="16131" max="16131" width="12.42578125" style="252" bestFit="1" customWidth="1"/>
    <col min="16132" max="16132" width="12" style="252" customWidth="1"/>
    <col min="16133" max="16133" width="12.42578125" style="252" bestFit="1" customWidth="1"/>
    <col min="16134" max="16134" width="11" style="252" bestFit="1" customWidth="1"/>
    <col min="16135" max="16135" width="2.42578125" style="252" bestFit="1" customWidth="1"/>
    <col min="16136" max="16136" width="10.85546875" style="252" bestFit="1" customWidth="1"/>
    <col min="16137" max="16137" width="10.7109375" style="252" customWidth="1"/>
    <col min="16138" max="16138" width="2.140625" style="252" customWidth="1"/>
    <col min="16139" max="16139" width="8.7109375" style="252" bestFit="1" customWidth="1"/>
    <col min="16140" max="16384" width="11" style="252"/>
  </cols>
  <sheetData>
    <row r="1" spans="1:11" s="254" customFormat="1" ht="12.75">
      <c r="A1" s="1857" t="s">
        <v>1187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</row>
    <row r="2" spans="1:11" s="254" customFormat="1" ht="17.100000000000001" customHeight="1">
      <c r="A2" s="1866" t="s">
        <v>265</v>
      </c>
      <c r="B2" s="1866"/>
      <c r="C2" s="1866"/>
      <c r="D2" s="1866"/>
      <c r="E2" s="1866"/>
      <c r="F2" s="1866"/>
      <c r="G2" s="1866"/>
      <c r="H2" s="1866"/>
      <c r="I2" s="1866"/>
      <c r="J2" s="1866"/>
      <c r="K2" s="1866"/>
    </row>
    <row r="3" spans="1:11" s="254" customFormat="1" ht="17.100000000000001" customHeight="1" thickBot="1">
      <c r="A3" s="924"/>
      <c r="B3" s="989"/>
      <c r="C3" s="341"/>
      <c r="D3" s="341"/>
      <c r="E3" s="341"/>
      <c r="F3" s="341"/>
      <c r="G3" s="341"/>
      <c r="H3" s="341"/>
      <c r="I3" s="1859" t="s">
        <v>1</v>
      </c>
      <c r="J3" s="1859"/>
      <c r="K3" s="1859"/>
    </row>
    <row r="4" spans="1:11" s="254" customFormat="1" ht="13.5" thickTop="1">
      <c r="A4" s="876"/>
      <c r="B4" s="991">
        <v>2015</v>
      </c>
      <c r="C4" s="991">
        <v>2016</v>
      </c>
      <c r="D4" s="991">
        <v>2016</v>
      </c>
      <c r="E4" s="992">
        <v>2017</v>
      </c>
      <c r="F4" s="1875" t="s">
        <v>861</v>
      </c>
      <c r="G4" s="1876"/>
      <c r="H4" s="1876"/>
      <c r="I4" s="1876"/>
      <c r="J4" s="1876"/>
      <c r="K4" s="1877"/>
    </row>
    <row r="5" spans="1:11" s="254" customFormat="1" ht="12.75">
      <c r="A5" s="944" t="s">
        <v>903</v>
      </c>
      <c r="B5" s="971" t="s">
        <v>863</v>
      </c>
      <c r="C5" s="971" t="s">
        <v>864</v>
      </c>
      <c r="D5" s="971" t="s">
        <v>865</v>
      </c>
      <c r="E5" s="972" t="s">
        <v>866</v>
      </c>
      <c r="F5" s="1862" t="s">
        <v>6</v>
      </c>
      <c r="G5" s="1863"/>
      <c r="H5" s="1864"/>
      <c r="I5" s="1863" t="s">
        <v>50</v>
      </c>
      <c r="J5" s="1863"/>
      <c r="K5" s="1865"/>
    </row>
    <row r="6" spans="1:11" s="254" customFormat="1" ht="12.75">
      <c r="A6" s="944"/>
      <c r="B6" s="971"/>
      <c r="C6" s="971"/>
      <c r="D6" s="971"/>
      <c r="E6" s="972"/>
      <c r="F6" s="949" t="s">
        <v>3</v>
      </c>
      <c r="G6" s="950" t="s">
        <v>194</v>
      </c>
      <c r="H6" s="951" t="s">
        <v>867</v>
      </c>
      <c r="I6" s="946" t="s">
        <v>3</v>
      </c>
      <c r="J6" s="950" t="s">
        <v>194</v>
      </c>
      <c r="K6" s="952" t="s">
        <v>867</v>
      </c>
    </row>
    <row r="7" spans="1:11" s="254" customFormat="1" ht="17.100000000000001" customHeight="1">
      <c r="A7" s="890" t="s">
        <v>950</v>
      </c>
      <c r="B7" s="891">
        <v>71636.185884548904</v>
      </c>
      <c r="C7" s="891">
        <v>73641.348759548186</v>
      </c>
      <c r="D7" s="891">
        <v>63027.913511750005</v>
      </c>
      <c r="E7" s="892">
        <v>58112.29570645943</v>
      </c>
      <c r="F7" s="893">
        <v>2005.1628749992815</v>
      </c>
      <c r="G7" s="953"/>
      <c r="H7" s="892">
        <v>2.7990921770051576</v>
      </c>
      <c r="I7" s="891">
        <v>-4915.6178052905743</v>
      </c>
      <c r="J7" s="954"/>
      <c r="K7" s="896">
        <v>-7.7991123795874637</v>
      </c>
    </row>
    <row r="8" spans="1:11" s="254" customFormat="1" ht="17.100000000000001" customHeight="1">
      <c r="A8" s="897" t="s">
        <v>951</v>
      </c>
      <c r="B8" s="898">
        <v>5426.4155424100045</v>
      </c>
      <c r="C8" s="898">
        <v>6129.0635615699994</v>
      </c>
      <c r="D8" s="898">
        <v>4542.4082021300001</v>
      </c>
      <c r="E8" s="899">
        <v>4560.2408601000006</v>
      </c>
      <c r="F8" s="900">
        <v>702.64801915999487</v>
      </c>
      <c r="G8" s="955"/>
      <c r="H8" s="899">
        <v>12.948658532846743</v>
      </c>
      <c r="I8" s="898">
        <v>17.832657970000582</v>
      </c>
      <c r="J8" s="899"/>
      <c r="K8" s="902">
        <v>0.39258158176181956</v>
      </c>
    </row>
    <row r="9" spans="1:11" s="254" customFormat="1" ht="17.100000000000001" customHeight="1">
      <c r="A9" s="897" t="s">
        <v>952</v>
      </c>
      <c r="B9" s="898">
        <v>5426.4155424100045</v>
      </c>
      <c r="C9" s="898">
        <v>6129.0635615699994</v>
      </c>
      <c r="D9" s="898">
        <v>4542.4082021300001</v>
      </c>
      <c r="E9" s="899">
        <v>4560.2408601000006</v>
      </c>
      <c r="F9" s="900">
        <v>702.64801915999487</v>
      </c>
      <c r="G9" s="955"/>
      <c r="H9" s="899">
        <v>12.948658532846743</v>
      </c>
      <c r="I9" s="898">
        <v>17.832657970000582</v>
      </c>
      <c r="J9" s="899"/>
      <c r="K9" s="902">
        <v>0.39258158176181956</v>
      </c>
    </row>
    <row r="10" spans="1:11" s="254" customFormat="1" ht="17.100000000000001" customHeight="1">
      <c r="A10" s="897" t="s">
        <v>953</v>
      </c>
      <c r="B10" s="898">
        <v>0</v>
      </c>
      <c r="C10" s="898">
        <v>0</v>
      </c>
      <c r="D10" s="898">
        <v>0</v>
      </c>
      <c r="E10" s="899">
        <v>0</v>
      </c>
      <c r="F10" s="900">
        <v>0</v>
      </c>
      <c r="G10" s="955"/>
      <c r="H10" s="899"/>
      <c r="I10" s="898">
        <v>0</v>
      </c>
      <c r="J10" s="899"/>
      <c r="K10" s="902"/>
    </row>
    <row r="11" spans="1:11" s="254" customFormat="1" ht="17.100000000000001" customHeight="1">
      <c r="A11" s="897" t="s">
        <v>954</v>
      </c>
      <c r="B11" s="898">
        <v>33755.022394038904</v>
      </c>
      <c r="C11" s="898">
        <v>36872.218382948195</v>
      </c>
      <c r="D11" s="898">
        <v>32046.948797760004</v>
      </c>
      <c r="E11" s="899">
        <v>22518.532743516014</v>
      </c>
      <c r="F11" s="900">
        <v>3117.1959889092905</v>
      </c>
      <c r="G11" s="955"/>
      <c r="H11" s="899">
        <v>9.234762023027967</v>
      </c>
      <c r="I11" s="898">
        <v>-9528.4160542439895</v>
      </c>
      <c r="J11" s="899"/>
      <c r="K11" s="902">
        <v>-29.732677873252012</v>
      </c>
    </row>
    <row r="12" spans="1:11" s="254" customFormat="1" ht="17.100000000000001" customHeight="1">
      <c r="A12" s="897" t="s">
        <v>952</v>
      </c>
      <c r="B12" s="898">
        <v>33755.022394038904</v>
      </c>
      <c r="C12" s="898">
        <v>36872.218382948195</v>
      </c>
      <c r="D12" s="898">
        <v>32046.948797760004</v>
      </c>
      <c r="E12" s="899">
        <v>22518.532743516014</v>
      </c>
      <c r="F12" s="900">
        <v>3117.1959889092905</v>
      </c>
      <c r="G12" s="955"/>
      <c r="H12" s="899">
        <v>9.234762023027967</v>
      </c>
      <c r="I12" s="898">
        <v>-9528.4160542439895</v>
      </c>
      <c r="J12" s="899"/>
      <c r="K12" s="902">
        <v>-29.732677873252012</v>
      </c>
    </row>
    <row r="13" spans="1:11" s="254" customFormat="1" ht="17.100000000000001" customHeight="1">
      <c r="A13" s="897" t="s">
        <v>953</v>
      </c>
      <c r="B13" s="898">
        <v>0</v>
      </c>
      <c r="C13" s="898">
        <v>0</v>
      </c>
      <c r="D13" s="898">
        <v>0</v>
      </c>
      <c r="E13" s="899">
        <v>0</v>
      </c>
      <c r="F13" s="900">
        <v>0</v>
      </c>
      <c r="G13" s="955"/>
      <c r="H13" s="899"/>
      <c r="I13" s="898">
        <v>0</v>
      </c>
      <c r="J13" s="899"/>
      <c r="K13" s="902"/>
    </row>
    <row r="14" spans="1:11" s="254" customFormat="1" ht="17.100000000000001" customHeight="1">
      <c r="A14" s="897" t="s">
        <v>955</v>
      </c>
      <c r="B14" s="898">
        <v>31550.038098329987</v>
      </c>
      <c r="C14" s="898">
        <v>29600.661401430003</v>
      </c>
      <c r="D14" s="898">
        <v>24985.848013699997</v>
      </c>
      <c r="E14" s="899">
        <v>26853.692469613416</v>
      </c>
      <c r="F14" s="900">
        <v>-1949.3766968999844</v>
      </c>
      <c r="G14" s="955"/>
      <c r="H14" s="899">
        <v>-6.1786825449290639</v>
      </c>
      <c r="I14" s="898">
        <v>1867.8444559134186</v>
      </c>
      <c r="J14" s="899"/>
      <c r="K14" s="902">
        <v>7.4756096126465676</v>
      </c>
    </row>
    <row r="15" spans="1:11" s="254" customFormat="1" ht="17.100000000000001" customHeight="1">
      <c r="A15" s="897" t="s">
        <v>952</v>
      </c>
      <c r="B15" s="898">
        <v>31550.038098329987</v>
      </c>
      <c r="C15" s="898">
        <v>29600.661401430003</v>
      </c>
      <c r="D15" s="898">
        <v>24985.848013699997</v>
      </c>
      <c r="E15" s="899">
        <v>26853.692469613416</v>
      </c>
      <c r="F15" s="900">
        <v>-1949.3766968999844</v>
      </c>
      <c r="G15" s="955"/>
      <c r="H15" s="899">
        <v>-6.1786825449290639</v>
      </c>
      <c r="I15" s="898">
        <v>1867.8444559134186</v>
      </c>
      <c r="J15" s="899"/>
      <c r="K15" s="902">
        <v>7.4756096126465676</v>
      </c>
    </row>
    <row r="16" spans="1:11" s="254" customFormat="1" ht="17.100000000000001" customHeight="1">
      <c r="A16" s="897" t="s">
        <v>953</v>
      </c>
      <c r="B16" s="898">
        <v>0</v>
      </c>
      <c r="C16" s="898">
        <v>0</v>
      </c>
      <c r="D16" s="898">
        <v>0</v>
      </c>
      <c r="E16" s="899">
        <v>0</v>
      </c>
      <c r="F16" s="900">
        <v>0</v>
      </c>
      <c r="G16" s="955"/>
      <c r="H16" s="899"/>
      <c r="I16" s="898">
        <v>0</v>
      </c>
      <c r="J16" s="899"/>
      <c r="K16" s="902"/>
    </row>
    <row r="17" spans="1:11" s="254" customFormat="1" ht="17.100000000000001" customHeight="1">
      <c r="A17" s="897" t="s">
        <v>956</v>
      </c>
      <c r="B17" s="898">
        <v>890.77474628000004</v>
      </c>
      <c r="C17" s="898">
        <v>1023.9309867000004</v>
      </c>
      <c r="D17" s="898">
        <v>1437.9474594300002</v>
      </c>
      <c r="E17" s="899">
        <v>4166.2511100700003</v>
      </c>
      <c r="F17" s="900">
        <v>133.15624042000036</v>
      </c>
      <c r="G17" s="955"/>
      <c r="H17" s="899">
        <v>14.948362756811354</v>
      </c>
      <c r="I17" s="898">
        <v>2728.3036506400003</v>
      </c>
      <c r="J17" s="899"/>
      <c r="K17" s="902">
        <v>189.73597628674798</v>
      </c>
    </row>
    <row r="18" spans="1:11" s="254" customFormat="1" ht="17.100000000000001" customHeight="1">
      <c r="A18" s="897" t="s">
        <v>952</v>
      </c>
      <c r="B18" s="898">
        <v>890.77474628000004</v>
      </c>
      <c r="C18" s="898">
        <v>1023.9309867000004</v>
      </c>
      <c r="D18" s="898">
        <v>1437.9474594300002</v>
      </c>
      <c r="E18" s="899">
        <v>4166.2511100700003</v>
      </c>
      <c r="F18" s="900">
        <v>133.15624042000036</v>
      </c>
      <c r="G18" s="955"/>
      <c r="H18" s="899">
        <v>14.948362756811354</v>
      </c>
      <c r="I18" s="898">
        <v>2728.3036506400003</v>
      </c>
      <c r="J18" s="899"/>
      <c r="K18" s="902">
        <v>189.73597628674798</v>
      </c>
    </row>
    <row r="19" spans="1:11" s="254" customFormat="1" ht="17.100000000000001" customHeight="1">
      <c r="A19" s="897" t="s">
        <v>953</v>
      </c>
      <c r="B19" s="898">
        <v>0</v>
      </c>
      <c r="C19" s="898">
        <v>0</v>
      </c>
      <c r="D19" s="898">
        <v>0</v>
      </c>
      <c r="E19" s="899">
        <v>0</v>
      </c>
      <c r="F19" s="900">
        <v>0</v>
      </c>
      <c r="G19" s="955"/>
      <c r="H19" s="899"/>
      <c r="I19" s="898">
        <v>0</v>
      </c>
      <c r="J19" s="899"/>
      <c r="K19" s="902"/>
    </row>
    <row r="20" spans="1:11" s="254" customFormat="1" ht="17.100000000000001" customHeight="1">
      <c r="A20" s="897" t="s">
        <v>957</v>
      </c>
      <c r="B20" s="898">
        <v>13.935103490000001</v>
      </c>
      <c r="C20" s="898">
        <v>15.474426899999999</v>
      </c>
      <c r="D20" s="898">
        <v>14.761038729999999</v>
      </c>
      <c r="E20" s="899">
        <v>13.578523160000001</v>
      </c>
      <c r="F20" s="900">
        <v>1.5393234099999979</v>
      </c>
      <c r="G20" s="955"/>
      <c r="H20" s="899">
        <v>11.046372286396258</v>
      </c>
      <c r="I20" s="898">
        <v>-1.1825155699999979</v>
      </c>
      <c r="J20" s="899"/>
      <c r="K20" s="902">
        <v>-8.0110593273946229</v>
      </c>
    </row>
    <row r="21" spans="1:11" s="254" customFormat="1" ht="17.100000000000001" customHeight="1">
      <c r="A21" s="890" t="s">
        <v>958</v>
      </c>
      <c r="B21" s="891">
        <v>0</v>
      </c>
      <c r="C21" s="891">
        <v>0</v>
      </c>
      <c r="D21" s="891">
        <v>188.9</v>
      </c>
      <c r="E21" s="892">
        <v>807.54520151999998</v>
      </c>
      <c r="F21" s="893">
        <v>0</v>
      </c>
      <c r="G21" s="953"/>
      <c r="H21" s="892"/>
      <c r="I21" s="891">
        <v>618.64520152</v>
      </c>
      <c r="J21" s="892"/>
      <c r="K21" s="896">
        <v>327.49878322922183</v>
      </c>
    </row>
    <row r="22" spans="1:11" s="254" customFormat="1" ht="17.100000000000001" customHeight="1">
      <c r="A22" s="890" t="s">
        <v>959</v>
      </c>
      <c r="B22" s="891">
        <v>0</v>
      </c>
      <c r="C22" s="891">
        <v>0</v>
      </c>
      <c r="D22" s="891">
        <v>0</v>
      </c>
      <c r="E22" s="892">
        <v>0</v>
      </c>
      <c r="F22" s="893">
        <v>0</v>
      </c>
      <c r="G22" s="953"/>
      <c r="H22" s="892"/>
      <c r="I22" s="891">
        <v>0</v>
      </c>
      <c r="J22" s="892"/>
      <c r="K22" s="896"/>
    </row>
    <row r="23" spans="1:11" s="254" customFormat="1" ht="17.100000000000001" customHeight="1">
      <c r="A23" s="976" t="s">
        <v>960</v>
      </c>
      <c r="B23" s="891">
        <v>33399.746859419829</v>
      </c>
      <c r="C23" s="891">
        <v>36374.211667250805</v>
      </c>
      <c r="D23" s="891">
        <v>35739.533478634286</v>
      </c>
      <c r="E23" s="892">
        <v>31941.95427622478</v>
      </c>
      <c r="F23" s="893">
        <v>2974.4648078309765</v>
      </c>
      <c r="G23" s="953"/>
      <c r="H23" s="892">
        <v>8.905650753434017</v>
      </c>
      <c r="I23" s="891">
        <v>-3797.5792024095063</v>
      </c>
      <c r="J23" s="892"/>
      <c r="K23" s="896">
        <v>-10.625710054888559</v>
      </c>
    </row>
    <row r="24" spans="1:11" s="254" customFormat="1" ht="17.100000000000001" customHeight="1">
      <c r="A24" s="977" t="s">
        <v>961</v>
      </c>
      <c r="B24" s="898">
        <v>15763.766387999998</v>
      </c>
      <c r="C24" s="898">
        <v>14552.286919</v>
      </c>
      <c r="D24" s="898">
        <v>13164.230377000002</v>
      </c>
      <c r="E24" s="899">
        <v>12053.270890399999</v>
      </c>
      <c r="F24" s="900">
        <v>-1211.4794689999981</v>
      </c>
      <c r="G24" s="955"/>
      <c r="H24" s="899">
        <v>-7.6852158245774573</v>
      </c>
      <c r="I24" s="898">
        <v>-1110.9594866000025</v>
      </c>
      <c r="J24" s="899"/>
      <c r="K24" s="902">
        <v>-8.4392285366034372</v>
      </c>
    </row>
    <row r="25" spans="1:11" s="254" customFormat="1" ht="17.100000000000001" customHeight="1">
      <c r="A25" s="977" t="s">
        <v>962</v>
      </c>
      <c r="B25" s="898">
        <v>5518.5029817947016</v>
      </c>
      <c r="C25" s="898">
        <v>8468.6302680282042</v>
      </c>
      <c r="D25" s="898">
        <v>7513.280638892893</v>
      </c>
      <c r="E25" s="899">
        <v>7078.7104361860384</v>
      </c>
      <c r="F25" s="900">
        <v>2950.1272862335027</v>
      </c>
      <c r="G25" s="955"/>
      <c r="H25" s="899">
        <v>53.458832874890938</v>
      </c>
      <c r="I25" s="898">
        <v>-434.57020270685462</v>
      </c>
      <c r="J25" s="899"/>
      <c r="K25" s="902">
        <v>-5.7840272923824925</v>
      </c>
    </row>
    <row r="26" spans="1:11" s="254" customFormat="1" ht="17.100000000000001" customHeight="1">
      <c r="A26" s="977" t="s">
        <v>963</v>
      </c>
      <c r="B26" s="898">
        <v>12117.477489625131</v>
      </c>
      <c r="C26" s="898">
        <v>13353.294480222601</v>
      </c>
      <c r="D26" s="898">
        <v>15062.022462741392</v>
      </c>
      <c r="E26" s="899">
        <v>12809.972949638746</v>
      </c>
      <c r="F26" s="900">
        <v>1235.8169905974701</v>
      </c>
      <c r="G26" s="955"/>
      <c r="H26" s="899">
        <v>10.198632443555722</v>
      </c>
      <c r="I26" s="898">
        <v>-2252.0495131026455</v>
      </c>
      <c r="J26" s="899"/>
      <c r="K26" s="902">
        <v>-14.951840091020266</v>
      </c>
    </row>
    <row r="27" spans="1:11" s="254" customFormat="1" ht="17.100000000000001" customHeight="1">
      <c r="A27" s="978" t="s">
        <v>964</v>
      </c>
      <c r="B27" s="979">
        <v>105035.93274396873</v>
      </c>
      <c r="C27" s="979">
        <v>110015.560426799</v>
      </c>
      <c r="D27" s="979">
        <v>98956.346990384292</v>
      </c>
      <c r="E27" s="980">
        <v>90861.795184204209</v>
      </c>
      <c r="F27" s="981">
        <v>4979.6276828302653</v>
      </c>
      <c r="G27" s="982"/>
      <c r="H27" s="980">
        <v>4.7408801471477391</v>
      </c>
      <c r="I27" s="979">
        <v>-8094.5518061800831</v>
      </c>
      <c r="J27" s="980"/>
      <c r="K27" s="983">
        <v>-8.1799218062956989</v>
      </c>
    </row>
    <row r="28" spans="1:11" s="254" customFormat="1" ht="17.100000000000001" customHeight="1">
      <c r="A28" s="890" t="s">
        <v>965</v>
      </c>
      <c r="B28" s="891">
        <v>6830.7789320000074</v>
      </c>
      <c r="C28" s="891">
        <v>5873.7775806800037</v>
      </c>
      <c r="D28" s="891">
        <v>6615.9552249600056</v>
      </c>
      <c r="E28" s="892">
        <v>4804.9316268200137</v>
      </c>
      <c r="F28" s="893">
        <v>-957.00135132000378</v>
      </c>
      <c r="G28" s="953"/>
      <c r="H28" s="892">
        <v>-14.010135020425848</v>
      </c>
      <c r="I28" s="891">
        <v>-1811.0235981399919</v>
      </c>
      <c r="J28" s="892"/>
      <c r="K28" s="896">
        <v>-27.373577005290873</v>
      </c>
    </row>
    <row r="29" spans="1:11" s="254" customFormat="1" ht="17.100000000000001" customHeight="1">
      <c r="A29" s="897" t="s">
        <v>966</v>
      </c>
      <c r="B29" s="898">
        <v>1014.4907457800068</v>
      </c>
      <c r="C29" s="898">
        <v>1036.522321290003</v>
      </c>
      <c r="D29" s="898">
        <v>1020.8205123900061</v>
      </c>
      <c r="E29" s="899">
        <v>905.60710145001474</v>
      </c>
      <c r="F29" s="900">
        <v>22.031575509996173</v>
      </c>
      <c r="G29" s="955"/>
      <c r="H29" s="899">
        <v>2.171688169817346</v>
      </c>
      <c r="I29" s="898">
        <v>-115.21341093999138</v>
      </c>
      <c r="J29" s="899"/>
      <c r="K29" s="902">
        <v>-11.28635343251938</v>
      </c>
    </row>
    <row r="30" spans="1:11" s="254" customFormat="1" ht="17.100000000000001" customHeight="1">
      <c r="A30" s="897" t="s">
        <v>984</v>
      </c>
      <c r="B30" s="898">
        <v>5815.5003379600003</v>
      </c>
      <c r="C30" s="898">
        <v>4795.6694773900008</v>
      </c>
      <c r="D30" s="898">
        <v>5551.3826345699999</v>
      </c>
      <c r="E30" s="899">
        <v>3823.3383683699999</v>
      </c>
      <c r="F30" s="900">
        <v>-1019.8308605699995</v>
      </c>
      <c r="G30" s="955"/>
      <c r="H30" s="899">
        <v>-17.5364250933522</v>
      </c>
      <c r="I30" s="898">
        <v>-1728.0442662</v>
      </c>
      <c r="J30" s="899"/>
      <c r="K30" s="902">
        <v>-31.128177968475619</v>
      </c>
    </row>
    <row r="31" spans="1:11" s="254" customFormat="1" ht="17.100000000000001" customHeight="1">
      <c r="A31" s="897" t="s">
        <v>968</v>
      </c>
      <c r="B31" s="898">
        <v>0.39306200000000002</v>
      </c>
      <c r="C31" s="898">
        <v>8.9782000000000001E-2</v>
      </c>
      <c r="D31" s="898">
        <v>0.12882199999999999</v>
      </c>
      <c r="E31" s="899">
        <v>4.8102000000000006E-2</v>
      </c>
      <c r="F31" s="900">
        <v>-0.30327999999999999</v>
      </c>
      <c r="G31" s="955"/>
      <c r="H31" s="899">
        <v>-77.158310902605692</v>
      </c>
      <c r="I31" s="898">
        <v>-8.0719999999999986E-2</v>
      </c>
      <c r="J31" s="899"/>
      <c r="K31" s="902">
        <v>-62.660104640511705</v>
      </c>
    </row>
    <row r="32" spans="1:11" s="254" customFormat="1" ht="17.100000000000001" customHeight="1">
      <c r="A32" s="897" t="s">
        <v>969</v>
      </c>
      <c r="B32" s="898">
        <v>0.26200000000000001</v>
      </c>
      <c r="C32" s="898">
        <v>41.496000000000002</v>
      </c>
      <c r="D32" s="898">
        <v>41.195999999999998</v>
      </c>
      <c r="E32" s="899">
        <v>75.938054999999991</v>
      </c>
      <c r="F32" s="900">
        <v>41.234000000000002</v>
      </c>
      <c r="G32" s="955"/>
      <c r="H32" s="899">
        <v>15738.167938931298</v>
      </c>
      <c r="I32" s="898">
        <v>34.742054999999993</v>
      </c>
      <c r="J32" s="899"/>
      <c r="K32" s="902">
        <v>84.333563938246428</v>
      </c>
    </row>
    <row r="33" spans="1:11" s="254" customFormat="1" ht="17.100000000000001" customHeight="1">
      <c r="A33" s="897" t="s">
        <v>970</v>
      </c>
      <c r="B33" s="898">
        <v>0.13278625999999999</v>
      </c>
      <c r="C33" s="898">
        <v>0</v>
      </c>
      <c r="D33" s="898">
        <v>2.4272559999999999</v>
      </c>
      <c r="E33" s="899">
        <v>0</v>
      </c>
      <c r="F33" s="900">
        <v>-0.13278625999999999</v>
      </c>
      <c r="G33" s="955"/>
      <c r="H33" s="899">
        <v>-100</v>
      </c>
      <c r="I33" s="898">
        <v>-2.4272559999999999</v>
      </c>
      <c r="J33" s="899"/>
      <c r="K33" s="902">
        <v>-100</v>
      </c>
    </row>
    <row r="34" spans="1:11" s="254" customFormat="1" ht="17.100000000000001" customHeight="1">
      <c r="A34" s="956" t="s">
        <v>971</v>
      </c>
      <c r="B34" s="891">
        <v>93715.724444811363</v>
      </c>
      <c r="C34" s="891">
        <v>98191.634193427555</v>
      </c>
      <c r="D34" s="891">
        <v>88264.072903038439</v>
      </c>
      <c r="E34" s="892">
        <v>83113.16194854959</v>
      </c>
      <c r="F34" s="893">
        <v>4475.9097486161918</v>
      </c>
      <c r="G34" s="953"/>
      <c r="H34" s="892">
        <v>4.7760498839786791</v>
      </c>
      <c r="I34" s="891">
        <v>-5150.9109544888488</v>
      </c>
      <c r="J34" s="892"/>
      <c r="K34" s="896">
        <v>-5.8357956811570748</v>
      </c>
    </row>
    <row r="35" spans="1:11" s="254" customFormat="1" ht="17.100000000000001" customHeight="1">
      <c r="A35" s="897" t="s">
        <v>972</v>
      </c>
      <c r="B35" s="898">
        <v>3047</v>
      </c>
      <c r="C35" s="898">
        <v>3250.5250000000001</v>
      </c>
      <c r="D35" s="898">
        <v>3845</v>
      </c>
      <c r="E35" s="899">
        <v>3924.5</v>
      </c>
      <c r="F35" s="900">
        <v>203.52500000000009</v>
      </c>
      <c r="G35" s="955"/>
      <c r="H35" s="899">
        <v>6.6795208401706621</v>
      </c>
      <c r="I35" s="898">
        <v>79.5</v>
      </c>
      <c r="J35" s="899"/>
      <c r="K35" s="902">
        <v>2.0676202860858259</v>
      </c>
    </row>
    <row r="36" spans="1:11" s="254" customFormat="1" ht="17.100000000000001" customHeight="1">
      <c r="A36" s="897" t="s">
        <v>973</v>
      </c>
      <c r="B36" s="898">
        <v>99.377473520000009</v>
      </c>
      <c r="C36" s="898">
        <v>194.93574387999999</v>
      </c>
      <c r="D36" s="898">
        <v>131.90519587</v>
      </c>
      <c r="E36" s="899">
        <v>188.67317147</v>
      </c>
      <c r="F36" s="900">
        <v>95.55827035999998</v>
      </c>
      <c r="G36" s="955"/>
      <c r="H36" s="899">
        <v>96.156872352735547</v>
      </c>
      <c r="I36" s="898">
        <v>56.7679756</v>
      </c>
      <c r="J36" s="899"/>
      <c r="K36" s="902">
        <v>43.036951824057056</v>
      </c>
    </row>
    <row r="37" spans="1:11" s="254" customFormat="1" ht="17.100000000000001" customHeight="1">
      <c r="A37" s="903" t="s">
        <v>974</v>
      </c>
      <c r="B37" s="898">
        <v>19401.274322160971</v>
      </c>
      <c r="C37" s="898">
        <v>18173.594934966957</v>
      </c>
      <c r="D37" s="898">
        <v>20714.633624811555</v>
      </c>
      <c r="E37" s="899">
        <v>17445.081549364291</v>
      </c>
      <c r="F37" s="900">
        <v>-1227.6793871940135</v>
      </c>
      <c r="G37" s="955"/>
      <c r="H37" s="899">
        <v>-6.3278286096481065</v>
      </c>
      <c r="I37" s="898">
        <v>-3269.5520754472636</v>
      </c>
      <c r="J37" s="899"/>
      <c r="K37" s="902">
        <v>-15.783779402842358</v>
      </c>
    </row>
    <row r="38" spans="1:11" s="254" customFormat="1" ht="17.100000000000001" customHeight="1">
      <c r="A38" s="984" t="s">
        <v>975</v>
      </c>
      <c r="B38" s="898">
        <v>0</v>
      </c>
      <c r="C38" s="898">
        <v>0</v>
      </c>
      <c r="D38" s="898">
        <v>0</v>
      </c>
      <c r="E38" s="899">
        <v>0</v>
      </c>
      <c r="F38" s="900">
        <v>0</v>
      </c>
      <c r="G38" s="955"/>
      <c r="H38" s="899"/>
      <c r="I38" s="898">
        <v>0</v>
      </c>
      <c r="J38" s="899"/>
      <c r="K38" s="902"/>
    </row>
    <row r="39" spans="1:11" s="254" customFormat="1" ht="17.100000000000001" customHeight="1">
      <c r="A39" s="984" t="s">
        <v>976</v>
      </c>
      <c r="B39" s="898">
        <v>19401.274322160971</v>
      </c>
      <c r="C39" s="898">
        <v>18173.594934966957</v>
      </c>
      <c r="D39" s="898">
        <v>20714.633624811555</v>
      </c>
      <c r="E39" s="899">
        <v>17445.081549364291</v>
      </c>
      <c r="F39" s="900">
        <v>-1227.6793871940135</v>
      </c>
      <c r="G39" s="955"/>
      <c r="H39" s="899">
        <v>-6.3278286096481065</v>
      </c>
      <c r="I39" s="898">
        <v>-3269.5520754472636</v>
      </c>
      <c r="J39" s="899"/>
      <c r="K39" s="902">
        <v>-15.783779402842358</v>
      </c>
    </row>
    <row r="40" spans="1:11" s="254" customFormat="1" ht="17.100000000000001" customHeight="1">
      <c r="A40" s="897" t="s">
        <v>977</v>
      </c>
      <c r="B40" s="898">
        <v>71168.072649130394</v>
      </c>
      <c r="C40" s="898">
        <v>76572.5785145806</v>
      </c>
      <c r="D40" s="898">
        <v>63572.534082356877</v>
      </c>
      <c r="E40" s="899">
        <v>61554.907227715295</v>
      </c>
      <c r="F40" s="900">
        <v>5404.5058654502063</v>
      </c>
      <c r="G40" s="955"/>
      <c r="H40" s="899">
        <v>7.594003412309978</v>
      </c>
      <c r="I40" s="898">
        <v>-2017.6268546415813</v>
      </c>
      <c r="J40" s="899"/>
      <c r="K40" s="902">
        <v>-3.1737398607200213</v>
      </c>
    </row>
    <row r="41" spans="1:11" s="254" customFormat="1" ht="17.100000000000001" customHeight="1">
      <c r="A41" s="903" t="s">
        <v>978</v>
      </c>
      <c r="B41" s="898">
        <v>64973.682273670114</v>
      </c>
      <c r="C41" s="898">
        <v>69444.068179723487</v>
      </c>
      <c r="D41" s="898">
        <v>56860.186832411586</v>
      </c>
      <c r="E41" s="899">
        <v>55247.487910505297</v>
      </c>
      <c r="F41" s="900">
        <v>4470.3859060533723</v>
      </c>
      <c r="G41" s="955"/>
      <c r="H41" s="899">
        <v>6.8803025311449035</v>
      </c>
      <c r="I41" s="898">
        <v>-1612.6989219062889</v>
      </c>
      <c r="J41" s="899"/>
      <c r="K41" s="902">
        <v>-2.8362532938196647</v>
      </c>
    </row>
    <row r="42" spans="1:11" s="254" customFormat="1" ht="17.100000000000001" customHeight="1">
      <c r="A42" s="903" t="s">
        <v>979</v>
      </c>
      <c r="B42" s="898">
        <v>6194.3903754602816</v>
      </c>
      <c r="C42" s="898">
        <v>7128.5103348571101</v>
      </c>
      <c r="D42" s="898">
        <v>6712.3472499452928</v>
      </c>
      <c r="E42" s="899">
        <v>6307.4193172099976</v>
      </c>
      <c r="F42" s="900">
        <v>934.11995939682856</v>
      </c>
      <c r="G42" s="955"/>
      <c r="H42" s="899">
        <v>15.080095098582122</v>
      </c>
      <c r="I42" s="898">
        <v>-404.92793273529514</v>
      </c>
      <c r="J42" s="899"/>
      <c r="K42" s="902">
        <v>-6.0325832031201214</v>
      </c>
    </row>
    <row r="43" spans="1:11" s="254" customFormat="1" ht="17.100000000000001" customHeight="1">
      <c r="A43" s="914" t="s">
        <v>980</v>
      </c>
      <c r="B43" s="915">
        <v>0</v>
      </c>
      <c r="C43" s="915">
        <v>0</v>
      </c>
      <c r="D43" s="915">
        <v>0</v>
      </c>
      <c r="E43" s="916">
        <v>0</v>
      </c>
      <c r="F43" s="917">
        <v>0</v>
      </c>
      <c r="G43" s="990"/>
      <c r="H43" s="916"/>
      <c r="I43" s="915">
        <v>0</v>
      </c>
      <c r="J43" s="916"/>
      <c r="K43" s="918"/>
    </row>
    <row r="44" spans="1:11" s="254" customFormat="1" ht="17.100000000000001" customHeight="1">
      <c r="A44" s="985" t="s">
        <v>981</v>
      </c>
      <c r="B44" s="915">
        <v>0</v>
      </c>
      <c r="C44" s="915">
        <v>0</v>
      </c>
      <c r="D44" s="915">
        <v>0</v>
      </c>
      <c r="E44" s="916">
        <v>0</v>
      </c>
      <c r="F44" s="917">
        <v>0</v>
      </c>
      <c r="G44" s="953"/>
      <c r="H44" s="986"/>
      <c r="I44" s="915">
        <v>0</v>
      </c>
      <c r="J44" s="892"/>
      <c r="K44" s="896"/>
    </row>
    <row r="45" spans="1:11" s="254" customFormat="1" ht="17.100000000000001" customHeight="1" thickBot="1">
      <c r="A45" s="987" t="s">
        <v>982</v>
      </c>
      <c r="B45" s="920">
        <v>4489.4293511395726</v>
      </c>
      <c r="C45" s="920">
        <v>5950.1486516712976</v>
      </c>
      <c r="D45" s="920">
        <v>4076.3188721838324</v>
      </c>
      <c r="E45" s="921">
        <v>2943.7016065758226</v>
      </c>
      <c r="F45" s="922">
        <v>1460.7193005317249</v>
      </c>
      <c r="G45" s="964"/>
      <c r="H45" s="921">
        <v>32.536859058956871</v>
      </c>
      <c r="I45" s="920">
        <v>-1132.6172656080098</v>
      </c>
      <c r="J45" s="921"/>
      <c r="K45" s="923">
        <v>-27.785296026196924</v>
      </c>
    </row>
    <row r="46" spans="1:11" s="254" customFormat="1" ht="17.100000000000001" customHeight="1" thickTop="1">
      <c r="A46" s="931" t="s">
        <v>897</v>
      </c>
      <c r="B46" s="989"/>
      <c r="C46" s="341"/>
      <c r="D46" s="926"/>
      <c r="E46" s="926"/>
      <c r="F46" s="898"/>
      <c r="G46" s="898"/>
      <c r="H46" s="898"/>
      <c r="I46" s="898"/>
      <c r="J46" s="898"/>
      <c r="K46" s="898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3"/>
  <sheetViews>
    <sheetView view="pageBreakPreview" zoomScaleSheetLayoutView="100" workbookViewId="0">
      <selection sqref="A1:I1"/>
    </sheetView>
  </sheetViews>
  <sheetFormatPr defaultRowHeight="12.75"/>
  <cols>
    <col min="1" max="1" width="32.42578125" style="941" customWidth="1"/>
    <col min="2" max="2" width="13.28515625" style="941" bestFit="1" customWidth="1"/>
    <col min="3" max="4" width="13.42578125" style="941" bestFit="1" customWidth="1"/>
    <col min="5" max="5" width="13.28515625" style="941" bestFit="1" customWidth="1"/>
    <col min="6" max="6" width="11.5703125" style="941" bestFit="1" customWidth="1"/>
    <col min="7" max="7" width="7.28515625" style="993" bestFit="1" customWidth="1"/>
    <col min="8" max="8" width="8.85546875" style="941" customWidth="1"/>
    <col min="9" max="9" width="7.28515625" style="993" bestFit="1" customWidth="1"/>
    <col min="10" max="256" width="9.140625" style="941"/>
    <col min="257" max="257" width="32.42578125" style="941" customWidth="1"/>
    <col min="258" max="261" width="9.42578125" style="941" bestFit="1" customWidth="1"/>
    <col min="262" max="262" width="8.42578125" style="941" bestFit="1" customWidth="1"/>
    <col min="263" max="263" width="7.140625" style="941" bestFit="1" customWidth="1"/>
    <col min="264" max="264" width="8.85546875" style="941" customWidth="1"/>
    <col min="265" max="265" width="7.140625" style="941" bestFit="1" customWidth="1"/>
    <col min="266" max="512" width="9.140625" style="941"/>
    <col min="513" max="513" width="32.42578125" style="941" customWidth="1"/>
    <col min="514" max="517" width="9.42578125" style="941" bestFit="1" customWidth="1"/>
    <col min="518" max="518" width="8.42578125" style="941" bestFit="1" customWidth="1"/>
    <col min="519" max="519" width="7.140625" style="941" bestFit="1" customWidth="1"/>
    <col min="520" max="520" width="8.85546875" style="941" customWidth="1"/>
    <col min="521" max="521" width="7.140625" style="941" bestFit="1" customWidth="1"/>
    <col min="522" max="768" width="9.140625" style="941"/>
    <col min="769" max="769" width="32.42578125" style="941" customWidth="1"/>
    <col min="770" max="773" width="9.42578125" style="941" bestFit="1" customWidth="1"/>
    <col min="774" max="774" width="8.42578125" style="941" bestFit="1" customWidth="1"/>
    <col min="775" max="775" width="7.140625" style="941" bestFit="1" customWidth="1"/>
    <col min="776" max="776" width="8.85546875" style="941" customWidth="1"/>
    <col min="777" max="777" width="7.140625" style="941" bestFit="1" customWidth="1"/>
    <col min="778" max="1024" width="9.140625" style="941"/>
    <col min="1025" max="1025" width="32.42578125" style="941" customWidth="1"/>
    <col min="1026" max="1029" width="9.42578125" style="941" bestFit="1" customWidth="1"/>
    <col min="1030" max="1030" width="8.42578125" style="941" bestFit="1" customWidth="1"/>
    <col min="1031" max="1031" width="7.140625" style="941" bestFit="1" customWidth="1"/>
    <col min="1032" max="1032" width="8.85546875" style="941" customWidth="1"/>
    <col min="1033" max="1033" width="7.140625" style="941" bestFit="1" customWidth="1"/>
    <col min="1034" max="1280" width="9.140625" style="941"/>
    <col min="1281" max="1281" width="32.42578125" style="941" customWidth="1"/>
    <col min="1282" max="1285" width="9.42578125" style="941" bestFit="1" customWidth="1"/>
    <col min="1286" max="1286" width="8.42578125" style="941" bestFit="1" customWidth="1"/>
    <col min="1287" max="1287" width="7.140625" style="941" bestFit="1" customWidth="1"/>
    <col min="1288" max="1288" width="8.85546875" style="941" customWidth="1"/>
    <col min="1289" max="1289" width="7.140625" style="941" bestFit="1" customWidth="1"/>
    <col min="1290" max="1536" width="9.140625" style="941"/>
    <col min="1537" max="1537" width="32.42578125" style="941" customWidth="1"/>
    <col min="1538" max="1541" width="9.42578125" style="941" bestFit="1" customWidth="1"/>
    <col min="1542" max="1542" width="8.42578125" style="941" bestFit="1" customWidth="1"/>
    <col min="1543" max="1543" width="7.140625" style="941" bestFit="1" customWidth="1"/>
    <col min="1544" max="1544" width="8.85546875" style="941" customWidth="1"/>
    <col min="1545" max="1545" width="7.140625" style="941" bestFit="1" customWidth="1"/>
    <col min="1546" max="1792" width="9.140625" style="941"/>
    <col min="1793" max="1793" width="32.42578125" style="941" customWidth="1"/>
    <col min="1794" max="1797" width="9.42578125" style="941" bestFit="1" customWidth="1"/>
    <col min="1798" max="1798" width="8.42578125" style="941" bestFit="1" customWidth="1"/>
    <col min="1799" max="1799" width="7.140625" style="941" bestFit="1" customWidth="1"/>
    <col min="1800" max="1800" width="8.85546875" style="941" customWidth="1"/>
    <col min="1801" max="1801" width="7.140625" style="941" bestFit="1" customWidth="1"/>
    <col min="1802" max="2048" width="9.140625" style="941"/>
    <col min="2049" max="2049" width="32.42578125" style="941" customWidth="1"/>
    <col min="2050" max="2053" width="9.42578125" style="941" bestFit="1" customWidth="1"/>
    <col min="2054" max="2054" width="8.42578125" style="941" bestFit="1" customWidth="1"/>
    <col min="2055" max="2055" width="7.140625" style="941" bestFit="1" customWidth="1"/>
    <col min="2056" max="2056" width="8.85546875" style="941" customWidth="1"/>
    <col min="2057" max="2057" width="7.140625" style="941" bestFit="1" customWidth="1"/>
    <col min="2058" max="2304" width="9.140625" style="941"/>
    <col min="2305" max="2305" width="32.42578125" style="941" customWidth="1"/>
    <col min="2306" max="2309" width="9.42578125" style="941" bestFit="1" customWidth="1"/>
    <col min="2310" max="2310" width="8.42578125" style="941" bestFit="1" customWidth="1"/>
    <col min="2311" max="2311" width="7.140625" style="941" bestFit="1" customWidth="1"/>
    <col min="2312" max="2312" width="8.85546875" style="941" customWidth="1"/>
    <col min="2313" max="2313" width="7.140625" style="941" bestFit="1" customWidth="1"/>
    <col min="2314" max="2560" width="9.140625" style="941"/>
    <col min="2561" max="2561" width="32.42578125" style="941" customWidth="1"/>
    <col min="2562" max="2565" width="9.42578125" style="941" bestFit="1" customWidth="1"/>
    <col min="2566" max="2566" width="8.42578125" style="941" bestFit="1" customWidth="1"/>
    <col min="2567" max="2567" width="7.140625" style="941" bestFit="1" customWidth="1"/>
    <col min="2568" max="2568" width="8.85546875" style="941" customWidth="1"/>
    <col min="2569" max="2569" width="7.140625" style="941" bestFit="1" customWidth="1"/>
    <col min="2570" max="2816" width="9.140625" style="941"/>
    <col min="2817" max="2817" width="32.42578125" style="941" customWidth="1"/>
    <col min="2818" max="2821" width="9.42578125" style="941" bestFit="1" customWidth="1"/>
    <col min="2822" max="2822" width="8.42578125" style="941" bestFit="1" customWidth="1"/>
    <col min="2823" max="2823" width="7.140625" style="941" bestFit="1" customWidth="1"/>
    <col min="2824" max="2824" width="8.85546875" style="941" customWidth="1"/>
    <col min="2825" max="2825" width="7.140625" style="941" bestFit="1" customWidth="1"/>
    <col min="2826" max="3072" width="9.140625" style="941"/>
    <col min="3073" max="3073" width="32.42578125" style="941" customWidth="1"/>
    <col min="3074" max="3077" width="9.42578125" style="941" bestFit="1" customWidth="1"/>
    <col min="3078" max="3078" width="8.42578125" style="941" bestFit="1" customWidth="1"/>
    <col min="3079" max="3079" width="7.140625" style="941" bestFit="1" customWidth="1"/>
    <col min="3080" max="3080" width="8.85546875" style="941" customWidth="1"/>
    <col min="3081" max="3081" width="7.140625" style="941" bestFit="1" customWidth="1"/>
    <col min="3082" max="3328" width="9.140625" style="941"/>
    <col min="3329" max="3329" width="32.42578125" style="941" customWidth="1"/>
    <col min="3330" max="3333" width="9.42578125" style="941" bestFit="1" customWidth="1"/>
    <col min="3334" max="3334" width="8.42578125" style="941" bestFit="1" customWidth="1"/>
    <col min="3335" max="3335" width="7.140625" style="941" bestFit="1" customWidth="1"/>
    <col min="3336" max="3336" width="8.85546875" style="941" customWidth="1"/>
    <col min="3337" max="3337" width="7.140625" style="941" bestFit="1" customWidth="1"/>
    <col min="3338" max="3584" width="9.140625" style="941"/>
    <col min="3585" max="3585" width="32.42578125" style="941" customWidth="1"/>
    <col min="3586" max="3589" width="9.42578125" style="941" bestFit="1" customWidth="1"/>
    <col min="3590" max="3590" width="8.42578125" style="941" bestFit="1" customWidth="1"/>
    <col min="3591" max="3591" width="7.140625" style="941" bestFit="1" customWidth="1"/>
    <col min="3592" max="3592" width="8.85546875" style="941" customWidth="1"/>
    <col min="3593" max="3593" width="7.140625" style="941" bestFit="1" customWidth="1"/>
    <col min="3594" max="3840" width="9.140625" style="941"/>
    <col min="3841" max="3841" width="32.42578125" style="941" customWidth="1"/>
    <col min="3842" max="3845" width="9.42578125" style="941" bestFit="1" customWidth="1"/>
    <col min="3846" max="3846" width="8.42578125" style="941" bestFit="1" customWidth="1"/>
    <col min="3847" max="3847" width="7.140625" style="941" bestFit="1" customWidth="1"/>
    <col min="3848" max="3848" width="8.85546875" style="941" customWidth="1"/>
    <col min="3849" max="3849" width="7.140625" style="941" bestFit="1" customWidth="1"/>
    <col min="3850" max="4096" width="9.140625" style="941"/>
    <col min="4097" max="4097" width="32.42578125" style="941" customWidth="1"/>
    <col min="4098" max="4101" width="9.42578125" style="941" bestFit="1" customWidth="1"/>
    <col min="4102" max="4102" width="8.42578125" style="941" bestFit="1" customWidth="1"/>
    <col min="4103" max="4103" width="7.140625" style="941" bestFit="1" customWidth="1"/>
    <col min="4104" max="4104" width="8.85546875" style="941" customWidth="1"/>
    <col min="4105" max="4105" width="7.140625" style="941" bestFit="1" customWidth="1"/>
    <col min="4106" max="4352" width="9.140625" style="941"/>
    <col min="4353" max="4353" width="32.42578125" style="941" customWidth="1"/>
    <col min="4354" max="4357" width="9.42578125" style="941" bestFit="1" customWidth="1"/>
    <col min="4358" max="4358" width="8.42578125" style="941" bestFit="1" customWidth="1"/>
    <col min="4359" max="4359" width="7.140625" style="941" bestFit="1" customWidth="1"/>
    <col min="4360" max="4360" width="8.85546875" style="941" customWidth="1"/>
    <col min="4361" max="4361" width="7.140625" style="941" bestFit="1" customWidth="1"/>
    <col min="4362" max="4608" width="9.140625" style="941"/>
    <col min="4609" max="4609" width="32.42578125" style="941" customWidth="1"/>
    <col min="4610" max="4613" width="9.42578125" style="941" bestFit="1" customWidth="1"/>
    <col min="4614" max="4614" width="8.42578125" style="941" bestFit="1" customWidth="1"/>
    <col min="4615" max="4615" width="7.140625" style="941" bestFit="1" customWidth="1"/>
    <col min="4616" max="4616" width="8.85546875" style="941" customWidth="1"/>
    <col min="4617" max="4617" width="7.140625" style="941" bestFit="1" customWidth="1"/>
    <col min="4618" max="4864" width="9.140625" style="941"/>
    <col min="4865" max="4865" width="32.42578125" style="941" customWidth="1"/>
    <col min="4866" max="4869" width="9.42578125" style="941" bestFit="1" customWidth="1"/>
    <col min="4870" max="4870" width="8.42578125" style="941" bestFit="1" customWidth="1"/>
    <col min="4871" max="4871" width="7.140625" style="941" bestFit="1" customWidth="1"/>
    <col min="4872" max="4872" width="8.85546875" style="941" customWidth="1"/>
    <col min="4873" max="4873" width="7.140625" style="941" bestFit="1" customWidth="1"/>
    <col min="4874" max="5120" width="9.140625" style="941"/>
    <col min="5121" max="5121" width="32.42578125" style="941" customWidth="1"/>
    <col min="5122" max="5125" width="9.42578125" style="941" bestFit="1" customWidth="1"/>
    <col min="5126" max="5126" width="8.42578125" style="941" bestFit="1" customWidth="1"/>
    <col min="5127" max="5127" width="7.140625" style="941" bestFit="1" customWidth="1"/>
    <col min="5128" max="5128" width="8.85546875" style="941" customWidth="1"/>
    <col min="5129" max="5129" width="7.140625" style="941" bestFit="1" customWidth="1"/>
    <col min="5130" max="5376" width="9.140625" style="941"/>
    <col min="5377" max="5377" width="32.42578125" style="941" customWidth="1"/>
    <col min="5378" max="5381" width="9.42578125" style="941" bestFit="1" customWidth="1"/>
    <col min="5382" max="5382" width="8.42578125" style="941" bestFit="1" customWidth="1"/>
    <col min="5383" max="5383" width="7.140625" style="941" bestFit="1" customWidth="1"/>
    <col min="5384" max="5384" width="8.85546875" style="941" customWidth="1"/>
    <col min="5385" max="5385" width="7.140625" style="941" bestFit="1" customWidth="1"/>
    <col min="5386" max="5632" width="9.140625" style="941"/>
    <col min="5633" max="5633" width="32.42578125" style="941" customWidth="1"/>
    <col min="5634" max="5637" width="9.42578125" style="941" bestFit="1" customWidth="1"/>
    <col min="5638" max="5638" width="8.42578125" style="941" bestFit="1" customWidth="1"/>
    <col min="5639" max="5639" width="7.140625" style="941" bestFit="1" customWidth="1"/>
    <col min="5640" max="5640" width="8.85546875" style="941" customWidth="1"/>
    <col min="5641" max="5641" width="7.140625" style="941" bestFit="1" customWidth="1"/>
    <col min="5642" max="5888" width="9.140625" style="941"/>
    <col min="5889" max="5889" width="32.42578125" style="941" customWidth="1"/>
    <col min="5890" max="5893" width="9.42578125" style="941" bestFit="1" customWidth="1"/>
    <col min="5894" max="5894" width="8.42578125" style="941" bestFit="1" customWidth="1"/>
    <col min="5895" max="5895" width="7.140625" style="941" bestFit="1" customWidth="1"/>
    <col min="5896" max="5896" width="8.85546875" style="941" customWidth="1"/>
    <col min="5897" max="5897" width="7.140625" style="941" bestFit="1" customWidth="1"/>
    <col min="5898" max="6144" width="9.140625" style="941"/>
    <col min="6145" max="6145" width="32.42578125" style="941" customWidth="1"/>
    <col min="6146" max="6149" width="9.42578125" style="941" bestFit="1" customWidth="1"/>
    <col min="6150" max="6150" width="8.42578125" style="941" bestFit="1" customWidth="1"/>
    <col min="6151" max="6151" width="7.140625" style="941" bestFit="1" customWidth="1"/>
    <col min="6152" max="6152" width="8.85546875" style="941" customWidth="1"/>
    <col min="6153" max="6153" width="7.140625" style="941" bestFit="1" customWidth="1"/>
    <col min="6154" max="6400" width="9.140625" style="941"/>
    <col min="6401" max="6401" width="32.42578125" style="941" customWidth="1"/>
    <col min="6402" max="6405" width="9.42578125" style="941" bestFit="1" customWidth="1"/>
    <col min="6406" max="6406" width="8.42578125" style="941" bestFit="1" customWidth="1"/>
    <col min="6407" max="6407" width="7.140625" style="941" bestFit="1" customWidth="1"/>
    <col min="6408" max="6408" width="8.85546875" style="941" customWidth="1"/>
    <col min="6409" max="6409" width="7.140625" style="941" bestFit="1" customWidth="1"/>
    <col min="6410" max="6656" width="9.140625" style="941"/>
    <col min="6657" max="6657" width="32.42578125" style="941" customWidth="1"/>
    <col min="6658" max="6661" width="9.42578125" style="941" bestFit="1" customWidth="1"/>
    <col min="6662" max="6662" width="8.42578125" style="941" bestFit="1" customWidth="1"/>
    <col min="6663" max="6663" width="7.140625" style="941" bestFit="1" customWidth="1"/>
    <col min="6664" max="6664" width="8.85546875" style="941" customWidth="1"/>
    <col min="6665" max="6665" width="7.140625" style="941" bestFit="1" customWidth="1"/>
    <col min="6666" max="6912" width="9.140625" style="941"/>
    <col min="6913" max="6913" width="32.42578125" style="941" customWidth="1"/>
    <col min="6914" max="6917" width="9.42578125" style="941" bestFit="1" customWidth="1"/>
    <col min="6918" max="6918" width="8.42578125" style="941" bestFit="1" customWidth="1"/>
    <col min="6919" max="6919" width="7.140625" style="941" bestFit="1" customWidth="1"/>
    <col min="6920" max="6920" width="8.85546875" style="941" customWidth="1"/>
    <col min="6921" max="6921" width="7.140625" style="941" bestFit="1" customWidth="1"/>
    <col min="6922" max="7168" width="9.140625" style="941"/>
    <col min="7169" max="7169" width="32.42578125" style="941" customWidth="1"/>
    <col min="7170" max="7173" width="9.42578125" style="941" bestFit="1" customWidth="1"/>
    <col min="7174" max="7174" width="8.42578125" style="941" bestFit="1" customWidth="1"/>
    <col min="7175" max="7175" width="7.140625" style="941" bestFit="1" customWidth="1"/>
    <col min="7176" max="7176" width="8.85546875" style="941" customWidth="1"/>
    <col min="7177" max="7177" width="7.140625" style="941" bestFit="1" customWidth="1"/>
    <col min="7178" max="7424" width="9.140625" style="941"/>
    <col min="7425" max="7425" width="32.42578125" style="941" customWidth="1"/>
    <col min="7426" max="7429" width="9.42578125" style="941" bestFit="1" customWidth="1"/>
    <col min="7430" max="7430" width="8.42578125" style="941" bestFit="1" customWidth="1"/>
    <col min="7431" max="7431" width="7.140625" style="941" bestFit="1" customWidth="1"/>
    <col min="7432" max="7432" width="8.85546875" style="941" customWidth="1"/>
    <col min="7433" max="7433" width="7.140625" style="941" bestFit="1" customWidth="1"/>
    <col min="7434" max="7680" width="9.140625" style="941"/>
    <col min="7681" max="7681" width="32.42578125" style="941" customWidth="1"/>
    <col min="7682" max="7685" width="9.42578125" style="941" bestFit="1" customWidth="1"/>
    <col min="7686" max="7686" width="8.42578125" style="941" bestFit="1" customWidth="1"/>
    <col min="7687" max="7687" width="7.140625" style="941" bestFit="1" customWidth="1"/>
    <col min="7688" max="7688" width="8.85546875" style="941" customWidth="1"/>
    <col min="7689" max="7689" width="7.140625" style="941" bestFit="1" customWidth="1"/>
    <col min="7690" max="7936" width="9.140625" style="941"/>
    <col min="7937" max="7937" width="32.42578125" style="941" customWidth="1"/>
    <col min="7938" max="7941" width="9.42578125" style="941" bestFit="1" customWidth="1"/>
    <col min="7942" max="7942" width="8.42578125" style="941" bestFit="1" customWidth="1"/>
    <col min="7943" max="7943" width="7.140625" style="941" bestFit="1" customWidth="1"/>
    <col min="7944" max="7944" width="8.85546875" style="941" customWidth="1"/>
    <col min="7945" max="7945" width="7.140625" style="941" bestFit="1" customWidth="1"/>
    <col min="7946" max="8192" width="9.140625" style="941"/>
    <col min="8193" max="8193" width="32.42578125" style="941" customWidth="1"/>
    <col min="8194" max="8197" width="9.42578125" style="941" bestFit="1" customWidth="1"/>
    <col min="8198" max="8198" width="8.42578125" style="941" bestFit="1" customWidth="1"/>
    <col min="8199" max="8199" width="7.140625" style="941" bestFit="1" customWidth="1"/>
    <col min="8200" max="8200" width="8.85546875" style="941" customWidth="1"/>
    <col min="8201" max="8201" width="7.140625" style="941" bestFit="1" customWidth="1"/>
    <col min="8202" max="8448" width="9.140625" style="941"/>
    <col min="8449" max="8449" width="32.42578125" style="941" customWidth="1"/>
    <col min="8450" max="8453" width="9.42578125" style="941" bestFit="1" customWidth="1"/>
    <col min="8454" max="8454" width="8.42578125" style="941" bestFit="1" customWidth="1"/>
    <col min="8455" max="8455" width="7.140625" style="941" bestFit="1" customWidth="1"/>
    <col min="8456" max="8456" width="8.85546875" style="941" customWidth="1"/>
    <col min="8457" max="8457" width="7.140625" style="941" bestFit="1" customWidth="1"/>
    <col min="8458" max="8704" width="9.140625" style="941"/>
    <col min="8705" max="8705" width="32.42578125" style="941" customWidth="1"/>
    <col min="8706" max="8709" width="9.42578125" style="941" bestFit="1" customWidth="1"/>
    <col min="8710" max="8710" width="8.42578125" style="941" bestFit="1" customWidth="1"/>
    <col min="8711" max="8711" width="7.140625" style="941" bestFit="1" customWidth="1"/>
    <col min="8712" max="8712" width="8.85546875" style="941" customWidth="1"/>
    <col min="8713" max="8713" width="7.140625" style="941" bestFit="1" customWidth="1"/>
    <col min="8714" max="8960" width="9.140625" style="941"/>
    <col min="8961" max="8961" width="32.42578125" style="941" customWidth="1"/>
    <col min="8962" max="8965" width="9.42578125" style="941" bestFit="1" customWidth="1"/>
    <col min="8966" max="8966" width="8.42578125" style="941" bestFit="1" customWidth="1"/>
    <col min="8967" max="8967" width="7.140625" style="941" bestFit="1" customWidth="1"/>
    <col min="8968" max="8968" width="8.85546875" style="941" customWidth="1"/>
    <col min="8969" max="8969" width="7.140625" style="941" bestFit="1" customWidth="1"/>
    <col min="8970" max="9216" width="9.140625" style="941"/>
    <col min="9217" max="9217" width="32.42578125" style="941" customWidth="1"/>
    <col min="9218" max="9221" width="9.42578125" style="941" bestFit="1" customWidth="1"/>
    <col min="9222" max="9222" width="8.42578125" style="941" bestFit="1" customWidth="1"/>
    <col min="9223" max="9223" width="7.140625" style="941" bestFit="1" customWidth="1"/>
    <col min="9224" max="9224" width="8.85546875" style="941" customWidth="1"/>
    <col min="9225" max="9225" width="7.140625" style="941" bestFit="1" customWidth="1"/>
    <col min="9226" max="9472" width="9.140625" style="941"/>
    <col min="9473" max="9473" width="32.42578125" style="941" customWidth="1"/>
    <col min="9474" max="9477" width="9.42578125" style="941" bestFit="1" customWidth="1"/>
    <col min="9478" max="9478" width="8.42578125" style="941" bestFit="1" customWidth="1"/>
    <col min="9479" max="9479" width="7.140625" style="941" bestFit="1" customWidth="1"/>
    <col min="9480" max="9480" width="8.85546875" style="941" customWidth="1"/>
    <col min="9481" max="9481" width="7.140625" style="941" bestFit="1" customWidth="1"/>
    <col min="9482" max="9728" width="9.140625" style="941"/>
    <col min="9729" max="9729" width="32.42578125" style="941" customWidth="1"/>
    <col min="9730" max="9733" width="9.42578125" style="941" bestFit="1" customWidth="1"/>
    <col min="9734" max="9734" width="8.42578125" style="941" bestFit="1" customWidth="1"/>
    <col min="9735" max="9735" width="7.140625" style="941" bestFit="1" customWidth="1"/>
    <col min="9736" max="9736" width="8.85546875" style="941" customWidth="1"/>
    <col min="9737" max="9737" width="7.140625" style="941" bestFit="1" customWidth="1"/>
    <col min="9738" max="9984" width="9.140625" style="941"/>
    <col min="9985" max="9985" width="32.42578125" style="941" customWidth="1"/>
    <col min="9986" max="9989" width="9.42578125" style="941" bestFit="1" customWidth="1"/>
    <col min="9990" max="9990" width="8.42578125" style="941" bestFit="1" customWidth="1"/>
    <col min="9991" max="9991" width="7.140625" style="941" bestFit="1" customWidth="1"/>
    <col min="9992" max="9992" width="8.85546875" style="941" customWidth="1"/>
    <col min="9993" max="9993" width="7.140625" style="941" bestFit="1" customWidth="1"/>
    <col min="9994" max="10240" width="9.140625" style="941"/>
    <col min="10241" max="10241" width="32.42578125" style="941" customWidth="1"/>
    <col min="10242" max="10245" width="9.42578125" style="941" bestFit="1" customWidth="1"/>
    <col min="10246" max="10246" width="8.42578125" style="941" bestFit="1" customWidth="1"/>
    <col min="10247" max="10247" width="7.140625" style="941" bestFit="1" customWidth="1"/>
    <col min="10248" max="10248" width="8.85546875" style="941" customWidth="1"/>
    <col min="10249" max="10249" width="7.140625" style="941" bestFit="1" customWidth="1"/>
    <col min="10250" max="10496" width="9.140625" style="941"/>
    <col min="10497" max="10497" width="32.42578125" style="941" customWidth="1"/>
    <col min="10498" max="10501" width="9.42578125" style="941" bestFit="1" customWidth="1"/>
    <col min="10502" max="10502" width="8.42578125" style="941" bestFit="1" customWidth="1"/>
    <col min="10503" max="10503" width="7.140625" style="941" bestFit="1" customWidth="1"/>
    <col min="10504" max="10504" width="8.85546875" style="941" customWidth="1"/>
    <col min="10505" max="10505" width="7.140625" style="941" bestFit="1" customWidth="1"/>
    <col min="10506" max="10752" width="9.140625" style="941"/>
    <col min="10753" max="10753" width="32.42578125" style="941" customWidth="1"/>
    <col min="10754" max="10757" width="9.42578125" style="941" bestFit="1" customWidth="1"/>
    <col min="10758" max="10758" width="8.42578125" style="941" bestFit="1" customWidth="1"/>
    <col min="10759" max="10759" width="7.140625" style="941" bestFit="1" customWidth="1"/>
    <col min="10760" max="10760" width="8.85546875" style="941" customWidth="1"/>
    <col min="10761" max="10761" width="7.140625" style="941" bestFit="1" customWidth="1"/>
    <col min="10762" max="11008" width="9.140625" style="941"/>
    <col min="11009" max="11009" width="32.42578125" style="941" customWidth="1"/>
    <col min="11010" max="11013" width="9.42578125" style="941" bestFit="1" customWidth="1"/>
    <col min="11014" max="11014" width="8.42578125" style="941" bestFit="1" customWidth="1"/>
    <col min="11015" max="11015" width="7.140625" style="941" bestFit="1" customWidth="1"/>
    <col min="11016" max="11016" width="8.85546875" style="941" customWidth="1"/>
    <col min="11017" max="11017" width="7.140625" style="941" bestFit="1" customWidth="1"/>
    <col min="11018" max="11264" width="9.140625" style="941"/>
    <col min="11265" max="11265" width="32.42578125" style="941" customWidth="1"/>
    <col min="11266" max="11269" width="9.42578125" style="941" bestFit="1" customWidth="1"/>
    <col min="11270" max="11270" width="8.42578125" style="941" bestFit="1" customWidth="1"/>
    <col min="11271" max="11271" width="7.140625" style="941" bestFit="1" customWidth="1"/>
    <col min="11272" max="11272" width="8.85546875" style="941" customWidth="1"/>
    <col min="11273" max="11273" width="7.140625" style="941" bestFit="1" customWidth="1"/>
    <col min="11274" max="11520" width="9.140625" style="941"/>
    <col min="11521" max="11521" width="32.42578125" style="941" customWidth="1"/>
    <col min="11522" max="11525" width="9.42578125" style="941" bestFit="1" customWidth="1"/>
    <col min="11526" max="11526" width="8.42578125" style="941" bestFit="1" customWidth="1"/>
    <col min="11527" max="11527" width="7.140625" style="941" bestFit="1" customWidth="1"/>
    <col min="11528" max="11528" width="8.85546875" style="941" customWidth="1"/>
    <col min="11529" max="11529" width="7.140625" style="941" bestFit="1" customWidth="1"/>
    <col min="11530" max="11776" width="9.140625" style="941"/>
    <col min="11777" max="11777" width="32.42578125" style="941" customWidth="1"/>
    <col min="11778" max="11781" width="9.42578125" style="941" bestFit="1" customWidth="1"/>
    <col min="11782" max="11782" width="8.42578125" style="941" bestFit="1" customWidth="1"/>
    <col min="11783" max="11783" width="7.140625" style="941" bestFit="1" customWidth="1"/>
    <col min="11784" max="11784" width="8.85546875" style="941" customWidth="1"/>
    <col min="11785" max="11785" width="7.140625" style="941" bestFit="1" customWidth="1"/>
    <col min="11786" max="12032" width="9.140625" style="941"/>
    <col min="12033" max="12033" width="32.42578125" style="941" customWidth="1"/>
    <col min="12034" max="12037" width="9.42578125" style="941" bestFit="1" customWidth="1"/>
    <col min="12038" max="12038" width="8.42578125" style="941" bestFit="1" customWidth="1"/>
    <col min="12039" max="12039" width="7.140625" style="941" bestFit="1" customWidth="1"/>
    <col min="12040" max="12040" width="8.85546875" style="941" customWidth="1"/>
    <col min="12041" max="12041" width="7.140625" style="941" bestFit="1" customWidth="1"/>
    <col min="12042" max="12288" width="9.140625" style="941"/>
    <col min="12289" max="12289" width="32.42578125" style="941" customWidth="1"/>
    <col min="12290" max="12293" width="9.42578125" style="941" bestFit="1" customWidth="1"/>
    <col min="12294" max="12294" width="8.42578125" style="941" bestFit="1" customWidth="1"/>
    <col min="12295" max="12295" width="7.140625" style="941" bestFit="1" customWidth="1"/>
    <col min="12296" max="12296" width="8.85546875" style="941" customWidth="1"/>
    <col min="12297" max="12297" width="7.140625" style="941" bestFit="1" customWidth="1"/>
    <col min="12298" max="12544" width="9.140625" style="941"/>
    <col min="12545" max="12545" width="32.42578125" style="941" customWidth="1"/>
    <col min="12546" max="12549" width="9.42578125" style="941" bestFit="1" customWidth="1"/>
    <col min="12550" max="12550" width="8.42578125" style="941" bestFit="1" customWidth="1"/>
    <col min="12551" max="12551" width="7.140625" style="941" bestFit="1" customWidth="1"/>
    <col min="12552" max="12552" width="8.85546875" style="941" customWidth="1"/>
    <col min="12553" max="12553" width="7.140625" style="941" bestFit="1" customWidth="1"/>
    <col min="12554" max="12800" width="9.140625" style="941"/>
    <col min="12801" max="12801" width="32.42578125" style="941" customWidth="1"/>
    <col min="12802" max="12805" width="9.42578125" style="941" bestFit="1" customWidth="1"/>
    <col min="12806" max="12806" width="8.42578125" style="941" bestFit="1" customWidth="1"/>
    <col min="12807" max="12807" width="7.140625" style="941" bestFit="1" customWidth="1"/>
    <col min="12808" max="12808" width="8.85546875" style="941" customWidth="1"/>
    <col min="12809" max="12809" width="7.140625" style="941" bestFit="1" customWidth="1"/>
    <col min="12810" max="13056" width="9.140625" style="941"/>
    <col min="13057" max="13057" width="32.42578125" style="941" customWidth="1"/>
    <col min="13058" max="13061" width="9.42578125" style="941" bestFit="1" customWidth="1"/>
    <col min="13062" max="13062" width="8.42578125" style="941" bestFit="1" customWidth="1"/>
    <col min="13063" max="13063" width="7.140625" style="941" bestFit="1" customWidth="1"/>
    <col min="13064" max="13064" width="8.85546875" style="941" customWidth="1"/>
    <col min="13065" max="13065" width="7.140625" style="941" bestFit="1" customWidth="1"/>
    <col min="13066" max="13312" width="9.140625" style="941"/>
    <col min="13313" max="13313" width="32.42578125" style="941" customWidth="1"/>
    <col min="13314" max="13317" width="9.42578125" style="941" bestFit="1" customWidth="1"/>
    <col min="13318" max="13318" width="8.42578125" style="941" bestFit="1" customWidth="1"/>
    <col min="13319" max="13319" width="7.140625" style="941" bestFit="1" customWidth="1"/>
    <col min="13320" max="13320" width="8.85546875" style="941" customWidth="1"/>
    <col min="13321" max="13321" width="7.140625" style="941" bestFit="1" customWidth="1"/>
    <col min="13322" max="13568" width="9.140625" style="941"/>
    <col min="13569" max="13569" width="32.42578125" style="941" customWidth="1"/>
    <col min="13570" max="13573" width="9.42578125" style="941" bestFit="1" customWidth="1"/>
    <col min="13574" max="13574" width="8.42578125" style="941" bestFit="1" customWidth="1"/>
    <col min="13575" max="13575" width="7.140625" style="941" bestFit="1" customWidth="1"/>
    <col min="13576" max="13576" width="8.85546875" style="941" customWidth="1"/>
    <col min="13577" max="13577" width="7.140625" style="941" bestFit="1" customWidth="1"/>
    <col min="13578" max="13824" width="9.140625" style="941"/>
    <col min="13825" max="13825" width="32.42578125" style="941" customWidth="1"/>
    <col min="13826" max="13829" width="9.42578125" style="941" bestFit="1" customWidth="1"/>
    <col min="13830" max="13830" width="8.42578125" style="941" bestFit="1" customWidth="1"/>
    <col min="13831" max="13831" width="7.140625" style="941" bestFit="1" customWidth="1"/>
    <col min="13832" max="13832" width="8.85546875" style="941" customWidth="1"/>
    <col min="13833" max="13833" width="7.140625" style="941" bestFit="1" customWidth="1"/>
    <col min="13834" max="14080" width="9.140625" style="941"/>
    <col min="14081" max="14081" width="32.42578125" style="941" customWidth="1"/>
    <col min="14082" max="14085" width="9.42578125" style="941" bestFit="1" customWidth="1"/>
    <col min="14086" max="14086" width="8.42578125" style="941" bestFit="1" customWidth="1"/>
    <col min="14087" max="14087" width="7.140625" style="941" bestFit="1" customWidth="1"/>
    <col min="14088" max="14088" width="8.85546875" style="941" customWidth="1"/>
    <col min="14089" max="14089" width="7.140625" style="941" bestFit="1" customWidth="1"/>
    <col min="14090" max="14336" width="9.140625" style="941"/>
    <col min="14337" max="14337" width="32.42578125" style="941" customWidth="1"/>
    <col min="14338" max="14341" width="9.42578125" style="941" bestFit="1" customWidth="1"/>
    <col min="14342" max="14342" width="8.42578125" style="941" bestFit="1" customWidth="1"/>
    <col min="14343" max="14343" width="7.140625" style="941" bestFit="1" customWidth="1"/>
    <col min="14344" max="14344" width="8.85546875" style="941" customWidth="1"/>
    <col min="14345" max="14345" width="7.140625" style="941" bestFit="1" customWidth="1"/>
    <col min="14346" max="14592" width="9.140625" style="941"/>
    <col min="14593" max="14593" width="32.42578125" style="941" customWidth="1"/>
    <col min="14594" max="14597" width="9.42578125" style="941" bestFit="1" customWidth="1"/>
    <col min="14598" max="14598" width="8.42578125" style="941" bestFit="1" customWidth="1"/>
    <col min="14599" max="14599" width="7.140625" style="941" bestFit="1" customWidth="1"/>
    <col min="14600" max="14600" width="8.85546875" style="941" customWidth="1"/>
    <col min="14601" max="14601" width="7.140625" style="941" bestFit="1" customWidth="1"/>
    <col min="14602" max="14848" width="9.140625" style="941"/>
    <col min="14849" max="14849" width="32.42578125" style="941" customWidth="1"/>
    <col min="14850" max="14853" width="9.42578125" style="941" bestFit="1" customWidth="1"/>
    <col min="14854" max="14854" width="8.42578125" style="941" bestFit="1" customWidth="1"/>
    <col min="14855" max="14855" width="7.140625" style="941" bestFit="1" customWidth="1"/>
    <col min="14856" max="14856" width="8.85546875" style="941" customWidth="1"/>
    <col min="14857" max="14857" width="7.140625" style="941" bestFit="1" customWidth="1"/>
    <col min="14858" max="15104" width="9.140625" style="941"/>
    <col min="15105" max="15105" width="32.42578125" style="941" customWidth="1"/>
    <col min="15106" max="15109" width="9.42578125" style="941" bestFit="1" customWidth="1"/>
    <col min="15110" max="15110" width="8.42578125" style="941" bestFit="1" customWidth="1"/>
    <col min="15111" max="15111" width="7.140625" style="941" bestFit="1" customWidth="1"/>
    <col min="15112" max="15112" width="8.85546875" style="941" customWidth="1"/>
    <col min="15113" max="15113" width="7.140625" style="941" bestFit="1" customWidth="1"/>
    <col min="15114" max="15360" width="9.140625" style="941"/>
    <col min="15361" max="15361" width="32.42578125" style="941" customWidth="1"/>
    <col min="15362" max="15365" width="9.42578125" style="941" bestFit="1" customWidth="1"/>
    <col min="15366" max="15366" width="8.42578125" style="941" bestFit="1" customWidth="1"/>
    <col min="15367" max="15367" width="7.140625" style="941" bestFit="1" customWidth="1"/>
    <col min="15368" max="15368" width="8.85546875" style="941" customWidth="1"/>
    <col min="15369" max="15369" width="7.140625" style="941" bestFit="1" customWidth="1"/>
    <col min="15370" max="15616" width="9.140625" style="941"/>
    <col min="15617" max="15617" width="32.42578125" style="941" customWidth="1"/>
    <col min="15618" max="15621" width="9.42578125" style="941" bestFit="1" customWidth="1"/>
    <col min="15622" max="15622" width="8.42578125" style="941" bestFit="1" customWidth="1"/>
    <col min="15623" max="15623" width="7.140625" style="941" bestFit="1" customWidth="1"/>
    <col min="15624" max="15624" width="8.85546875" style="941" customWidth="1"/>
    <col min="15625" max="15625" width="7.140625" style="941" bestFit="1" customWidth="1"/>
    <col min="15626" max="15872" width="9.140625" style="941"/>
    <col min="15873" max="15873" width="32.42578125" style="941" customWidth="1"/>
    <col min="15874" max="15877" width="9.42578125" style="941" bestFit="1" customWidth="1"/>
    <col min="15878" max="15878" width="8.42578125" style="941" bestFit="1" customWidth="1"/>
    <col min="15879" max="15879" width="7.140625" style="941" bestFit="1" customWidth="1"/>
    <col min="15880" max="15880" width="8.85546875" style="941" customWidth="1"/>
    <col min="15881" max="15881" width="7.140625" style="941" bestFit="1" customWidth="1"/>
    <col min="15882" max="16128" width="9.140625" style="941"/>
    <col min="16129" max="16129" width="32.42578125" style="941" customWidth="1"/>
    <col min="16130" max="16133" width="9.42578125" style="941" bestFit="1" customWidth="1"/>
    <col min="16134" max="16134" width="8.42578125" style="941" bestFit="1" customWidth="1"/>
    <col min="16135" max="16135" width="7.140625" style="941" bestFit="1" customWidth="1"/>
    <col min="16136" max="16136" width="8.85546875" style="941" customWidth="1"/>
    <col min="16137" max="16137" width="7.140625" style="941" bestFit="1" customWidth="1"/>
    <col min="16138" max="16384" width="9.140625" style="941"/>
  </cols>
  <sheetData>
    <row r="1" spans="1:13">
      <c r="A1" s="1878" t="s">
        <v>1197</v>
      </c>
      <c r="B1" s="1878"/>
      <c r="C1" s="1878"/>
      <c r="D1" s="1878"/>
      <c r="E1" s="1878"/>
      <c r="F1" s="1878"/>
      <c r="G1" s="1878"/>
      <c r="H1" s="1878"/>
      <c r="I1" s="1878"/>
    </row>
    <row r="2" spans="1:13" ht="15.75">
      <c r="A2" s="1879" t="s">
        <v>266</v>
      </c>
      <c r="B2" s="1879"/>
      <c r="C2" s="1879"/>
      <c r="D2" s="1879"/>
      <c r="E2" s="1879"/>
      <c r="F2" s="1879"/>
      <c r="G2" s="1879"/>
      <c r="H2" s="1879"/>
      <c r="I2" s="1879"/>
    </row>
    <row r="3" spans="1:13" ht="13.5" thickBot="1">
      <c r="H3" s="1880" t="s">
        <v>66</v>
      </c>
      <c r="I3" s="1881"/>
    </row>
    <row r="4" spans="1:13" ht="13.5" customHeight="1" thickTop="1">
      <c r="A4" s="994"/>
      <c r="B4" s="995">
        <v>2015</v>
      </c>
      <c r="C4" s="996">
        <v>2016</v>
      </c>
      <c r="D4" s="879">
        <v>2016</v>
      </c>
      <c r="E4" s="879">
        <v>2017</v>
      </c>
      <c r="F4" s="1882" t="s">
        <v>861</v>
      </c>
      <c r="G4" s="1883"/>
      <c r="H4" s="1883"/>
      <c r="I4" s="1884"/>
    </row>
    <row r="5" spans="1:13">
      <c r="A5" s="997" t="s">
        <v>903</v>
      </c>
      <c r="B5" s="998" t="s">
        <v>863</v>
      </c>
      <c r="C5" s="998" t="s">
        <v>864</v>
      </c>
      <c r="D5" s="882" t="s">
        <v>865</v>
      </c>
      <c r="E5" s="882" t="s">
        <v>866</v>
      </c>
      <c r="F5" s="1885" t="s">
        <v>6</v>
      </c>
      <c r="G5" s="1886"/>
      <c r="H5" s="1885" t="s">
        <v>50</v>
      </c>
      <c r="I5" s="1887"/>
    </row>
    <row r="6" spans="1:13" s="1005" customFormat="1">
      <c r="A6" s="999"/>
      <c r="B6" s="1000"/>
      <c r="C6" s="1001"/>
      <c r="D6" s="1000"/>
      <c r="E6" s="1001"/>
      <c r="F6" s="1002" t="s">
        <v>3</v>
      </c>
      <c r="G6" s="1003" t="s">
        <v>867</v>
      </c>
      <c r="H6" s="1002" t="s">
        <v>3</v>
      </c>
      <c r="I6" s="1004" t="s">
        <v>867</v>
      </c>
      <c r="K6" s="1006"/>
      <c r="L6" s="1006"/>
      <c r="M6" s="1006"/>
    </row>
    <row r="7" spans="1:13">
      <c r="A7" s="1007" t="s">
        <v>988</v>
      </c>
      <c r="B7" s="1008">
        <v>94395.612265071599</v>
      </c>
      <c r="C7" s="1008">
        <v>103150.58208714401</v>
      </c>
      <c r="D7" s="1008">
        <v>109383.430681777</v>
      </c>
      <c r="E7" s="1008">
        <v>102309.68299996201</v>
      </c>
      <c r="F7" s="1008">
        <v>8754.9698220724094</v>
      </c>
      <c r="G7" s="1008">
        <v>9.2747635318976958</v>
      </c>
      <c r="H7" s="1008">
        <v>-7073.747681814988</v>
      </c>
      <c r="I7" s="1009">
        <v>-6.466927977779596</v>
      </c>
      <c r="K7" s="1010"/>
      <c r="L7" s="1011"/>
      <c r="M7" s="1011"/>
    </row>
    <row r="8" spans="1:13">
      <c r="A8" s="1012" t="s">
        <v>989</v>
      </c>
      <c r="B8" s="1008">
        <v>2146.8497116499998</v>
      </c>
      <c r="C8" s="1008">
        <v>1204.4763449876682</v>
      </c>
      <c r="D8" s="1008">
        <v>1365.8296008016096</v>
      </c>
      <c r="E8" s="1008">
        <v>2414.3155215750048</v>
      </c>
      <c r="F8" s="1008">
        <v>-942.37336666233159</v>
      </c>
      <c r="G8" s="1008">
        <v>-43.895637479814717</v>
      </c>
      <c r="H8" s="1008">
        <v>1048.4859207733953</v>
      </c>
      <c r="I8" s="1009">
        <v>76.76549989530433</v>
      </c>
      <c r="K8" s="1010"/>
      <c r="L8" s="1011"/>
      <c r="M8" s="1011"/>
    </row>
    <row r="9" spans="1:13">
      <c r="A9" s="1007" t="s">
        <v>990</v>
      </c>
      <c r="B9" s="1013">
        <v>251425.78589190802</v>
      </c>
      <c r="C9" s="1013">
        <v>303143.98260424833</v>
      </c>
      <c r="D9" s="1013">
        <v>327757.41280424339</v>
      </c>
      <c r="E9" s="1013">
        <v>336759.61886567378</v>
      </c>
      <c r="F9" s="1013">
        <v>51718.196712340316</v>
      </c>
      <c r="G9" s="1013">
        <v>20.56996522010467</v>
      </c>
      <c r="H9" s="1013">
        <v>9002.2060614303919</v>
      </c>
      <c r="I9" s="1014">
        <v>2.7466063953851916</v>
      </c>
      <c r="K9" s="1010"/>
      <c r="L9" s="1011"/>
      <c r="M9" s="1011"/>
    </row>
    <row r="10" spans="1:13">
      <c r="A10" s="1015" t="s">
        <v>991</v>
      </c>
      <c r="B10" s="1016">
        <v>78180.470709726011</v>
      </c>
      <c r="C10" s="1016">
        <v>89137.181678055582</v>
      </c>
      <c r="D10" s="1016">
        <v>101505.83048099346</v>
      </c>
      <c r="E10" s="1016">
        <v>125187.08555924029</v>
      </c>
      <c r="F10" s="1016">
        <v>10956.710968329571</v>
      </c>
      <c r="G10" s="1016">
        <v>14.014639294012982</v>
      </c>
      <c r="H10" s="1016">
        <v>23681.255078246832</v>
      </c>
      <c r="I10" s="1017">
        <v>23.329945645517423</v>
      </c>
      <c r="K10" s="1010"/>
      <c r="L10" s="1011"/>
      <c r="M10" s="1011"/>
    </row>
    <row r="11" spans="1:13">
      <c r="A11" s="1015" t="s">
        <v>992</v>
      </c>
      <c r="B11" s="1016">
        <v>39627.099338459993</v>
      </c>
      <c r="C11" s="1016">
        <v>46462.039565878418</v>
      </c>
      <c r="D11" s="1016">
        <v>54917.680429262487</v>
      </c>
      <c r="E11" s="1016">
        <v>48438.145413331666</v>
      </c>
      <c r="F11" s="1016">
        <v>6834.9402274184249</v>
      </c>
      <c r="G11" s="1016">
        <v>17.248146701428606</v>
      </c>
      <c r="H11" s="1016">
        <v>-6479.5350159308218</v>
      </c>
      <c r="I11" s="1017">
        <v>-11.798631998445165</v>
      </c>
      <c r="K11" s="1010"/>
      <c r="L11" s="1011"/>
      <c r="M11" s="1011"/>
    </row>
    <row r="12" spans="1:13">
      <c r="A12" s="1015" t="s">
        <v>993</v>
      </c>
      <c r="B12" s="1016">
        <v>39796.556758320003</v>
      </c>
      <c r="C12" s="1016">
        <v>62223.248576232661</v>
      </c>
      <c r="D12" s="1016">
        <v>48784.743056128988</v>
      </c>
      <c r="E12" s="1016">
        <v>53079.967775823789</v>
      </c>
      <c r="F12" s="1016">
        <v>22426.691817912659</v>
      </c>
      <c r="G12" s="1016">
        <v>56.353347235810944</v>
      </c>
      <c r="H12" s="1016">
        <v>4295.224719694801</v>
      </c>
      <c r="I12" s="1017">
        <v>8.804442640505366</v>
      </c>
      <c r="K12" s="1010"/>
      <c r="L12" s="1011"/>
      <c r="M12" s="1011"/>
    </row>
    <row r="13" spans="1:13">
      <c r="A13" s="1015" t="s">
        <v>994</v>
      </c>
      <c r="B13" s="1016">
        <v>93821.659085401989</v>
      </c>
      <c r="C13" s="1016">
        <v>105321.51278408163</v>
      </c>
      <c r="D13" s="1016">
        <v>122549.15883785849</v>
      </c>
      <c r="E13" s="1016">
        <v>110054.42011727802</v>
      </c>
      <c r="F13" s="1016">
        <v>11499.853698679639</v>
      </c>
      <c r="G13" s="1016">
        <v>12.257141699244304</v>
      </c>
      <c r="H13" s="1016">
        <v>-12494.73872058047</v>
      </c>
      <c r="I13" s="1017">
        <v>-10.195695212491767</v>
      </c>
      <c r="K13" s="1010"/>
      <c r="L13" s="1011"/>
      <c r="M13" s="1011"/>
    </row>
    <row r="14" spans="1:13">
      <c r="A14" s="1007" t="s">
        <v>995</v>
      </c>
      <c r="B14" s="1013">
        <v>148608.08064222999</v>
      </c>
      <c r="C14" s="1013">
        <v>169944.4842463659</v>
      </c>
      <c r="D14" s="1013">
        <v>178604.28415670892</v>
      </c>
      <c r="E14" s="1013">
        <v>223433.07374062025</v>
      </c>
      <c r="F14" s="1013">
        <v>21336.403604135907</v>
      </c>
      <c r="G14" s="1013">
        <v>14.357498940789586</v>
      </c>
      <c r="H14" s="1013">
        <v>44828.789583911333</v>
      </c>
      <c r="I14" s="1014">
        <v>25.099504077168817</v>
      </c>
      <c r="K14" s="1010"/>
      <c r="L14" s="1011"/>
      <c r="M14" s="1011"/>
    </row>
    <row r="15" spans="1:13">
      <c r="A15" s="1007" t="s">
        <v>996</v>
      </c>
      <c r="B15" s="1013">
        <v>139723.04552504799</v>
      </c>
      <c r="C15" s="1013">
        <v>155751.02921232575</v>
      </c>
      <c r="D15" s="1013">
        <v>164562.68361404361</v>
      </c>
      <c r="E15" s="1013">
        <v>170141.70418051755</v>
      </c>
      <c r="F15" s="1013">
        <v>16027.983687277767</v>
      </c>
      <c r="G15" s="1013">
        <v>11.471252739337441</v>
      </c>
      <c r="H15" s="1013">
        <v>5579.0205664739478</v>
      </c>
      <c r="I15" s="1014">
        <v>3.3902100062725524</v>
      </c>
      <c r="K15" s="1010"/>
      <c r="L15" s="1011"/>
      <c r="M15" s="1011"/>
    </row>
    <row r="16" spans="1:13">
      <c r="A16" s="1007" t="s">
        <v>997</v>
      </c>
      <c r="B16" s="1013">
        <v>84073.627521558476</v>
      </c>
      <c r="C16" s="1013">
        <v>76797.341714125505</v>
      </c>
      <c r="D16" s="1013">
        <v>92254.712405093713</v>
      </c>
      <c r="E16" s="1013">
        <v>85315.813587321361</v>
      </c>
      <c r="F16" s="1013">
        <v>-7276.2858074329706</v>
      </c>
      <c r="G16" s="1013">
        <v>-8.6546590434285218</v>
      </c>
      <c r="H16" s="1013">
        <v>-6938.8988177723513</v>
      </c>
      <c r="I16" s="1014">
        <v>-7.5214573184114437</v>
      </c>
      <c r="K16" s="1010"/>
      <c r="L16" s="1011"/>
      <c r="M16" s="1011"/>
    </row>
    <row r="17" spans="1:13">
      <c r="A17" s="1007" t="s">
        <v>998</v>
      </c>
      <c r="B17" s="1013">
        <v>71957.191405735677</v>
      </c>
      <c r="C17" s="1013">
        <v>78878.538533698593</v>
      </c>
      <c r="D17" s="1013">
        <v>78096.0350711637</v>
      </c>
      <c r="E17" s="1013">
        <v>71537.326345014109</v>
      </c>
      <c r="F17" s="1013">
        <v>6921.3471279629157</v>
      </c>
      <c r="G17" s="1013">
        <v>9.6187010537090227</v>
      </c>
      <c r="H17" s="1013">
        <v>-6558.7087261495908</v>
      </c>
      <c r="I17" s="1014">
        <v>-8.3982608338222011</v>
      </c>
      <c r="K17" s="1010"/>
      <c r="L17" s="1011"/>
      <c r="M17" s="1011"/>
    </row>
    <row r="18" spans="1:13">
      <c r="A18" s="1007" t="s">
        <v>999</v>
      </c>
      <c r="B18" s="1013">
        <v>924921.46486610314</v>
      </c>
      <c r="C18" s="1013">
        <v>1025824.3842507185</v>
      </c>
      <c r="D18" s="1013">
        <v>1097554.9779782174</v>
      </c>
      <c r="E18" s="1013">
        <v>1222909.2271311809</v>
      </c>
      <c r="F18" s="1013">
        <v>100902.91938461538</v>
      </c>
      <c r="G18" s="1013">
        <v>10.909349952130547</v>
      </c>
      <c r="H18" s="1013">
        <v>125354.24915296352</v>
      </c>
      <c r="I18" s="1014">
        <v>11.421227334222101</v>
      </c>
      <c r="K18" s="1010"/>
      <c r="L18" s="1011"/>
      <c r="M18" s="1011"/>
    </row>
    <row r="19" spans="1:13">
      <c r="A19" s="1007" t="s">
        <v>1000</v>
      </c>
      <c r="B19" s="1013">
        <v>55651.786633322699</v>
      </c>
      <c r="C19" s="1013">
        <v>55334.801525237301</v>
      </c>
      <c r="D19" s="1013">
        <v>59491.549503501599</v>
      </c>
      <c r="E19" s="1013">
        <v>65935.314125582503</v>
      </c>
      <c r="F19" s="1013">
        <v>-316.98510808539868</v>
      </c>
      <c r="G19" s="1013">
        <v>-0.56958657980550276</v>
      </c>
      <c r="H19" s="1013">
        <v>6443.7646220809038</v>
      </c>
      <c r="I19" s="1014">
        <v>10.831394838188963</v>
      </c>
      <c r="K19" s="1010"/>
      <c r="L19" s="1011"/>
      <c r="M19" s="1011"/>
    </row>
    <row r="20" spans="1:13" ht="13.5" thickBot="1">
      <c r="A20" s="1018" t="s">
        <v>376</v>
      </c>
      <c r="B20" s="1019">
        <v>1772903.4444626276</v>
      </c>
      <c r="C20" s="1019">
        <v>1970029.6205188518</v>
      </c>
      <c r="D20" s="1019">
        <v>2109070.9158155508</v>
      </c>
      <c r="E20" s="1019">
        <v>2280756.0764974477</v>
      </c>
      <c r="F20" s="1019">
        <v>197126.17605622415</v>
      </c>
      <c r="G20" s="1019">
        <v>11.118833158789068</v>
      </c>
      <c r="H20" s="1019">
        <v>171685.16068189684</v>
      </c>
      <c r="I20" s="1020">
        <v>8.1403218542563032</v>
      </c>
      <c r="K20" s="1021"/>
      <c r="L20" s="1011"/>
      <c r="M20" s="1011"/>
    </row>
    <row r="21" spans="1:13" ht="13.5" hidden="1" thickTop="1">
      <c r="A21" s="1022" t="s">
        <v>1001</v>
      </c>
      <c r="B21" s="1023"/>
      <c r="C21" s="1023"/>
      <c r="D21" s="1023"/>
      <c r="E21" s="1023"/>
      <c r="F21" s="1023"/>
      <c r="G21" s="1024"/>
      <c r="H21" s="1023"/>
      <c r="I21" s="1025"/>
      <c r="K21" s="1011"/>
      <c r="L21" s="1011"/>
      <c r="M21" s="1011"/>
    </row>
    <row r="22" spans="1:13" ht="13.5" hidden="1" thickTop="1">
      <c r="A22" s="1026" t="s">
        <v>1002</v>
      </c>
      <c r="B22" s="1023"/>
      <c r="C22" s="1023"/>
      <c r="D22" s="1023"/>
      <c r="E22" s="1023"/>
      <c r="F22" s="1023"/>
      <c r="G22" s="1024"/>
      <c r="H22" s="1023"/>
      <c r="I22" s="1025"/>
      <c r="K22" s="1011"/>
      <c r="L22" s="1011"/>
      <c r="M22" s="1011"/>
    </row>
    <row r="23" spans="1:13" ht="13.5" hidden="1" thickTop="1">
      <c r="A23" s="1027" t="s">
        <v>1003</v>
      </c>
      <c r="I23" s="1025"/>
      <c r="K23" s="1011"/>
      <c r="L23" s="1011"/>
      <c r="M23" s="1011"/>
    </row>
    <row r="24" spans="1:13" ht="13.5" hidden="1" thickTop="1">
      <c r="A24" s="941" t="s">
        <v>1004</v>
      </c>
      <c r="I24" s="1025"/>
      <c r="K24" s="1011"/>
      <c r="L24" s="1011"/>
      <c r="M24" s="1011"/>
    </row>
    <row r="25" spans="1:13" ht="13.5" hidden="1" thickTop="1">
      <c r="A25" s="1027" t="s">
        <v>1005</v>
      </c>
      <c r="I25" s="1025"/>
      <c r="K25" s="1011"/>
      <c r="L25" s="1011"/>
      <c r="M25" s="1011"/>
    </row>
    <row r="26" spans="1:13" ht="13.5" hidden="1" thickTop="1">
      <c r="A26" s="941" t="s">
        <v>1006</v>
      </c>
      <c r="I26" s="1025"/>
      <c r="K26" s="1011"/>
      <c r="L26" s="1011"/>
      <c r="M26" s="1011"/>
    </row>
    <row r="27" spans="1:13" ht="13.5" hidden="1" thickTop="1">
      <c r="I27" s="1025"/>
      <c r="K27" s="1011"/>
      <c r="L27" s="1011"/>
      <c r="M27" s="1011"/>
    </row>
    <row r="28" spans="1:13" s="1028" customFormat="1" ht="13.5" thickTop="1">
      <c r="A28" s="931" t="s">
        <v>897</v>
      </c>
      <c r="E28" s="941"/>
      <c r="G28" s="1029"/>
      <c r="I28" s="1030"/>
      <c r="K28" s="1031"/>
      <c r="L28" s="1031"/>
      <c r="M28" s="1031"/>
    </row>
    <row r="29" spans="1:13">
      <c r="A29" s="941" t="s">
        <v>1007</v>
      </c>
      <c r="I29" s="1025"/>
      <c r="K29" s="1011"/>
      <c r="L29" s="1011"/>
      <c r="M29" s="1011"/>
    </row>
    <row r="30" spans="1:13">
      <c r="I30" s="1025"/>
      <c r="K30" s="1011"/>
      <c r="L30" s="1011"/>
      <c r="M30" s="1011"/>
    </row>
    <row r="31" spans="1:13">
      <c r="I31" s="1025"/>
      <c r="K31" s="1011"/>
      <c r="L31" s="1011"/>
      <c r="M31" s="1011"/>
    </row>
    <row r="32" spans="1:13">
      <c r="I32" s="1025"/>
    </row>
    <row r="33" spans="9:9">
      <c r="I33" s="1025"/>
    </row>
    <row r="34" spans="9:9">
      <c r="I34" s="1025"/>
    </row>
    <row r="35" spans="9:9">
      <c r="I35" s="1025"/>
    </row>
    <row r="36" spans="9:9">
      <c r="I36" s="1025"/>
    </row>
    <row r="37" spans="9:9">
      <c r="I37" s="1025"/>
    </row>
    <row r="38" spans="9:9">
      <c r="I38" s="1025"/>
    </row>
    <row r="39" spans="9:9">
      <c r="I39" s="1025"/>
    </row>
    <row r="40" spans="9:9">
      <c r="I40" s="1025"/>
    </row>
    <row r="41" spans="9:9">
      <c r="I41" s="1025"/>
    </row>
    <row r="42" spans="9:9">
      <c r="I42" s="1025"/>
    </row>
    <row r="43" spans="9:9">
      <c r="I43" s="1025"/>
    </row>
    <row r="44" spans="9:9">
      <c r="I44" s="1025"/>
    </row>
    <row r="45" spans="9:9">
      <c r="I45" s="1025"/>
    </row>
    <row r="46" spans="9:9">
      <c r="I46" s="1025"/>
    </row>
    <row r="47" spans="9:9">
      <c r="I47" s="1025"/>
    </row>
    <row r="48" spans="9:9">
      <c r="I48" s="1025"/>
    </row>
    <row r="49" spans="9:9">
      <c r="I49" s="1025"/>
    </row>
    <row r="50" spans="9:9">
      <c r="I50" s="1025"/>
    </row>
    <row r="51" spans="9:9">
      <c r="I51" s="1025"/>
    </row>
    <row r="52" spans="9:9">
      <c r="I52" s="1025"/>
    </row>
    <row r="53" spans="9:9">
      <c r="I53" s="1025"/>
    </row>
    <row r="54" spans="9:9">
      <c r="I54" s="1025"/>
    </row>
    <row r="55" spans="9:9">
      <c r="I55" s="1025"/>
    </row>
    <row r="56" spans="9:9">
      <c r="I56" s="1025"/>
    </row>
    <row r="57" spans="9:9">
      <c r="I57" s="1025"/>
    </row>
    <row r="58" spans="9:9">
      <c r="I58" s="1025"/>
    </row>
    <row r="59" spans="9:9">
      <c r="I59" s="1025"/>
    </row>
    <row r="60" spans="9:9">
      <c r="I60" s="1025"/>
    </row>
    <row r="61" spans="9:9">
      <c r="I61" s="1025"/>
    </row>
    <row r="62" spans="9:9">
      <c r="I62" s="1025"/>
    </row>
    <row r="63" spans="9:9">
      <c r="I63" s="1025"/>
    </row>
    <row r="64" spans="9:9">
      <c r="I64" s="1025"/>
    </row>
    <row r="65" spans="9:9">
      <c r="I65" s="1025"/>
    </row>
    <row r="66" spans="9:9">
      <c r="I66" s="1025"/>
    </row>
    <row r="67" spans="9:9">
      <c r="I67" s="1025"/>
    </row>
    <row r="68" spans="9:9">
      <c r="I68" s="1025"/>
    </row>
    <row r="69" spans="9:9">
      <c r="I69" s="1025"/>
    </row>
    <row r="70" spans="9:9">
      <c r="I70" s="1025"/>
    </row>
    <row r="71" spans="9:9">
      <c r="I71" s="1025"/>
    </row>
    <row r="72" spans="9:9">
      <c r="I72" s="1025"/>
    </row>
    <row r="73" spans="9:9">
      <c r="I73" s="1025"/>
    </row>
    <row r="74" spans="9:9">
      <c r="I74" s="1025"/>
    </row>
    <row r="75" spans="9:9">
      <c r="I75" s="1025"/>
    </row>
    <row r="76" spans="9:9">
      <c r="I76" s="1025"/>
    </row>
    <row r="77" spans="9:9">
      <c r="I77" s="1025"/>
    </row>
    <row r="78" spans="9:9">
      <c r="I78" s="1025"/>
    </row>
    <row r="79" spans="9:9">
      <c r="I79" s="1025"/>
    </row>
    <row r="80" spans="9:9">
      <c r="I80" s="1025"/>
    </row>
    <row r="81" spans="9:9">
      <c r="I81" s="1025"/>
    </row>
    <row r="82" spans="9:9">
      <c r="I82" s="1025"/>
    </row>
    <row r="83" spans="9:9">
      <c r="I83" s="1025"/>
    </row>
    <row r="84" spans="9:9">
      <c r="I84" s="1025"/>
    </row>
    <row r="85" spans="9:9">
      <c r="I85" s="1025"/>
    </row>
    <row r="86" spans="9:9">
      <c r="I86" s="1025"/>
    </row>
    <row r="87" spans="9:9">
      <c r="I87" s="1025"/>
    </row>
    <row r="88" spans="9:9">
      <c r="I88" s="1025"/>
    </row>
    <row r="89" spans="9:9">
      <c r="I89" s="1025"/>
    </row>
    <row r="90" spans="9:9">
      <c r="I90" s="1025"/>
    </row>
    <row r="91" spans="9:9">
      <c r="I91" s="1025"/>
    </row>
    <row r="92" spans="9:9">
      <c r="I92" s="1025"/>
    </row>
    <row r="93" spans="9:9">
      <c r="I93" s="1025"/>
    </row>
    <row r="94" spans="9:9">
      <c r="I94" s="1025"/>
    </row>
    <row r="95" spans="9:9">
      <c r="I95" s="1025"/>
    </row>
    <row r="96" spans="9:9">
      <c r="I96" s="1025"/>
    </row>
    <row r="97" spans="9:9">
      <c r="I97" s="1025"/>
    </row>
    <row r="98" spans="9:9">
      <c r="I98" s="1025"/>
    </row>
    <row r="99" spans="9:9">
      <c r="I99" s="1025"/>
    </row>
    <row r="100" spans="9:9">
      <c r="I100" s="1025"/>
    </row>
    <row r="101" spans="9:9">
      <c r="I101" s="1025"/>
    </row>
    <row r="102" spans="9:9">
      <c r="I102" s="1025"/>
    </row>
    <row r="103" spans="9:9">
      <c r="I103" s="1025"/>
    </row>
    <row r="104" spans="9:9">
      <c r="I104" s="1025"/>
    </row>
    <row r="105" spans="9:9">
      <c r="I105" s="1025"/>
    </row>
    <row r="106" spans="9:9">
      <c r="I106" s="1025"/>
    </row>
    <row r="107" spans="9:9">
      <c r="I107" s="1025"/>
    </row>
    <row r="108" spans="9:9">
      <c r="I108" s="1025"/>
    </row>
    <row r="109" spans="9:9">
      <c r="I109" s="1025"/>
    </row>
    <row r="110" spans="9:9">
      <c r="I110" s="1025"/>
    </row>
    <row r="111" spans="9:9">
      <c r="I111" s="1025"/>
    </row>
    <row r="112" spans="9:9">
      <c r="I112" s="1025"/>
    </row>
    <row r="113" spans="9:9">
      <c r="I113" s="1025"/>
    </row>
    <row r="114" spans="9:9">
      <c r="I114" s="1025"/>
    </row>
    <row r="115" spans="9:9">
      <c r="I115" s="1025"/>
    </row>
    <row r="116" spans="9:9">
      <c r="I116" s="1025"/>
    </row>
    <row r="117" spans="9:9">
      <c r="I117" s="1025"/>
    </row>
    <row r="118" spans="9:9">
      <c r="I118" s="1025"/>
    </row>
    <row r="119" spans="9:9">
      <c r="I119" s="1025"/>
    </row>
    <row r="120" spans="9:9">
      <c r="I120" s="1025"/>
    </row>
    <row r="121" spans="9:9">
      <c r="I121" s="1025"/>
    </row>
    <row r="122" spans="9:9">
      <c r="I122" s="1025"/>
    </row>
    <row r="123" spans="9:9">
      <c r="I123" s="1025"/>
    </row>
    <row r="124" spans="9:9">
      <c r="I124" s="1025"/>
    </row>
    <row r="125" spans="9:9">
      <c r="I125" s="1025"/>
    </row>
    <row r="126" spans="9:9">
      <c r="I126" s="1025"/>
    </row>
    <row r="127" spans="9:9">
      <c r="I127" s="1025"/>
    </row>
    <row r="128" spans="9:9">
      <c r="I128" s="1025"/>
    </row>
    <row r="129" spans="9:9">
      <c r="I129" s="1025"/>
    </row>
    <row r="130" spans="9:9">
      <c r="I130" s="1025"/>
    </row>
    <row r="131" spans="9:9">
      <c r="I131" s="1025"/>
    </row>
    <row r="132" spans="9:9">
      <c r="I132" s="1025"/>
    </row>
    <row r="133" spans="9:9">
      <c r="I133" s="1025"/>
    </row>
    <row r="134" spans="9:9">
      <c r="I134" s="1025"/>
    </row>
    <row r="135" spans="9:9">
      <c r="I135" s="1025"/>
    </row>
    <row r="136" spans="9:9">
      <c r="I136" s="1025"/>
    </row>
    <row r="137" spans="9:9">
      <c r="I137" s="1025"/>
    </row>
    <row r="138" spans="9:9">
      <c r="I138" s="1025"/>
    </row>
    <row r="139" spans="9:9">
      <c r="I139" s="1025"/>
    </row>
    <row r="140" spans="9:9">
      <c r="I140" s="1025"/>
    </row>
    <row r="141" spans="9:9">
      <c r="I141" s="1025"/>
    </row>
    <row r="142" spans="9:9">
      <c r="I142" s="1025"/>
    </row>
    <row r="143" spans="9:9">
      <c r="I143" s="1025"/>
    </row>
    <row r="144" spans="9:9">
      <c r="I144" s="1025"/>
    </row>
    <row r="145" spans="9:9">
      <c r="I145" s="1025"/>
    </row>
    <row r="146" spans="9:9">
      <c r="I146" s="1025"/>
    </row>
    <row r="147" spans="9:9">
      <c r="I147" s="1025"/>
    </row>
    <row r="148" spans="9:9">
      <c r="I148" s="1025"/>
    </row>
    <row r="149" spans="9:9">
      <c r="I149" s="1025"/>
    </row>
    <row r="150" spans="9:9">
      <c r="I150" s="1025"/>
    </row>
    <row r="151" spans="9:9">
      <c r="I151" s="1025"/>
    </row>
    <row r="152" spans="9:9">
      <c r="I152" s="1025"/>
    </row>
    <row r="153" spans="9:9">
      <c r="I153" s="1025"/>
    </row>
    <row r="154" spans="9:9">
      <c r="I154" s="1025"/>
    </row>
    <row r="155" spans="9:9">
      <c r="I155" s="1025"/>
    </row>
    <row r="156" spans="9:9">
      <c r="I156" s="1025"/>
    </row>
    <row r="157" spans="9:9">
      <c r="I157" s="1025"/>
    </row>
    <row r="158" spans="9:9">
      <c r="I158" s="1025"/>
    </row>
    <row r="159" spans="9:9">
      <c r="I159" s="1025"/>
    </row>
    <row r="160" spans="9:9">
      <c r="I160" s="1025"/>
    </row>
    <row r="161" spans="9:9">
      <c r="I161" s="1025"/>
    </row>
    <row r="162" spans="9:9">
      <c r="I162" s="1025"/>
    </row>
    <row r="163" spans="9:9">
      <c r="I163" s="1025"/>
    </row>
    <row r="164" spans="9:9">
      <c r="I164" s="1025"/>
    </row>
    <row r="165" spans="9:9">
      <c r="I165" s="1025"/>
    </row>
    <row r="166" spans="9:9">
      <c r="I166" s="1025"/>
    </row>
    <row r="167" spans="9:9">
      <c r="I167" s="1025"/>
    </row>
    <row r="168" spans="9:9">
      <c r="I168" s="1025"/>
    </row>
    <row r="169" spans="9:9">
      <c r="I169" s="1025"/>
    </row>
    <row r="170" spans="9:9">
      <c r="I170" s="1025"/>
    </row>
    <row r="171" spans="9:9">
      <c r="I171" s="1025"/>
    </row>
    <row r="172" spans="9:9">
      <c r="I172" s="1025"/>
    </row>
    <row r="173" spans="9:9">
      <c r="I173" s="1025"/>
    </row>
    <row r="174" spans="9:9">
      <c r="I174" s="1025"/>
    </row>
    <row r="175" spans="9:9">
      <c r="I175" s="1025"/>
    </row>
    <row r="176" spans="9:9">
      <c r="I176" s="1025"/>
    </row>
    <row r="177" spans="9:9">
      <c r="I177" s="1025"/>
    </row>
    <row r="178" spans="9:9">
      <c r="I178" s="1025"/>
    </row>
    <row r="179" spans="9:9">
      <c r="I179" s="1025"/>
    </row>
    <row r="180" spans="9:9">
      <c r="I180" s="1025"/>
    </row>
    <row r="181" spans="9:9">
      <c r="I181" s="1025"/>
    </row>
    <row r="182" spans="9:9">
      <c r="I182" s="1025"/>
    </row>
    <row r="183" spans="9:9">
      <c r="I183" s="1025"/>
    </row>
    <row r="184" spans="9:9">
      <c r="I184" s="1025"/>
    </row>
    <row r="185" spans="9:9">
      <c r="I185" s="1025"/>
    </row>
    <row r="186" spans="9:9">
      <c r="I186" s="1025"/>
    </row>
    <row r="187" spans="9:9">
      <c r="I187" s="1025"/>
    </row>
    <row r="188" spans="9:9">
      <c r="I188" s="1025"/>
    </row>
    <row r="189" spans="9:9">
      <c r="I189" s="1025"/>
    </row>
    <row r="190" spans="9:9">
      <c r="I190" s="1025"/>
    </row>
    <row r="191" spans="9:9">
      <c r="I191" s="1025"/>
    </row>
    <row r="192" spans="9:9">
      <c r="I192" s="1025"/>
    </row>
    <row r="193" spans="9:9">
      <c r="I193" s="1025"/>
    </row>
    <row r="194" spans="9:9">
      <c r="I194" s="1025"/>
    </row>
    <row r="195" spans="9:9">
      <c r="I195" s="1025"/>
    </row>
    <row r="196" spans="9:9">
      <c r="I196" s="1025"/>
    </row>
    <row r="197" spans="9:9">
      <c r="I197" s="1025"/>
    </row>
    <row r="198" spans="9:9">
      <c r="I198" s="1025"/>
    </row>
    <row r="199" spans="9:9">
      <c r="I199" s="1025"/>
    </row>
    <row r="200" spans="9:9">
      <c r="I200" s="1025"/>
    </row>
    <row r="201" spans="9:9">
      <c r="I201" s="1025"/>
    </row>
    <row r="202" spans="9:9">
      <c r="I202" s="1025"/>
    </row>
    <row r="203" spans="9:9">
      <c r="I203" s="1025"/>
    </row>
    <row r="204" spans="9:9">
      <c r="I204" s="1025"/>
    </row>
    <row r="205" spans="9:9">
      <c r="I205" s="1025"/>
    </row>
    <row r="206" spans="9:9">
      <c r="I206" s="1025"/>
    </row>
    <row r="207" spans="9:9">
      <c r="I207" s="1025"/>
    </row>
    <row r="208" spans="9:9">
      <c r="I208" s="1025"/>
    </row>
    <row r="209" spans="9:9">
      <c r="I209" s="1025"/>
    </row>
    <row r="210" spans="9:9">
      <c r="I210" s="1025"/>
    </row>
    <row r="211" spans="9:9">
      <c r="I211" s="1025"/>
    </row>
    <row r="212" spans="9:9">
      <c r="I212" s="1025"/>
    </row>
    <row r="213" spans="9:9">
      <c r="I213" s="1025"/>
    </row>
    <row r="214" spans="9:9">
      <c r="I214" s="1025"/>
    </row>
    <row r="215" spans="9:9">
      <c r="I215" s="1025"/>
    </row>
    <row r="216" spans="9:9">
      <c r="I216" s="1025"/>
    </row>
    <row r="217" spans="9:9">
      <c r="I217" s="1025"/>
    </row>
    <row r="218" spans="9:9">
      <c r="I218" s="1025"/>
    </row>
    <row r="219" spans="9:9">
      <c r="I219" s="1025"/>
    </row>
    <row r="220" spans="9:9">
      <c r="I220" s="1025"/>
    </row>
    <row r="221" spans="9:9">
      <c r="I221" s="1025"/>
    </row>
    <row r="222" spans="9:9">
      <c r="I222" s="1025"/>
    </row>
    <row r="223" spans="9:9">
      <c r="I223" s="1025"/>
    </row>
    <row r="224" spans="9:9">
      <c r="I224" s="1025"/>
    </row>
    <row r="225" spans="9:9">
      <c r="I225" s="1025"/>
    </row>
    <row r="226" spans="9:9">
      <c r="I226" s="1025"/>
    </row>
    <row r="227" spans="9:9">
      <c r="I227" s="1025"/>
    </row>
    <row r="228" spans="9:9">
      <c r="I228" s="1025"/>
    </row>
    <row r="229" spans="9:9">
      <c r="I229" s="1025"/>
    </row>
    <row r="230" spans="9:9">
      <c r="I230" s="1025"/>
    </row>
    <row r="231" spans="9:9">
      <c r="I231" s="1025"/>
    </row>
    <row r="232" spans="9:9">
      <c r="I232" s="1025"/>
    </row>
    <row r="233" spans="9:9">
      <c r="I233" s="1025"/>
    </row>
    <row r="234" spans="9:9">
      <c r="I234" s="1025"/>
    </row>
    <row r="235" spans="9:9">
      <c r="I235" s="1025"/>
    </row>
    <row r="236" spans="9:9">
      <c r="I236" s="1025"/>
    </row>
    <row r="237" spans="9:9">
      <c r="I237" s="1025"/>
    </row>
    <row r="238" spans="9:9">
      <c r="I238" s="1025"/>
    </row>
    <row r="239" spans="9:9">
      <c r="I239" s="1025"/>
    </row>
    <row r="240" spans="9:9">
      <c r="I240" s="1025"/>
    </row>
    <row r="241" spans="9:9">
      <c r="I241" s="1025"/>
    </row>
    <row r="242" spans="9:9">
      <c r="I242" s="1025"/>
    </row>
    <row r="243" spans="9:9">
      <c r="I243" s="1025"/>
    </row>
    <row r="244" spans="9:9">
      <c r="I244" s="1025"/>
    </row>
    <row r="245" spans="9:9">
      <c r="I245" s="1025"/>
    </row>
    <row r="246" spans="9:9">
      <c r="I246" s="1025"/>
    </row>
    <row r="247" spans="9:9">
      <c r="I247" s="1025"/>
    </row>
    <row r="248" spans="9:9">
      <c r="I248" s="1025"/>
    </row>
    <row r="249" spans="9:9">
      <c r="I249" s="1025"/>
    </row>
    <row r="250" spans="9:9">
      <c r="I250" s="1025"/>
    </row>
    <row r="251" spans="9:9">
      <c r="I251" s="1025"/>
    </row>
    <row r="252" spans="9:9">
      <c r="I252" s="1025"/>
    </row>
    <row r="253" spans="9:9">
      <c r="I253" s="1025"/>
    </row>
    <row r="254" spans="9:9">
      <c r="I254" s="1025"/>
    </row>
    <row r="255" spans="9:9">
      <c r="I255" s="1025"/>
    </row>
    <row r="256" spans="9:9">
      <c r="I256" s="1025"/>
    </row>
    <row r="257" spans="9:9">
      <c r="I257" s="1025"/>
    </row>
    <row r="258" spans="9:9">
      <c r="I258" s="1025"/>
    </row>
    <row r="259" spans="9:9">
      <c r="I259" s="1025"/>
    </row>
    <row r="260" spans="9:9">
      <c r="I260" s="1025"/>
    </row>
    <row r="261" spans="9:9">
      <c r="I261" s="1025"/>
    </row>
    <row r="262" spans="9:9">
      <c r="I262" s="1025"/>
    </row>
    <row r="263" spans="9:9">
      <c r="I263" s="1025"/>
    </row>
    <row r="264" spans="9:9">
      <c r="I264" s="1025"/>
    </row>
    <row r="265" spans="9:9">
      <c r="I265" s="1025"/>
    </row>
    <row r="266" spans="9:9">
      <c r="I266" s="1025"/>
    </row>
    <row r="267" spans="9:9">
      <c r="I267" s="1025"/>
    </row>
    <row r="268" spans="9:9">
      <c r="I268" s="1025"/>
    </row>
    <row r="269" spans="9:9">
      <c r="I269" s="1025"/>
    </row>
    <row r="270" spans="9:9">
      <c r="I270" s="1025"/>
    </row>
    <row r="271" spans="9:9">
      <c r="I271" s="1025"/>
    </row>
    <row r="272" spans="9:9">
      <c r="I272" s="1025"/>
    </row>
    <row r="273" spans="9:9">
      <c r="I273" s="1025"/>
    </row>
    <row r="274" spans="9:9">
      <c r="I274" s="1025"/>
    </row>
    <row r="275" spans="9:9">
      <c r="I275" s="1025"/>
    </row>
    <row r="276" spans="9:9">
      <c r="I276" s="1025"/>
    </row>
    <row r="277" spans="9:9">
      <c r="I277" s="1025"/>
    </row>
    <row r="278" spans="9:9">
      <c r="I278" s="1025"/>
    </row>
    <row r="279" spans="9:9">
      <c r="I279" s="1025"/>
    </row>
    <row r="280" spans="9:9">
      <c r="I280" s="1025"/>
    </row>
    <row r="281" spans="9:9">
      <c r="I281" s="1025"/>
    </row>
    <row r="282" spans="9:9">
      <c r="I282" s="1025"/>
    </row>
    <row r="283" spans="9:9">
      <c r="I283" s="1025"/>
    </row>
    <row r="284" spans="9:9">
      <c r="I284" s="1025"/>
    </row>
    <row r="285" spans="9:9">
      <c r="I285" s="1025"/>
    </row>
    <row r="286" spans="9:9">
      <c r="I286" s="1025"/>
    </row>
    <row r="287" spans="9:9">
      <c r="I287" s="1025"/>
    </row>
    <row r="288" spans="9:9">
      <c r="I288" s="1025"/>
    </row>
    <row r="289" spans="9:9">
      <c r="I289" s="1025"/>
    </row>
    <row r="290" spans="9:9">
      <c r="I290" s="1025"/>
    </row>
    <row r="291" spans="9:9">
      <c r="I291" s="1025"/>
    </row>
    <row r="292" spans="9:9">
      <c r="I292" s="1025"/>
    </row>
    <row r="293" spans="9:9">
      <c r="I293" s="1025"/>
    </row>
    <row r="294" spans="9:9">
      <c r="I294" s="1025"/>
    </row>
    <row r="295" spans="9:9">
      <c r="I295" s="1025"/>
    </row>
    <row r="296" spans="9:9">
      <c r="I296" s="1025"/>
    </row>
    <row r="297" spans="9:9">
      <c r="I297" s="1025"/>
    </row>
    <row r="298" spans="9:9">
      <c r="I298" s="1025"/>
    </row>
    <row r="299" spans="9:9">
      <c r="I299" s="1025"/>
    </row>
    <row r="300" spans="9:9">
      <c r="I300" s="1025"/>
    </row>
    <row r="301" spans="9:9">
      <c r="I301" s="1025"/>
    </row>
    <row r="302" spans="9:9">
      <c r="I302" s="1025"/>
    </row>
    <row r="303" spans="9:9">
      <c r="I303" s="1025"/>
    </row>
    <row r="304" spans="9:9">
      <c r="I304" s="1025"/>
    </row>
    <row r="305" spans="9:9">
      <c r="I305" s="1025"/>
    </row>
    <row r="306" spans="9:9">
      <c r="I306" s="1025"/>
    </row>
    <row r="307" spans="9:9">
      <c r="I307" s="1025"/>
    </row>
    <row r="308" spans="9:9">
      <c r="I308" s="1025"/>
    </row>
    <row r="309" spans="9:9">
      <c r="I309" s="1025"/>
    </row>
    <row r="310" spans="9:9">
      <c r="I310" s="1025"/>
    </row>
    <row r="311" spans="9:9">
      <c r="I311" s="1025"/>
    </row>
    <row r="312" spans="9:9">
      <c r="I312" s="1025"/>
    </row>
    <row r="313" spans="9:9">
      <c r="I313" s="1025"/>
    </row>
    <row r="314" spans="9:9">
      <c r="I314" s="1025"/>
    </row>
    <row r="315" spans="9:9">
      <c r="I315" s="1025"/>
    </row>
    <row r="316" spans="9:9">
      <c r="I316" s="1025"/>
    </row>
    <row r="317" spans="9:9">
      <c r="I317" s="1025"/>
    </row>
    <row r="318" spans="9:9">
      <c r="I318" s="1025"/>
    </row>
    <row r="319" spans="9:9">
      <c r="I319" s="1025"/>
    </row>
    <row r="320" spans="9:9">
      <c r="I320" s="1025"/>
    </row>
    <row r="321" spans="9:9">
      <c r="I321" s="1025"/>
    </row>
    <row r="322" spans="9:9">
      <c r="I322" s="1025"/>
    </row>
    <row r="323" spans="9:9">
      <c r="I323" s="1025"/>
    </row>
    <row r="324" spans="9:9">
      <c r="I324" s="1025"/>
    </row>
    <row r="325" spans="9:9">
      <c r="I325" s="1025"/>
    </row>
    <row r="326" spans="9:9">
      <c r="I326" s="1025"/>
    </row>
    <row r="327" spans="9:9">
      <c r="I327" s="1025"/>
    </row>
    <row r="328" spans="9:9">
      <c r="I328" s="1025"/>
    </row>
    <row r="329" spans="9:9">
      <c r="I329" s="1025"/>
    </row>
    <row r="330" spans="9:9">
      <c r="I330" s="1025"/>
    </row>
    <row r="331" spans="9:9">
      <c r="I331" s="372"/>
    </row>
    <row r="332" spans="9:9">
      <c r="I332" s="372"/>
    </row>
    <row r="333" spans="9:9">
      <c r="I333" s="372"/>
    </row>
    <row r="334" spans="9:9">
      <c r="I334" s="372"/>
    </row>
    <row r="335" spans="9:9">
      <c r="I335" s="372"/>
    </row>
    <row r="336" spans="9:9">
      <c r="I336" s="372"/>
    </row>
    <row r="337" spans="9:9">
      <c r="I337" s="372"/>
    </row>
    <row r="338" spans="9:9">
      <c r="I338" s="372"/>
    </row>
    <row r="339" spans="9:9">
      <c r="I339" s="372"/>
    </row>
    <row r="340" spans="9:9">
      <c r="I340" s="372"/>
    </row>
    <row r="341" spans="9:9">
      <c r="I341" s="372"/>
    </row>
    <row r="342" spans="9:9">
      <c r="I342" s="372"/>
    </row>
    <row r="343" spans="9:9">
      <c r="I343" s="372"/>
    </row>
    <row r="344" spans="9:9">
      <c r="I344" s="372"/>
    </row>
    <row r="345" spans="9:9">
      <c r="I345" s="372"/>
    </row>
    <row r="346" spans="9:9">
      <c r="I346" s="372"/>
    </row>
    <row r="347" spans="9:9">
      <c r="I347" s="372"/>
    </row>
    <row r="348" spans="9:9">
      <c r="I348" s="372"/>
    </row>
    <row r="349" spans="9:9">
      <c r="I349" s="372"/>
    </row>
    <row r="350" spans="9:9">
      <c r="I350" s="372"/>
    </row>
    <row r="351" spans="9:9">
      <c r="I351" s="372"/>
    </row>
    <row r="352" spans="9:9">
      <c r="I352" s="372"/>
    </row>
    <row r="353" spans="9:9">
      <c r="I353" s="372"/>
    </row>
    <row r="354" spans="9:9">
      <c r="I354" s="372"/>
    </row>
    <row r="355" spans="9:9">
      <c r="I355" s="372"/>
    </row>
    <row r="356" spans="9:9">
      <c r="I356" s="372"/>
    </row>
    <row r="357" spans="9:9">
      <c r="I357" s="372"/>
    </row>
    <row r="358" spans="9:9">
      <c r="I358" s="372"/>
    </row>
    <row r="359" spans="9:9">
      <c r="I359" s="372"/>
    </row>
    <row r="360" spans="9:9">
      <c r="I360" s="372"/>
    </row>
    <row r="361" spans="9:9">
      <c r="I361" s="372"/>
    </row>
    <row r="362" spans="9:9">
      <c r="I362" s="372"/>
    </row>
    <row r="363" spans="9:9">
      <c r="I363" s="372"/>
    </row>
    <row r="364" spans="9:9">
      <c r="I364" s="372"/>
    </row>
    <row r="365" spans="9:9">
      <c r="I365" s="372"/>
    </row>
    <row r="366" spans="9:9">
      <c r="I366" s="372"/>
    </row>
    <row r="367" spans="9:9">
      <c r="I367" s="372"/>
    </row>
    <row r="368" spans="9:9">
      <c r="I368" s="372"/>
    </row>
    <row r="369" spans="9:9">
      <c r="I369" s="372"/>
    </row>
    <row r="370" spans="9:9">
      <c r="I370" s="372"/>
    </row>
    <row r="371" spans="9:9">
      <c r="I371" s="372"/>
    </row>
    <row r="372" spans="9:9">
      <c r="I372" s="372"/>
    </row>
    <row r="373" spans="9:9">
      <c r="I373" s="372"/>
    </row>
    <row r="374" spans="9:9">
      <c r="I374" s="372"/>
    </row>
    <row r="375" spans="9:9">
      <c r="I375" s="372"/>
    </row>
    <row r="376" spans="9:9">
      <c r="I376" s="372"/>
    </row>
    <row r="377" spans="9:9">
      <c r="I377" s="372"/>
    </row>
    <row r="378" spans="9:9">
      <c r="I378" s="372"/>
    </row>
    <row r="379" spans="9:9">
      <c r="I379" s="372"/>
    </row>
    <row r="380" spans="9:9">
      <c r="I380" s="372"/>
    </row>
    <row r="381" spans="9:9">
      <c r="I381" s="372"/>
    </row>
    <row r="382" spans="9:9">
      <c r="I382" s="372"/>
    </row>
    <row r="383" spans="9:9">
      <c r="I383" s="372"/>
    </row>
    <row r="384" spans="9:9">
      <c r="I384" s="372"/>
    </row>
    <row r="385" spans="9:9">
      <c r="I385" s="372"/>
    </row>
    <row r="386" spans="9:9">
      <c r="I386" s="372"/>
    </row>
    <row r="387" spans="9:9">
      <c r="I387" s="372"/>
    </row>
    <row r="388" spans="9:9">
      <c r="I388" s="372"/>
    </row>
    <row r="389" spans="9:9">
      <c r="I389" s="372"/>
    </row>
    <row r="390" spans="9:9">
      <c r="I390" s="372"/>
    </row>
    <row r="391" spans="9:9">
      <c r="I391" s="372"/>
    </row>
    <row r="392" spans="9:9">
      <c r="I392" s="372"/>
    </row>
    <row r="393" spans="9:9">
      <c r="I393" s="372"/>
    </row>
    <row r="394" spans="9:9">
      <c r="I394" s="372"/>
    </row>
    <row r="395" spans="9:9">
      <c r="I395" s="372"/>
    </row>
    <row r="396" spans="9:9">
      <c r="I396" s="372"/>
    </row>
    <row r="397" spans="9:9">
      <c r="I397" s="372"/>
    </row>
    <row r="398" spans="9:9">
      <c r="I398" s="372"/>
    </row>
    <row r="399" spans="9:9">
      <c r="I399" s="372"/>
    </row>
    <row r="400" spans="9:9">
      <c r="I400" s="372"/>
    </row>
    <row r="401" spans="9:9">
      <c r="I401" s="372"/>
    </row>
    <row r="402" spans="9:9">
      <c r="I402" s="372"/>
    </row>
    <row r="403" spans="9:9">
      <c r="I403" s="372"/>
    </row>
    <row r="404" spans="9:9">
      <c r="I404" s="372"/>
    </row>
    <row r="405" spans="9:9">
      <c r="I405" s="372"/>
    </row>
    <row r="406" spans="9:9">
      <c r="I406" s="372"/>
    </row>
    <row r="407" spans="9:9">
      <c r="I407" s="372"/>
    </row>
    <row r="408" spans="9:9">
      <c r="I408" s="372"/>
    </row>
    <row r="409" spans="9:9">
      <c r="I409" s="372"/>
    </row>
    <row r="410" spans="9:9">
      <c r="I410" s="372"/>
    </row>
    <row r="411" spans="9:9">
      <c r="I411" s="372"/>
    </row>
    <row r="412" spans="9:9">
      <c r="I412" s="372"/>
    </row>
    <row r="413" spans="9:9">
      <c r="I413" s="372"/>
    </row>
    <row r="414" spans="9:9">
      <c r="I414" s="372"/>
    </row>
    <row r="415" spans="9:9">
      <c r="I415" s="372"/>
    </row>
    <row r="416" spans="9:9">
      <c r="I416" s="372"/>
    </row>
    <row r="417" spans="9:9">
      <c r="I417" s="372"/>
    </row>
    <row r="418" spans="9:9">
      <c r="I418" s="372"/>
    </row>
    <row r="419" spans="9:9">
      <c r="I419" s="372"/>
    </row>
    <row r="420" spans="9:9">
      <c r="I420" s="372"/>
    </row>
    <row r="421" spans="9:9">
      <c r="I421" s="372"/>
    </row>
    <row r="422" spans="9:9">
      <c r="I422" s="372"/>
    </row>
    <row r="423" spans="9:9">
      <c r="I423" s="372"/>
    </row>
    <row r="424" spans="9:9">
      <c r="I424" s="372"/>
    </row>
    <row r="425" spans="9:9">
      <c r="I425" s="372"/>
    </row>
    <row r="426" spans="9:9">
      <c r="I426" s="372"/>
    </row>
    <row r="427" spans="9:9">
      <c r="I427" s="372"/>
    </row>
    <row r="428" spans="9:9">
      <c r="I428" s="372"/>
    </row>
    <row r="429" spans="9:9">
      <c r="I429" s="372"/>
    </row>
    <row r="430" spans="9:9">
      <c r="I430" s="372"/>
    </row>
    <row r="431" spans="9:9">
      <c r="I431" s="372"/>
    </row>
    <row r="432" spans="9:9">
      <c r="I432" s="372"/>
    </row>
    <row r="433" spans="9:9">
      <c r="I433" s="372"/>
    </row>
    <row r="434" spans="9:9">
      <c r="I434" s="372"/>
    </row>
    <row r="435" spans="9:9">
      <c r="I435" s="372"/>
    </row>
    <row r="436" spans="9:9">
      <c r="I436" s="372"/>
    </row>
    <row r="437" spans="9:9">
      <c r="I437" s="372"/>
    </row>
    <row r="438" spans="9:9">
      <c r="I438" s="372"/>
    </row>
    <row r="439" spans="9:9">
      <c r="I439" s="372"/>
    </row>
    <row r="440" spans="9:9">
      <c r="I440" s="372"/>
    </row>
    <row r="441" spans="9:9">
      <c r="I441" s="372"/>
    </row>
    <row r="442" spans="9:9">
      <c r="I442" s="372"/>
    </row>
    <row r="443" spans="9:9">
      <c r="I443" s="372"/>
    </row>
    <row r="444" spans="9:9">
      <c r="I444" s="372"/>
    </row>
    <row r="445" spans="9:9">
      <c r="I445" s="372"/>
    </row>
    <row r="446" spans="9:9">
      <c r="I446" s="372"/>
    </row>
    <row r="447" spans="9:9">
      <c r="I447" s="372"/>
    </row>
    <row r="448" spans="9:9">
      <c r="I448" s="372"/>
    </row>
    <row r="449" spans="9:9">
      <c r="I449" s="372"/>
    </row>
    <row r="450" spans="9:9">
      <c r="I450" s="372"/>
    </row>
    <row r="451" spans="9:9">
      <c r="I451" s="372"/>
    </row>
    <row r="452" spans="9:9">
      <c r="I452" s="372"/>
    </row>
    <row r="453" spans="9:9">
      <c r="I453" s="372"/>
    </row>
    <row r="454" spans="9:9">
      <c r="I454" s="372"/>
    </row>
    <row r="455" spans="9:9">
      <c r="I455" s="372"/>
    </row>
    <row r="456" spans="9:9">
      <c r="I456" s="372"/>
    </row>
    <row r="457" spans="9:9">
      <c r="I457" s="372"/>
    </row>
    <row r="458" spans="9:9">
      <c r="I458" s="372"/>
    </row>
    <row r="459" spans="9:9">
      <c r="I459" s="372"/>
    </row>
    <row r="460" spans="9:9">
      <c r="I460" s="372"/>
    </row>
    <row r="461" spans="9:9">
      <c r="I461" s="372"/>
    </row>
    <row r="462" spans="9:9">
      <c r="I462" s="372"/>
    </row>
    <row r="463" spans="9:9">
      <c r="I463" s="372"/>
    </row>
    <row r="464" spans="9:9">
      <c r="I464" s="372"/>
    </row>
    <row r="465" spans="9:9">
      <c r="I465" s="372"/>
    </row>
    <row r="466" spans="9:9">
      <c r="I466" s="372"/>
    </row>
    <row r="467" spans="9:9">
      <c r="I467" s="372"/>
    </row>
    <row r="468" spans="9:9">
      <c r="I468" s="372"/>
    </row>
    <row r="469" spans="9:9">
      <c r="I469" s="372"/>
    </row>
    <row r="470" spans="9:9">
      <c r="I470" s="372"/>
    </row>
    <row r="471" spans="9:9">
      <c r="I471" s="372"/>
    </row>
    <row r="472" spans="9:9">
      <c r="I472" s="372"/>
    </row>
    <row r="473" spans="9:9">
      <c r="I473" s="372"/>
    </row>
    <row r="474" spans="9:9">
      <c r="I474" s="372"/>
    </row>
    <row r="475" spans="9:9">
      <c r="I475" s="372"/>
    </row>
    <row r="476" spans="9:9">
      <c r="I476" s="372"/>
    </row>
    <row r="477" spans="9:9">
      <c r="I477" s="372"/>
    </row>
    <row r="478" spans="9:9">
      <c r="I478" s="372"/>
    </row>
    <row r="479" spans="9:9">
      <c r="I479" s="372"/>
    </row>
    <row r="480" spans="9:9">
      <c r="I480" s="372"/>
    </row>
    <row r="481" spans="9:9">
      <c r="I481" s="372"/>
    </row>
    <row r="482" spans="9:9">
      <c r="I482" s="372"/>
    </row>
    <row r="483" spans="9:9">
      <c r="I483" s="372"/>
    </row>
    <row r="484" spans="9:9">
      <c r="I484" s="372"/>
    </row>
    <row r="485" spans="9:9">
      <c r="I485" s="372"/>
    </row>
    <row r="486" spans="9:9">
      <c r="I486" s="372"/>
    </row>
    <row r="487" spans="9:9">
      <c r="I487" s="372"/>
    </row>
    <row r="488" spans="9:9">
      <c r="I488" s="372"/>
    </row>
    <row r="489" spans="9:9">
      <c r="I489" s="372"/>
    </row>
    <row r="490" spans="9:9">
      <c r="I490" s="372"/>
    </row>
    <row r="491" spans="9:9">
      <c r="I491" s="372"/>
    </row>
    <row r="492" spans="9:9">
      <c r="I492" s="372"/>
    </row>
    <row r="493" spans="9:9">
      <c r="I493" s="372"/>
    </row>
    <row r="494" spans="9:9">
      <c r="I494" s="372"/>
    </row>
    <row r="495" spans="9:9">
      <c r="I495" s="372"/>
    </row>
    <row r="496" spans="9:9">
      <c r="I496" s="372"/>
    </row>
    <row r="497" spans="9:9">
      <c r="I497" s="372"/>
    </row>
    <row r="498" spans="9:9">
      <c r="I498" s="372"/>
    </row>
    <row r="499" spans="9:9">
      <c r="I499" s="372"/>
    </row>
    <row r="500" spans="9:9">
      <c r="I500" s="372"/>
    </row>
    <row r="501" spans="9:9">
      <c r="I501" s="372"/>
    </row>
    <row r="502" spans="9:9">
      <c r="I502" s="372"/>
    </row>
    <row r="503" spans="9:9">
      <c r="I503" s="372"/>
    </row>
    <row r="504" spans="9:9">
      <c r="I504" s="372"/>
    </row>
    <row r="505" spans="9:9">
      <c r="I505" s="372"/>
    </row>
    <row r="506" spans="9:9">
      <c r="I506" s="372"/>
    </row>
    <row r="507" spans="9:9">
      <c r="I507" s="372"/>
    </row>
    <row r="508" spans="9:9">
      <c r="I508" s="372"/>
    </row>
    <row r="509" spans="9:9">
      <c r="I509" s="372"/>
    </row>
    <row r="510" spans="9:9">
      <c r="I510" s="372"/>
    </row>
    <row r="511" spans="9:9">
      <c r="I511" s="372"/>
    </row>
    <row r="512" spans="9:9">
      <c r="I512" s="372"/>
    </row>
    <row r="513" spans="9:9">
      <c r="I513" s="372"/>
    </row>
    <row r="514" spans="9:9">
      <c r="I514" s="372"/>
    </row>
    <row r="515" spans="9:9">
      <c r="I515" s="372"/>
    </row>
    <row r="516" spans="9:9">
      <c r="I516" s="372"/>
    </row>
    <row r="517" spans="9:9">
      <c r="I517" s="372"/>
    </row>
    <row r="518" spans="9:9">
      <c r="I518" s="372"/>
    </row>
    <row r="519" spans="9:9">
      <c r="I519" s="372"/>
    </row>
    <row r="520" spans="9:9">
      <c r="I520" s="372"/>
    </row>
    <row r="521" spans="9:9">
      <c r="I521" s="372"/>
    </row>
    <row r="522" spans="9:9">
      <c r="I522" s="372"/>
    </row>
    <row r="523" spans="9:9">
      <c r="I523" s="372"/>
    </row>
    <row r="524" spans="9:9">
      <c r="I524" s="372"/>
    </row>
    <row r="525" spans="9:9">
      <c r="I525" s="372"/>
    </row>
    <row r="526" spans="9:9">
      <c r="I526" s="372"/>
    </row>
    <row r="527" spans="9:9">
      <c r="I527" s="372"/>
    </row>
    <row r="528" spans="9:9">
      <c r="I528" s="372"/>
    </row>
    <row r="529" spans="9:9">
      <c r="I529" s="372"/>
    </row>
    <row r="530" spans="9:9">
      <c r="I530" s="372"/>
    </row>
    <row r="531" spans="9:9">
      <c r="I531" s="372"/>
    </row>
    <row r="532" spans="9:9">
      <c r="I532" s="372"/>
    </row>
    <row r="533" spans="9:9">
      <c r="I533" s="372"/>
    </row>
    <row r="534" spans="9:9">
      <c r="I534" s="372"/>
    </row>
    <row r="535" spans="9:9">
      <c r="I535" s="372"/>
    </row>
    <row r="536" spans="9:9">
      <c r="I536" s="372"/>
    </row>
    <row r="537" spans="9:9">
      <c r="I537" s="372"/>
    </row>
    <row r="538" spans="9:9">
      <c r="I538" s="372"/>
    </row>
    <row r="539" spans="9:9">
      <c r="I539" s="372"/>
    </row>
    <row r="540" spans="9:9">
      <c r="I540" s="372"/>
    </row>
    <row r="541" spans="9:9">
      <c r="I541" s="372"/>
    </row>
    <row r="542" spans="9:9">
      <c r="I542" s="372"/>
    </row>
    <row r="543" spans="9:9">
      <c r="I543" s="372"/>
    </row>
    <row r="544" spans="9:9">
      <c r="I544" s="372"/>
    </row>
    <row r="545" spans="9:9">
      <c r="I545" s="372"/>
    </row>
    <row r="546" spans="9:9">
      <c r="I546" s="372"/>
    </row>
    <row r="547" spans="9:9">
      <c r="I547" s="372"/>
    </row>
    <row r="548" spans="9:9">
      <c r="I548" s="372"/>
    </row>
    <row r="549" spans="9:9">
      <c r="I549" s="372"/>
    </row>
    <row r="550" spans="9:9">
      <c r="I550" s="372"/>
    </row>
    <row r="551" spans="9:9">
      <c r="I551" s="372"/>
    </row>
    <row r="552" spans="9:9">
      <c r="I552" s="372"/>
    </row>
    <row r="553" spans="9:9">
      <c r="I553" s="372"/>
    </row>
    <row r="554" spans="9:9">
      <c r="I554" s="372"/>
    </row>
    <row r="555" spans="9:9">
      <c r="I555" s="372"/>
    </row>
    <row r="556" spans="9:9">
      <c r="I556" s="372"/>
    </row>
    <row r="557" spans="9:9">
      <c r="I557" s="372"/>
    </row>
    <row r="558" spans="9:9">
      <c r="I558" s="372"/>
    </row>
    <row r="559" spans="9:9">
      <c r="I559" s="372"/>
    </row>
    <row r="560" spans="9:9">
      <c r="I560" s="372"/>
    </row>
    <row r="561" spans="9:9">
      <c r="I561" s="372"/>
    </row>
    <row r="562" spans="9:9">
      <c r="I562" s="372"/>
    </row>
    <row r="563" spans="9:9">
      <c r="I563" s="372"/>
    </row>
    <row r="564" spans="9:9">
      <c r="I564" s="372"/>
    </row>
    <row r="565" spans="9:9">
      <c r="I565" s="372"/>
    </row>
    <row r="566" spans="9:9">
      <c r="I566" s="372"/>
    </row>
    <row r="567" spans="9:9">
      <c r="I567" s="372"/>
    </row>
    <row r="568" spans="9:9">
      <c r="I568" s="372"/>
    </row>
    <row r="569" spans="9:9">
      <c r="I569" s="372"/>
    </row>
    <row r="570" spans="9:9">
      <c r="I570" s="372"/>
    </row>
    <row r="571" spans="9:9">
      <c r="I571" s="372"/>
    </row>
    <row r="572" spans="9:9">
      <c r="I572" s="372"/>
    </row>
    <row r="573" spans="9:9">
      <c r="I573" s="372"/>
    </row>
    <row r="574" spans="9:9">
      <c r="I574" s="372"/>
    </row>
    <row r="575" spans="9:9">
      <c r="I575" s="372"/>
    </row>
    <row r="576" spans="9:9">
      <c r="I576" s="372"/>
    </row>
    <row r="577" spans="9:9">
      <c r="I577" s="372"/>
    </row>
    <row r="578" spans="9:9">
      <c r="I578" s="372"/>
    </row>
    <row r="579" spans="9:9">
      <c r="I579" s="372"/>
    </row>
    <row r="580" spans="9:9">
      <c r="I580" s="372"/>
    </row>
    <row r="581" spans="9:9">
      <c r="I581" s="372"/>
    </row>
    <row r="582" spans="9:9">
      <c r="I582" s="372"/>
    </row>
    <row r="583" spans="9:9">
      <c r="I583" s="372"/>
    </row>
    <row r="584" spans="9:9">
      <c r="I584" s="372"/>
    </row>
    <row r="585" spans="9:9">
      <c r="I585" s="372"/>
    </row>
    <row r="586" spans="9:9">
      <c r="I586" s="372"/>
    </row>
    <row r="587" spans="9:9">
      <c r="I587" s="372"/>
    </row>
    <row r="588" spans="9:9">
      <c r="I588" s="372"/>
    </row>
    <row r="589" spans="9:9">
      <c r="I589" s="372"/>
    </row>
    <row r="590" spans="9:9">
      <c r="I590" s="372"/>
    </row>
    <row r="591" spans="9:9">
      <c r="I591" s="372"/>
    </row>
    <row r="592" spans="9:9">
      <c r="I592" s="372"/>
    </row>
    <row r="593" spans="9:9">
      <c r="I593" s="372"/>
    </row>
    <row r="594" spans="9:9">
      <c r="I594" s="372"/>
    </row>
    <row r="595" spans="9:9">
      <c r="I595" s="372"/>
    </row>
    <row r="596" spans="9:9">
      <c r="I596" s="372"/>
    </row>
    <row r="597" spans="9:9">
      <c r="I597" s="372"/>
    </row>
    <row r="598" spans="9:9">
      <c r="I598" s="372"/>
    </row>
    <row r="599" spans="9:9">
      <c r="I599" s="372"/>
    </row>
    <row r="600" spans="9:9">
      <c r="I600" s="372"/>
    </row>
    <row r="601" spans="9:9">
      <c r="I601" s="372"/>
    </row>
    <row r="602" spans="9:9">
      <c r="I602" s="372"/>
    </row>
    <row r="603" spans="9:9">
      <c r="I603" s="372"/>
    </row>
    <row r="604" spans="9:9">
      <c r="I604" s="372"/>
    </row>
    <row r="605" spans="9:9">
      <c r="I605" s="372"/>
    </row>
    <row r="606" spans="9:9">
      <c r="I606" s="372"/>
    </row>
    <row r="607" spans="9:9">
      <c r="I607" s="372"/>
    </row>
    <row r="608" spans="9:9">
      <c r="I608" s="372"/>
    </row>
    <row r="609" spans="9:9">
      <c r="I609" s="372"/>
    </row>
    <row r="610" spans="9:9">
      <c r="I610" s="372"/>
    </row>
    <row r="611" spans="9:9">
      <c r="I611" s="372"/>
    </row>
    <row r="612" spans="9:9">
      <c r="I612" s="372"/>
    </row>
    <row r="613" spans="9:9">
      <c r="I613" s="372"/>
    </row>
    <row r="614" spans="9:9">
      <c r="I614" s="372"/>
    </row>
    <row r="615" spans="9:9">
      <c r="I615" s="372"/>
    </row>
    <row r="616" spans="9:9">
      <c r="I616" s="372"/>
    </row>
    <row r="617" spans="9:9">
      <c r="I617" s="372"/>
    </row>
    <row r="618" spans="9:9">
      <c r="I618" s="372"/>
    </row>
    <row r="619" spans="9:9">
      <c r="I619" s="372"/>
    </row>
    <row r="620" spans="9:9">
      <c r="I620" s="372"/>
    </row>
    <row r="621" spans="9:9">
      <c r="I621" s="372"/>
    </row>
    <row r="622" spans="9:9">
      <c r="I622" s="372"/>
    </row>
    <row r="623" spans="9:9">
      <c r="I623" s="372"/>
    </row>
    <row r="624" spans="9:9">
      <c r="I624" s="372"/>
    </row>
    <row r="625" spans="9:9">
      <c r="I625" s="372"/>
    </row>
    <row r="626" spans="9:9">
      <c r="I626" s="372"/>
    </row>
    <row r="627" spans="9:9">
      <c r="I627" s="372"/>
    </row>
    <row r="628" spans="9:9">
      <c r="I628" s="372"/>
    </row>
    <row r="629" spans="9:9">
      <c r="I629" s="372"/>
    </row>
    <row r="630" spans="9:9">
      <c r="I630" s="372"/>
    </row>
    <row r="631" spans="9:9">
      <c r="I631" s="372"/>
    </row>
    <row r="632" spans="9:9">
      <c r="I632" s="372"/>
    </row>
    <row r="633" spans="9:9">
      <c r="I633" s="372"/>
    </row>
    <row r="634" spans="9:9">
      <c r="I634" s="372"/>
    </row>
    <row r="635" spans="9:9">
      <c r="I635" s="372"/>
    </row>
    <row r="636" spans="9:9">
      <c r="I636" s="372"/>
    </row>
    <row r="637" spans="9:9">
      <c r="I637" s="372"/>
    </row>
    <row r="638" spans="9:9">
      <c r="I638" s="372"/>
    </row>
    <row r="639" spans="9:9">
      <c r="I639" s="372"/>
    </row>
    <row r="640" spans="9:9">
      <c r="I640" s="372"/>
    </row>
    <row r="641" spans="9:9">
      <c r="I641" s="372"/>
    </row>
    <row r="642" spans="9:9">
      <c r="I642" s="372"/>
    </row>
    <row r="643" spans="9:9">
      <c r="I643" s="372"/>
    </row>
    <row r="644" spans="9:9">
      <c r="I644" s="372"/>
    </row>
    <row r="645" spans="9:9">
      <c r="I645" s="372"/>
    </row>
    <row r="646" spans="9:9">
      <c r="I646" s="372"/>
    </row>
    <row r="647" spans="9:9">
      <c r="I647" s="372"/>
    </row>
    <row r="648" spans="9:9">
      <c r="I648" s="372"/>
    </row>
    <row r="649" spans="9:9">
      <c r="I649" s="372"/>
    </row>
    <row r="650" spans="9:9">
      <c r="I650" s="372"/>
    </row>
    <row r="651" spans="9:9">
      <c r="I651" s="372"/>
    </row>
    <row r="652" spans="9:9">
      <c r="I652" s="372"/>
    </row>
    <row r="653" spans="9:9">
      <c r="I653" s="372"/>
    </row>
    <row r="654" spans="9:9">
      <c r="I654" s="372"/>
    </row>
    <row r="655" spans="9:9">
      <c r="I655" s="372"/>
    </row>
    <row r="656" spans="9:9">
      <c r="I656" s="372"/>
    </row>
    <row r="657" spans="9:9">
      <c r="I657" s="372"/>
    </row>
    <row r="658" spans="9:9">
      <c r="I658" s="372"/>
    </row>
    <row r="659" spans="9:9">
      <c r="I659" s="372"/>
    </row>
    <row r="660" spans="9:9">
      <c r="I660" s="372"/>
    </row>
    <row r="661" spans="9:9">
      <c r="I661" s="372"/>
    </row>
    <row r="662" spans="9:9">
      <c r="I662" s="372"/>
    </row>
    <row r="663" spans="9:9">
      <c r="I663" s="372"/>
    </row>
    <row r="664" spans="9:9">
      <c r="I664" s="372"/>
    </row>
    <row r="665" spans="9:9">
      <c r="I665" s="372"/>
    </row>
    <row r="666" spans="9:9">
      <c r="I666" s="372"/>
    </row>
    <row r="667" spans="9:9">
      <c r="I667" s="372"/>
    </row>
    <row r="668" spans="9:9">
      <c r="I668" s="372"/>
    </row>
    <row r="669" spans="9:9">
      <c r="I669" s="372"/>
    </row>
    <row r="670" spans="9:9">
      <c r="I670" s="372"/>
    </row>
    <row r="671" spans="9:9">
      <c r="I671" s="372"/>
    </row>
    <row r="672" spans="9:9">
      <c r="I672" s="372"/>
    </row>
    <row r="673" spans="9:9">
      <c r="I673" s="372"/>
    </row>
    <row r="674" spans="9:9">
      <c r="I674" s="372"/>
    </row>
    <row r="675" spans="9:9">
      <c r="I675" s="372"/>
    </row>
    <row r="676" spans="9:9">
      <c r="I676" s="372"/>
    </row>
    <row r="677" spans="9:9">
      <c r="I677" s="372"/>
    </row>
    <row r="678" spans="9:9">
      <c r="I678" s="372"/>
    </row>
    <row r="679" spans="9:9">
      <c r="I679" s="372"/>
    </row>
    <row r="680" spans="9:9">
      <c r="I680" s="372"/>
    </row>
    <row r="681" spans="9:9">
      <c r="I681" s="372"/>
    </row>
    <row r="682" spans="9:9">
      <c r="I682" s="372"/>
    </row>
    <row r="683" spans="9:9">
      <c r="I683" s="372"/>
    </row>
    <row r="684" spans="9:9">
      <c r="I684" s="372"/>
    </row>
    <row r="685" spans="9:9">
      <c r="I685" s="372"/>
    </row>
    <row r="686" spans="9:9">
      <c r="I686" s="372"/>
    </row>
    <row r="687" spans="9:9">
      <c r="I687" s="372"/>
    </row>
    <row r="688" spans="9:9">
      <c r="I688" s="372"/>
    </row>
    <row r="689" spans="9:9">
      <c r="I689" s="372"/>
    </row>
    <row r="690" spans="9:9">
      <c r="I690" s="372"/>
    </row>
    <row r="691" spans="9:9">
      <c r="I691" s="372"/>
    </row>
    <row r="692" spans="9:9">
      <c r="I692" s="372"/>
    </row>
    <row r="693" spans="9:9">
      <c r="I693" s="372"/>
    </row>
    <row r="694" spans="9:9">
      <c r="I694" s="372"/>
    </row>
    <row r="695" spans="9:9">
      <c r="I695" s="372"/>
    </row>
    <row r="696" spans="9:9">
      <c r="I696" s="372"/>
    </row>
    <row r="697" spans="9:9">
      <c r="I697" s="372"/>
    </row>
    <row r="698" spans="9:9">
      <c r="I698" s="372"/>
    </row>
    <row r="699" spans="9:9">
      <c r="I699" s="372"/>
    </row>
    <row r="700" spans="9:9">
      <c r="I700" s="372"/>
    </row>
    <row r="701" spans="9:9">
      <c r="I701" s="372"/>
    </row>
    <row r="702" spans="9:9">
      <c r="I702" s="372"/>
    </row>
    <row r="703" spans="9:9">
      <c r="I703" s="372"/>
    </row>
    <row r="704" spans="9:9">
      <c r="I704" s="372"/>
    </row>
    <row r="705" spans="9:9">
      <c r="I705" s="372"/>
    </row>
    <row r="706" spans="9:9">
      <c r="I706" s="372"/>
    </row>
    <row r="707" spans="9:9">
      <c r="I707" s="372"/>
    </row>
    <row r="708" spans="9:9">
      <c r="I708" s="372"/>
    </row>
    <row r="709" spans="9:9">
      <c r="I709" s="372"/>
    </row>
    <row r="710" spans="9:9">
      <c r="I710" s="372"/>
    </row>
    <row r="711" spans="9:9">
      <c r="I711" s="372"/>
    </row>
    <row r="712" spans="9:9">
      <c r="I712" s="372"/>
    </row>
    <row r="713" spans="9:9">
      <c r="I713" s="372"/>
    </row>
    <row r="714" spans="9:9">
      <c r="I714" s="372"/>
    </row>
    <row r="715" spans="9:9">
      <c r="I715" s="372"/>
    </row>
    <row r="716" spans="9:9">
      <c r="I716" s="372"/>
    </row>
    <row r="717" spans="9:9">
      <c r="I717" s="372"/>
    </row>
    <row r="718" spans="9:9">
      <c r="I718" s="372"/>
    </row>
    <row r="719" spans="9:9">
      <c r="I719" s="372"/>
    </row>
    <row r="720" spans="9:9">
      <c r="I720" s="372"/>
    </row>
    <row r="721" spans="9:9">
      <c r="I721" s="372"/>
    </row>
    <row r="722" spans="9:9">
      <c r="I722" s="372"/>
    </row>
    <row r="723" spans="9:9">
      <c r="I723" s="372"/>
    </row>
    <row r="724" spans="9:9">
      <c r="I724" s="372"/>
    </row>
    <row r="725" spans="9:9">
      <c r="I725" s="372"/>
    </row>
    <row r="726" spans="9:9">
      <c r="I726" s="372"/>
    </row>
    <row r="727" spans="9:9">
      <c r="I727" s="372"/>
    </row>
    <row r="728" spans="9:9">
      <c r="I728" s="372"/>
    </row>
    <row r="729" spans="9:9">
      <c r="I729" s="372"/>
    </row>
    <row r="730" spans="9:9">
      <c r="I730" s="372"/>
    </row>
    <row r="731" spans="9:9">
      <c r="I731" s="372"/>
    </row>
    <row r="732" spans="9:9">
      <c r="I732" s="372"/>
    </row>
    <row r="733" spans="9:9">
      <c r="I733" s="372"/>
    </row>
    <row r="734" spans="9:9">
      <c r="I734" s="372"/>
    </row>
    <row r="735" spans="9:9">
      <c r="I735" s="372"/>
    </row>
    <row r="736" spans="9:9">
      <c r="I736" s="372"/>
    </row>
    <row r="737" spans="9:9">
      <c r="I737" s="372"/>
    </row>
    <row r="738" spans="9:9">
      <c r="I738" s="372"/>
    </row>
    <row r="739" spans="9:9">
      <c r="I739" s="372"/>
    </row>
    <row r="740" spans="9:9">
      <c r="I740" s="372"/>
    </row>
    <row r="741" spans="9:9">
      <c r="I741" s="372"/>
    </row>
    <row r="742" spans="9:9">
      <c r="I742" s="372"/>
    </row>
    <row r="743" spans="9:9">
      <c r="I743" s="372"/>
    </row>
    <row r="744" spans="9:9">
      <c r="I744" s="372"/>
    </row>
    <row r="745" spans="9:9">
      <c r="I745" s="372"/>
    </row>
    <row r="746" spans="9:9">
      <c r="I746" s="372"/>
    </row>
    <row r="747" spans="9:9">
      <c r="I747" s="372"/>
    </row>
    <row r="748" spans="9:9">
      <c r="I748" s="372"/>
    </row>
    <row r="749" spans="9:9">
      <c r="I749" s="372"/>
    </row>
    <row r="750" spans="9:9">
      <c r="I750" s="372"/>
    </row>
    <row r="751" spans="9:9">
      <c r="I751" s="372"/>
    </row>
    <row r="752" spans="9:9">
      <c r="I752" s="372"/>
    </row>
    <row r="753" spans="9:9">
      <c r="I753" s="372"/>
    </row>
    <row r="754" spans="9:9">
      <c r="I754" s="372"/>
    </row>
    <row r="755" spans="9:9">
      <c r="I755" s="372"/>
    </row>
    <row r="756" spans="9:9">
      <c r="I756" s="372"/>
    </row>
    <row r="757" spans="9:9">
      <c r="I757" s="372"/>
    </row>
    <row r="758" spans="9:9">
      <c r="I758" s="372"/>
    </row>
    <row r="759" spans="9:9">
      <c r="I759" s="372"/>
    </row>
    <row r="760" spans="9:9">
      <c r="I760" s="372"/>
    </row>
    <row r="761" spans="9:9">
      <c r="I761" s="372"/>
    </row>
    <row r="762" spans="9:9">
      <c r="I762" s="372"/>
    </row>
    <row r="763" spans="9:9">
      <c r="I763" s="372"/>
    </row>
    <row r="764" spans="9:9">
      <c r="I764" s="372"/>
    </row>
    <row r="765" spans="9:9">
      <c r="I765" s="372"/>
    </row>
    <row r="766" spans="9:9">
      <c r="I766" s="372"/>
    </row>
    <row r="767" spans="9:9">
      <c r="I767" s="372"/>
    </row>
    <row r="768" spans="9:9">
      <c r="I768" s="372"/>
    </row>
    <row r="769" spans="9:9">
      <c r="I769" s="372"/>
    </row>
    <row r="770" spans="9:9">
      <c r="I770" s="372"/>
    </row>
    <row r="771" spans="9:9">
      <c r="I771" s="372"/>
    </row>
    <row r="772" spans="9:9">
      <c r="I772" s="372"/>
    </row>
    <row r="773" spans="9:9">
      <c r="I773" s="372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7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view="pageBreakPreview" zoomScale="89" zoomScaleNormal="67" zoomScaleSheetLayoutView="89" workbookViewId="0">
      <selection activeCell="A2" sqref="A2:S2"/>
    </sheetView>
  </sheetViews>
  <sheetFormatPr defaultRowHeight="12.75"/>
  <cols>
    <col min="1" max="1" width="57.5703125" style="254" bestFit="1" customWidth="1"/>
    <col min="2" max="5" width="8.42578125" style="254" bestFit="1" customWidth="1"/>
    <col min="6" max="6" width="7.85546875" style="254" bestFit="1" customWidth="1"/>
    <col min="7" max="7" width="7.5703125" style="254" bestFit="1" customWidth="1"/>
    <col min="8" max="8" width="7.85546875" style="254" bestFit="1" customWidth="1"/>
    <col min="9" max="9" width="7" style="254" bestFit="1" customWidth="1"/>
    <col min="10" max="10" width="10.42578125" style="254" bestFit="1" customWidth="1"/>
    <col min="11" max="11" width="59.140625" style="254" bestFit="1" customWidth="1"/>
    <col min="12" max="15" width="9.42578125" style="254" bestFit="1" customWidth="1"/>
    <col min="16" max="16" width="8.42578125" style="254" customWidth="1"/>
    <col min="17" max="17" width="6.85546875" style="254" customWidth="1"/>
    <col min="18" max="18" width="8.28515625" style="254" customWidth="1"/>
    <col min="19" max="19" width="7" style="254" bestFit="1" customWidth="1"/>
    <col min="20" max="256" width="9.140625" style="254"/>
    <col min="257" max="257" width="56.42578125" style="254" bestFit="1" customWidth="1"/>
    <col min="258" max="261" width="8.42578125" style="254" bestFit="1" customWidth="1"/>
    <col min="262" max="262" width="7.140625" style="254" bestFit="1" customWidth="1"/>
    <col min="263" max="263" width="7" style="254" bestFit="1" customWidth="1"/>
    <col min="264" max="264" width="7.140625" style="254" bestFit="1" customWidth="1"/>
    <col min="265" max="265" width="6.85546875" style="254" bestFit="1" customWidth="1"/>
    <col min="266" max="266" width="10.42578125" style="254" bestFit="1" customWidth="1"/>
    <col min="267" max="267" width="54.85546875" style="254" customWidth="1"/>
    <col min="268" max="270" width="9.42578125" style="254" bestFit="1" customWidth="1"/>
    <col min="271" max="271" width="10.28515625" style="254" customWidth="1"/>
    <col min="272" max="272" width="8.42578125" style="254" customWidth="1"/>
    <col min="273" max="273" width="6.85546875" style="254" customWidth="1"/>
    <col min="274" max="274" width="8.28515625" style="254" customWidth="1"/>
    <col min="275" max="275" width="6.85546875" style="254" bestFit="1" customWidth="1"/>
    <col min="276" max="512" width="9.140625" style="254"/>
    <col min="513" max="513" width="56.42578125" style="254" bestFit="1" customWidth="1"/>
    <col min="514" max="517" width="8.42578125" style="254" bestFit="1" customWidth="1"/>
    <col min="518" max="518" width="7.140625" style="254" bestFit="1" customWidth="1"/>
    <col min="519" max="519" width="7" style="254" bestFit="1" customWidth="1"/>
    <col min="520" max="520" width="7.140625" style="254" bestFit="1" customWidth="1"/>
    <col min="521" max="521" width="6.85546875" style="254" bestFit="1" customWidth="1"/>
    <col min="522" max="522" width="10.42578125" style="254" bestFit="1" customWidth="1"/>
    <col min="523" max="523" width="54.85546875" style="254" customWidth="1"/>
    <col min="524" max="526" width="9.42578125" style="254" bestFit="1" customWidth="1"/>
    <col min="527" max="527" width="10.28515625" style="254" customWidth="1"/>
    <col min="528" max="528" width="8.42578125" style="254" customWidth="1"/>
    <col min="529" max="529" width="6.85546875" style="254" customWidth="1"/>
    <col min="530" max="530" width="8.28515625" style="254" customWidth="1"/>
    <col min="531" max="531" width="6.85546875" style="254" bestFit="1" customWidth="1"/>
    <col min="532" max="768" width="9.140625" style="254"/>
    <col min="769" max="769" width="56.42578125" style="254" bestFit="1" customWidth="1"/>
    <col min="770" max="773" width="8.42578125" style="254" bestFit="1" customWidth="1"/>
    <col min="774" max="774" width="7.140625" style="254" bestFit="1" customWidth="1"/>
    <col min="775" max="775" width="7" style="254" bestFit="1" customWidth="1"/>
    <col min="776" max="776" width="7.140625" style="254" bestFit="1" customWidth="1"/>
    <col min="777" max="777" width="6.85546875" style="254" bestFit="1" customWidth="1"/>
    <col min="778" max="778" width="10.42578125" style="254" bestFit="1" customWidth="1"/>
    <col min="779" max="779" width="54.85546875" style="254" customWidth="1"/>
    <col min="780" max="782" width="9.42578125" style="254" bestFit="1" customWidth="1"/>
    <col min="783" max="783" width="10.28515625" style="254" customWidth="1"/>
    <col min="784" max="784" width="8.42578125" style="254" customWidth="1"/>
    <col min="785" max="785" width="6.85546875" style="254" customWidth="1"/>
    <col min="786" max="786" width="8.28515625" style="254" customWidth="1"/>
    <col min="787" max="787" width="6.85546875" style="254" bestFit="1" customWidth="1"/>
    <col min="788" max="1024" width="9.140625" style="254"/>
    <col min="1025" max="1025" width="56.42578125" style="254" bestFit="1" customWidth="1"/>
    <col min="1026" max="1029" width="8.42578125" style="254" bestFit="1" customWidth="1"/>
    <col min="1030" max="1030" width="7.140625" style="254" bestFit="1" customWidth="1"/>
    <col min="1031" max="1031" width="7" style="254" bestFit="1" customWidth="1"/>
    <col min="1032" max="1032" width="7.140625" style="254" bestFit="1" customWidth="1"/>
    <col min="1033" max="1033" width="6.85546875" style="254" bestFit="1" customWidth="1"/>
    <col min="1034" max="1034" width="10.42578125" style="254" bestFit="1" customWidth="1"/>
    <col min="1035" max="1035" width="54.85546875" style="254" customWidth="1"/>
    <col min="1036" max="1038" width="9.42578125" style="254" bestFit="1" customWidth="1"/>
    <col min="1039" max="1039" width="10.28515625" style="254" customWidth="1"/>
    <col min="1040" max="1040" width="8.42578125" style="254" customWidth="1"/>
    <col min="1041" max="1041" width="6.85546875" style="254" customWidth="1"/>
    <col min="1042" max="1042" width="8.28515625" style="254" customWidth="1"/>
    <col min="1043" max="1043" width="6.85546875" style="254" bestFit="1" customWidth="1"/>
    <col min="1044" max="1280" width="9.140625" style="254"/>
    <col min="1281" max="1281" width="56.42578125" style="254" bestFit="1" customWidth="1"/>
    <col min="1282" max="1285" width="8.42578125" style="254" bestFit="1" customWidth="1"/>
    <col min="1286" max="1286" width="7.140625" style="254" bestFit="1" customWidth="1"/>
    <col min="1287" max="1287" width="7" style="254" bestFit="1" customWidth="1"/>
    <col min="1288" max="1288" width="7.140625" style="254" bestFit="1" customWidth="1"/>
    <col min="1289" max="1289" width="6.85546875" style="254" bestFit="1" customWidth="1"/>
    <col min="1290" max="1290" width="10.42578125" style="254" bestFit="1" customWidth="1"/>
    <col min="1291" max="1291" width="54.85546875" style="254" customWidth="1"/>
    <col min="1292" max="1294" width="9.42578125" style="254" bestFit="1" customWidth="1"/>
    <col min="1295" max="1295" width="10.28515625" style="254" customWidth="1"/>
    <col min="1296" max="1296" width="8.42578125" style="254" customWidth="1"/>
    <col min="1297" max="1297" width="6.85546875" style="254" customWidth="1"/>
    <col min="1298" max="1298" width="8.28515625" style="254" customWidth="1"/>
    <col min="1299" max="1299" width="6.85546875" style="254" bestFit="1" customWidth="1"/>
    <col min="1300" max="1536" width="9.140625" style="254"/>
    <col min="1537" max="1537" width="56.42578125" style="254" bestFit="1" customWidth="1"/>
    <col min="1538" max="1541" width="8.42578125" style="254" bestFit="1" customWidth="1"/>
    <col min="1542" max="1542" width="7.140625" style="254" bestFit="1" customWidth="1"/>
    <col min="1543" max="1543" width="7" style="254" bestFit="1" customWidth="1"/>
    <col min="1544" max="1544" width="7.140625" style="254" bestFit="1" customWidth="1"/>
    <col min="1545" max="1545" width="6.85546875" style="254" bestFit="1" customWidth="1"/>
    <col min="1546" max="1546" width="10.42578125" style="254" bestFit="1" customWidth="1"/>
    <col min="1547" max="1547" width="54.85546875" style="254" customWidth="1"/>
    <col min="1548" max="1550" width="9.42578125" style="254" bestFit="1" customWidth="1"/>
    <col min="1551" max="1551" width="10.28515625" style="254" customWidth="1"/>
    <col min="1552" max="1552" width="8.42578125" style="254" customWidth="1"/>
    <col min="1553" max="1553" width="6.85546875" style="254" customWidth="1"/>
    <col min="1554" max="1554" width="8.28515625" style="254" customWidth="1"/>
    <col min="1555" max="1555" width="6.85546875" style="254" bestFit="1" customWidth="1"/>
    <col min="1556" max="1792" width="9.140625" style="254"/>
    <col min="1793" max="1793" width="56.42578125" style="254" bestFit="1" customWidth="1"/>
    <col min="1794" max="1797" width="8.42578125" style="254" bestFit="1" customWidth="1"/>
    <col min="1798" max="1798" width="7.140625" style="254" bestFit="1" customWidth="1"/>
    <col min="1799" max="1799" width="7" style="254" bestFit="1" customWidth="1"/>
    <col min="1800" max="1800" width="7.140625" style="254" bestFit="1" customWidth="1"/>
    <col min="1801" max="1801" width="6.85546875" style="254" bestFit="1" customWidth="1"/>
    <col min="1802" max="1802" width="10.42578125" style="254" bestFit="1" customWidth="1"/>
    <col min="1803" max="1803" width="54.85546875" style="254" customWidth="1"/>
    <col min="1804" max="1806" width="9.42578125" style="254" bestFit="1" customWidth="1"/>
    <col min="1807" max="1807" width="10.28515625" style="254" customWidth="1"/>
    <col min="1808" max="1808" width="8.42578125" style="254" customWidth="1"/>
    <col min="1809" max="1809" width="6.85546875" style="254" customWidth="1"/>
    <col min="1810" max="1810" width="8.28515625" style="254" customWidth="1"/>
    <col min="1811" max="1811" width="6.85546875" style="254" bestFit="1" customWidth="1"/>
    <col min="1812" max="2048" width="9.140625" style="254"/>
    <col min="2049" max="2049" width="56.42578125" style="254" bestFit="1" customWidth="1"/>
    <col min="2050" max="2053" width="8.42578125" style="254" bestFit="1" customWidth="1"/>
    <col min="2054" max="2054" width="7.140625" style="254" bestFit="1" customWidth="1"/>
    <col min="2055" max="2055" width="7" style="254" bestFit="1" customWidth="1"/>
    <col min="2056" max="2056" width="7.140625" style="254" bestFit="1" customWidth="1"/>
    <col min="2057" max="2057" width="6.85546875" style="254" bestFit="1" customWidth="1"/>
    <col min="2058" max="2058" width="10.42578125" style="254" bestFit="1" customWidth="1"/>
    <col min="2059" max="2059" width="54.85546875" style="254" customWidth="1"/>
    <col min="2060" max="2062" width="9.42578125" style="254" bestFit="1" customWidth="1"/>
    <col min="2063" max="2063" width="10.28515625" style="254" customWidth="1"/>
    <col min="2064" max="2064" width="8.42578125" style="254" customWidth="1"/>
    <col min="2065" max="2065" width="6.85546875" style="254" customWidth="1"/>
    <col min="2066" max="2066" width="8.28515625" style="254" customWidth="1"/>
    <col min="2067" max="2067" width="6.85546875" style="254" bestFit="1" customWidth="1"/>
    <col min="2068" max="2304" width="9.140625" style="254"/>
    <col min="2305" max="2305" width="56.42578125" style="254" bestFit="1" customWidth="1"/>
    <col min="2306" max="2309" width="8.42578125" style="254" bestFit="1" customWidth="1"/>
    <col min="2310" max="2310" width="7.140625" style="254" bestFit="1" customWidth="1"/>
    <col min="2311" max="2311" width="7" style="254" bestFit="1" customWidth="1"/>
    <col min="2312" max="2312" width="7.140625" style="254" bestFit="1" customWidth="1"/>
    <col min="2313" max="2313" width="6.85546875" style="254" bestFit="1" customWidth="1"/>
    <col min="2314" max="2314" width="10.42578125" style="254" bestFit="1" customWidth="1"/>
    <col min="2315" max="2315" width="54.85546875" style="254" customWidth="1"/>
    <col min="2316" max="2318" width="9.42578125" style="254" bestFit="1" customWidth="1"/>
    <col min="2319" max="2319" width="10.28515625" style="254" customWidth="1"/>
    <col min="2320" max="2320" width="8.42578125" style="254" customWidth="1"/>
    <col min="2321" max="2321" width="6.85546875" style="254" customWidth="1"/>
    <col min="2322" max="2322" width="8.28515625" style="254" customWidth="1"/>
    <col min="2323" max="2323" width="6.85546875" style="254" bestFit="1" customWidth="1"/>
    <col min="2324" max="2560" width="9.140625" style="254"/>
    <col min="2561" max="2561" width="56.42578125" style="254" bestFit="1" customWidth="1"/>
    <col min="2562" max="2565" width="8.42578125" style="254" bestFit="1" customWidth="1"/>
    <col min="2566" max="2566" width="7.140625" style="254" bestFit="1" customWidth="1"/>
    <col min="2567" max="2567" width="7" style="254" bestFit="1" customWidth="1"/>
    <col min="2568" max="2568" width="7.140625" style="254" bestFit="1" customWidth="1"/>
    <col min="2569" max="2569" width="6.85546875" style="254" bestFit="1" customWidth="1"/>
    <col min="2570" max="2570" width="10.42578125" style="254" bestFit="1" customWidth="1"/>
    <col min="2571" max="2571" width="54.85546875" style="254" customWidth="1"/>
    <col min="2572" max="2574" width="9.42578125" style="254" bestFit="1" customWidth="1"/>
    <col min="2575" max="2575" width="10.28515625" style="254" customWidth="1"/>
    <col min="2576" max="2576" width="8.42578125" style="254" customWidth="1"/>
    <col min="2577" max="2577" width="6.85546875" style="254" customWidth="1"/>
    <col min="2578" max="2578" width="8.28515625" style="254" customWidth="1"/>
    <col min="2579" max="2579" width="6.85546875" style="254" bestFit="1" customWidth="1"/>
    <col min="2580" max="2816" width="9.140625" style="254"/>
    <col min="2817" max="2817" width="56.42578125" style="254" bestFit="1" customWidth="1"/>
    <col min="2818" max="2821" width="8.42578125" style="254" bestFit="1" customWidth="1"/>
    <col min="2822" max="2822" width="7.140625" style="254" bestFit="1" customWidth="1"/>
    <col min="2823" max="2823" width="7" style="254" bestFit="1" customWidth="1"/>
    <col min="2824" max="2824" width="7.140625" style="254" bestFit="1" customWidth="1"/>
    <col min="2825" max="2825" width="6.85546875" style="254" bestFit="1" customWidth="1"/>
    <col min="2826" max="2826" width="10.42578125" style="254" bestFit="1" customWidth="1"/>
    <col min="2827" max="2827" width="54.85546875" style="254" customWidth="1"/>
    <col min="2828" max="2830" width="9.42578125" style="254" bestFit="1" customWidth="1"/>
    <col min="2831" max="2831" width="10.28515625" style="254" customWidth="1"/>
    <col min="2832" max="2832" width="8.42578125" style="254" customWidth="1"/>
    <col min="2833" max="2833" width="6.85546875" style="254" customWidth="1"/>
    <col min="2834" max="2834" width="8.28515625" style="254" customWidth="1"/>
    <col min="2835" max="2835" width="6.85546875" style="254" bestFit="1" customWidth="1"/>
    <col min="2836" max="3072" width="9.140625" style="254"/>
    <col min="3073" max="3073" width="56.42578125" style="254" bestFit="1" customWidth="1"/>
    <col min="3074" max="3077" width="8.42578125" style="254" bestFit="1" customWidth="1"/>
    <col min="3078" max="3078" width="7.140625" style="254" bestFit="1" customWidth="1"/>
    <col min="3079" max="3079" width="7" style="254" bestFit="1" customWidth="1"/>
    <col min="3080" max="3080" width="7.140625" style="254" bestFit="1" customWidth="1"/>
    <col min="3081" max="3081" width="6.85546875" style="254" bestFit="1" customWidth="1"/>
    <col min="3082" max="3082" width="10.42578125" style="254" bestFit="1" customWidth="1"/>
    <col min="3083" max="3083" width="54.85546875" style="254" customWidth="1"/>
    <col min="3084" max="3086" width="9.42578125" style="254" bestFit="1" customWidth="1"/>
    <col min="3087" max="3087" width="10.28515625" style="254" customWidth="1"/>
    <col min="3088" max="3088" width="8.42578125" style="254" customWidth="1"/>
    <col min="3089" max="3089" width="6.85546875" style="254" customWidth="1"/>
    <col min="3090" max="3090" width="8.28515625" style="254" customWidth="1"/>
    <col min="3091" max="3091" width="6.85546875" style="254" bestFit="1" customWidth="1"/>
    <col min="3092" max="3328" width="9.140625" style="254"/>
    <col min="3329" max="3329" width="56.42578125" style="254" bestFit="1" customWidth="1"/>
    <col min="3330" max="3333" width="8.42578125" style="254" bestFit="1" customWidth="1"/>
    <col min="3334" max="3334" width="7.140625" style="254" bestFit="1" customWidth="1"/>
    <col min="3335" max="3335" width="7" style="254" bestFit="1" customWidth="1"/>
    <col min="3336" max="3336" width="7.140625" style="254" bestFit="1" customWidth="1"/>
    <col min="3337" max="3337" width="6.85546875" style="254" bestFit="1" customWidth="1"/>
    <col min="3338" max="3338" width="10.42578125" style="254" bestFit="1" customWidth="1"/>
    <col min="3339" max="3339" width="54.85546875" style="254" customWidth="1"/>
    <col min="3340" max="3342" width="9.42578125" style="254" bestFit="1" customWidth="1"/>
    <col min="3343" max="3343" width="10.28515625" style="254" customWidth="1"/>
    <col min="3344" max="3344" width="8.42578125" style="254" customWidth="1"/>
    <col min="3345" max="3345" width="6.85546875" style="254" customWidth="1"/>
    <col min="3346" max="3346" width="8.28515625" style="254" customWidth="1"/>
    <col min="3347" max="3347" width="6.85546875" style="254" bestFit="1" customWidth="1"/>
    <col min="3348" max="3584" width="9.140625" style="254"/>
    <col min="3585" max="3585" width="56.42578125" style="254" bestFit="1" customWidth="1"/>
    <col min="3586" max="3589" width="8.42578125" style="254" bestFit="1" customWidth="1"/>
    <col min="3590" max="3590" width="7.140625" style="254" bestFit="1" customWidth="1"/>
    <col min="3591" max="3591" width="7" style="254" bestFit="1" customWidth="1"/>
    <col min="3592" max="3592" width="7.140625" style="254" bestFit="1" customWidth="1"/>
    <col min="3593" max="3593" width="6.85546875" style="254" bestFit="1" customWidth="1"/>
    <col min="3594" max="3594" width="10.42578125" style="254" bestFit="1" customWidth="1"/>
    <col min="3595" max="3595" width="54.85546875" style="254" customWidth="1"/>
    <col min="3596" max="3598" width="9.42578125" style="254" bestFit="1" customWidth="1"/>
    <col min="3599" max="3599" width="10.28515625" style="254" customWidth="1"/>
    <col min="3600" max="3600" width="8.42578125" style="254" customWidth="1"/>
    <col min="3601" max="3601" width="6.85546875" style="254" customWidth="1"/>
    <col min="3602" max="3602" width="8.28515625" style="254" customWidth="1"/>
    <col min="3603" max="3603" width="6.85546875" style="254" bestFit="1" customWidth="1"/>
    <col min="3604" max="3840" width="9.140625" style="254"/>
    <col min="3841" max="3841" width="56.42578125" style="254" bestFit="1" customWidth="1"/>
    <col min="3842" max="3845" width="8.42578125" style="254" bestFit="1" customWidth="1"/>
    <col min="3846" max="3846" width="7.140625" style="254" bestFit="1" customWidth="1"/>
    <col min="3847" max="3847" width="7" style="254" bestFit="1" customWidth="1"/>
    <col min="3848" max="3848" width="7.140625" style="254" bestFit="1" customWidth="1"/>
    <col min="3849" max="3849" width="6.85546875" style="254" bestFit="1" customWidth="1"/>
    <col min="3850" max="3850" width="10.42578125" style="254" bestFit="1" customWidth="1"/>
    <col min="3851" max="3851" width="54.85546875" style="254" customWidth="1"/>
    <col min="3852" max="3854" width="9.42578125" style="254" bestFit="1" customWidth="1"/>
    <col min="3855" max="3855" width="10.28515625" style="254" customWidth="1"/>
    <col min="3856" max="3856" width="8.42578125" style="254" customWidth="1"/>
    <col min="3857" max="3857" width="6.85546875" style="254" customWidth="1"/>
    <col min="3858" max="3858" width="8.28515625" style="254" customWidth="1"/>
    <col min="3859" max="3859" width="6.85546875" style="254" bestFit="1" customWidth="1"/>
    <col min="3860" max="4096" width="9.140625" style="254"/>
    <col min="4097" max="4097" width="56.42578125" style="254" bestFit="1" customWidth="1"/>
    <col min="4098" max="4101" width="8.42578125" style="254" bestFit="1" customWidth="1"/>
    <col min="4102" max="4102" width="7.140625" style="254" bestFit="1" customWidth="1"/>
    <col min="4103" max="4103" width="7" style="254" bestFit="1" customWidth="1"/>
    <col min="4104" max="4104" width="7.140625" style="254" bestFit="1" customWidth="1"/>
    <col min="4105" max="4105" width="6.85546875" style="254" bestFit="1" customWidth="1"/>
    <col min="4106" max="4106" width="10.42578125" style="254" bestFit="1" customWidth="1"/>
    <col min="4107" max="4107" width="54.85546875" style="254" customWidth="1"/>
    <col min="4108" max="4110" width="9.42578125" style="254" bestFit="1" customWidth="1"/>
    <col min="4111" max="4111" width="10.28515625" style="254" customWidth="1"/>
    <col min="4112" max="4112" width="8.42578125" style="254" customWidth="1"/>
    <col min="4113" max="4113" width="6.85546875" style="254" customWidth="1"/>
    <col min="4114" max="4114" width="8.28515625" style="254" customWidth="1"/>
    <col min="4115" max="4115" width="6.85546875" style="254" bestFit="1" customWidth="1"/>
    <col min="4116" max="4352" width="9.140625" style="254"/>
    <col min="4353" max="4353" width="56.42578125" style="254" bestFit="1" customWidth="1"/>
    <col min="4354" max="4357" width="8.42578125" style="254" bestFit="1" customWidth="1"/>
    <col min="4358" max="4358" width="7.140625" style="254" bestFit="1" customWidth="1"/>
    <col min="4359" max="4359" width="7" style="254" bestFit="1" customWidth="1"/>
    <col min="4360" max="4360" width="7.140625" style="254" bestFit="1" customWidth="1"/>
    <col min="4361" max="4361" width="6.85546875" style="254" bestFit="1" customWidth="1"/>
    <col min="4362" max="4362" width="10.42578125" style="254" bestFit="1" customWidth="1"/>
    <col min="4363" max="4363" width="54.85546875" style="254" customWidth="1"/>
    <col min="4364" max="4366" width="9.42578125" style="254" bestFit="1" customWidth="1"/>
    <col min="4367" max="4367" width="10.28515625" style="254" customWidth="1"/>
    <col min="4368" max="4368" width="8.42578125" style="254" customWidth="1"/>
    <col min="4369" max="4369" width="6.85546875" style="254" customWidth="1"/>
    <col min="4370" max="4370" width="8.28515625" style="254" customWidth="1"/>
    <col min="4371" max="4371" width="6.85546875" style="254" bestFit="1" customWidth="1"/>
    <col min="4372" max="4608" width="9.140625" style="254"/>
    <col min="4609" max="4609" width="56.42578125" style="254" bestFit="1" customWidth="1"/>
    <col min="4610" max="4613" width="8.42578125" style="254" bestFit="1" customWidth="1"/>
    <col min="4614" max="4614" width="7.140625" style="254" bestFit="1" customWidth="1"/>
    <col min="4615" max="4615" width="7" style="254" bestFit="1" customWidth="1"/>
    <col min="4616" max="4616" width="7.140625" style="254" bestFit="1" customWidth="1"/>
    <col min="4617" max="4617" width="6.85546875" style="254" bestFit="1" customWidth="1"/>
    <col min="4618" max="4618" width="10.42578125" style="254" bestFit="1" customWidth="1"/>
    <col min="4619" max="4619" width="54.85546875" style="254" customWidth="1"/>
    <col min="4620" max="4622" width="9.42578125" style="254" bestFit="1" customWidth="1"/>
    <col min="4623" max="4623" width="10.28515625" style="254" customWidth="1"/>
    <col min="4624" max="4624" width="8.42578125" style="254" customWidth="1"/>
    <col min="4625" max="4625" width="6.85546875" style="254" customWidth="1"/>
    <col min="4626" max="4626" width="8.28515625" style="254" customWidth="1"/>
    <col min="4627" max="4627" width="6.85546875" style="254" bestFit="1" customWidth="1"/>
    <col min="4628" max="4864" width="9.140625" style="254"/>
    <col min="4865" max="4865" width="56.42578125" style="254" bestFit="1" customWidth="1"/>
    <col min="4866" max="4869" width="8.42578125" style="254" bestFit="1" customWidth="1"/>
    <col min="4870" max="4870" width="7.140625" style="254" bestFit="1" customWidth="1"/>
    <col min="4871" max="4871" width="7" style="254" bestFit="1" customWidth="1"/>
    <col min="4872" max="4872" width="7.140625" style="254" bestFit="1" customWidth="1"/>
    <col min="4873" max="4873" width="6.85546875" style="254" bestFit="1" customWidth="1"/>
    <col min="4874" max="4874" width="10.42578125" style="254" bestFit="1" customWidth="1"/>
    <col min="4875" max="4875" width="54.85546875" style="254" customWidth="1"/>
    <col min="4876" max="4878" width="9.42578125" style="254" bestFit="1" customWidth="1"/>
    <col min="4879" max="4879" width="10.28515625" style="254" customWidth="1"/>
    <col min="4880" max="4880" width="8.42578125" style="254" customWidth="1"/>
    <col min="4881" max="4881" width="6.85546875" style="254" customWidth="1"/>
    <col min="4882" max="4882" width="8.28515625" style="254" customWidth="1"/>
    <col min="4883" max="4883" width="6.85546875" style="254" bestFit="1" customWidth="1"/>
    <col min="4884" max="5120" width="9.140625" style="254"/>
    <col min="5121" max="5121" width="56.42578125" style="254" bestFit="1" customWidth="1"/>
    <col min="5122" max="5125" width="8.42578125" style="254" bestFit="1" customWidth="1"/>
    <col min="5126" max="5126" width="7.140625" style="254" bestFit="1" customWidth="1"/>
    <col min="5127" max="5127" width="7" style="254" bestFit="1" customWidth="1"/>
    <col min="5128" max="5128" width="7.140625" style="254" bestFit="1" customWidth="1"/>
    <col min="5129" max="5129" width="6.85546875" style="254" bestFit="1" customWidth="1"/>
    <col min="5130" max="5130" width="10.42578125" style="254" bestFit="1" customWidth="1"/>
    <col min="5131" max="5131" width="54.85546875" style="254" customWidth="1"/>
    <col min="5132" max="5134" width="9.42578125" style="254" bestFit="1" customWidth="1"/>
    <col min="5135" max="5135" width="10.28515625" style="254" customWidth="1"/>
    <col min="5136" max="5136" width="8.42578125" style="254" customWidth="1"/>
    <col min="5137" max="5137" width="6.85546875" style="254" customWidth="1"/>
    <col min="5138" max="5138" width="8.28515625" style="254" customWidth="1"/>
    <col min="5139" max="5139" width="6.85546875" style="254" bestFit="1" customWidth="1"/>
    <col min="5140" max="5376" width="9.140625" style="254"/>
    <col min="5377" max="5377" width="56.42578125" style="254" bestFit="1" customWidth="1"/>
    <col min="5378" max="5381" width="8.42578125" style="254" bestFit="1" customWidth="1"/>
    <col min="5382" max="5382" width="7.140625" style="254" bestFit="1" customWidth="1"/>
    <col min="5383" max="5383" width="7" style="254" bestFit="1" customWidth="1"/>
    <col min="5384" max="5384" width="7.140625" style="254" bestFit="1" customWidth="1"/>
    <col min="5385" max="5385" width="6.85546875" style="254" bestFit="1" customWidth="1"/>
    <col min="5386" max="5386" width="10.42578125" style="254" bestFit="1" customWidth="1"/>
    <col min="5387" max="5387" width="54.85546875" style="254" customWidth="1"/>
    <col min="5388" max="5390" width="9.42578125" style="254" bestFit="1" customWidth="1"/>
    <col min="5391" max="5391" width="10.28515625" style="254" customWidth="1"/>
    <col min="5392" max="5392" width="8.42578125" style="254" customWidth="1"/>
    <col min="5393" max="5393" width="6.85546875" style="254" customWidth="1"/>
    <col min="5394" max="5394" width="8.28515625" style="254" customWidth="1"/>
    <col min="5395" max="5395" width="6.85546875" style="254" bestFit="1" customWidth="1"/>
    <col min="5396" max="5632" width="9.140625" style="254"/>
    <col min="5633" max="5633" width="56.42578125" style="254" bestFit="1" customWidth="1"/>
    <col min="5634" max="5637" width="8.42578125" style="254" bestFit="1" customWidth="1"/>
    <col min="5638" max="5638" width="7.140625" style="254" bestFit="1" customWidth="1"/>
    <col min="5639" max="5639" width="7" style="254" bestFit="1" customWidth="1"/>
    <col min="5640" max="5640" width="7.140625" style="254" bestFit="1" customWidth="1"/>
    <col min="5641" max="5641" width="6.85546875" style="254" bestFit="1" customWidth="1"/>
    <col min="5642" max="5642" width="10.42578125" style="254" bestFit="1" customWidth="1"/>
    <col min="5643" max="5643" width="54.85546875" style="254" customWidth="1"/>
    <col min="5644" max="5646" width="9.42578125" style="254" bestFit="1" customWidth="1"/>
    <col min="5647" max="5647" width="10.28515625" style="254" customWidth="1"/>
    <col min="5648" max="5648" width="8.42578125" style="254" customWidth="1"/>
    <col min="5649" max="5649" width="6.85546875" style="254" customWidth="1"/>
    <col min="5650" max="5650" width="8.28515625" style="254" customWidth="1"/>
    <col min="5651" max="5651" width="6.85546875" style="254" bestFit="1" customWidth="1"/>
    <col min="5652" max="5888" width="9.140625" style="254"/>
    <col min="5889" max="5889" width="56.42578125" style="254" bestFit="1" customWidth="1"/>
    <col min="5890" max="5893" width="8.42578125" style="254" bestFit="1" customWidth="1"/>
    <col min="5894" max="5894" width="7.140625" style="254" bestFit="1" customWidth="1"/>
    <col min="5895" max="5895" width="7" style="254" bestFit="1" customWidth="1"/>
    <col min="5896" max="5896" width="7.140625" style="254" bestFit="1" customWidth="1"/>
    <col min="5897" max="5897" width="6.85546875" style="254" bestFit="1" customWidth="1"/>
    <col min="5898" max="5898" width="10.42578125" style="254" bestFit="1" customWidth="1"/>
    <col min="5899" max="5899" width="54.85546875" style="254" customWidth="1"/>
    <col min="5900" max="5902" width="9.42578125" style="254" bestFit="1" customWidth="1"/>
    <col min="5903" max="5903" width="10.28515625" style="254" customWidth="1"/>
    <col min="5904" max="5904" width="8.42578125" style="254" customWidth="1"/>
    <col min="5905" max="5905" width="6.85546875" style="254" customWidth="1"/>
    <col min="5906" max="5906" width="8.28515625" style="254" customWidth="1"/>
    <col min="5907" max="5907" width="6.85546875" style="254" bestFit="1" customWidth="1"/>
    <col min="5908" max="6144" width="9.140625" style="254"/>
    <col min="6145" max="6145" width="56.42578125" style="254" bestFit="1" customWidth="1"/>
    <col min="6146" max="6149" width="8.42578125" style="254" bestFit="1" customWidth="1"/>
    <col min="6150" max="6150" width="7.140625" style="254" bestFit="1" customWidth="1"/>
    <col min="6151" max="6151" width="7" style="254" bestFit="1" customWidth="1"/>
    <col min="6152" max="6152" width="7.140625" style="254" bestFit="1" customWidth="1"/>
    <col min="6153" max="6153" width="6.85546875" style="254" bestFit="1" customWidth="1"/>
    <col min="6154" max="6154" width="10.42578125" style="254" bestFit="1" customWidth="1"/>
    <col min="6155" max="6155" width="54.85546875" style="254" customWidth="1"/>
    <col min="6156" max="6158" width="9.42578125" style="254" bestFit="1" customWidth="1"/>
    <col min="6159" max="6159" width="10.28515625" style="254" customWidth="1"/>
    <col min="6160" max="6160" width="8.42578125" style="254" customWidth="1"/>
    <col min="6161" max="6161" width="6.85546875" style="254" customWidth="1"/>
    <col min="6162" max="6162" width="8.28515625" style="254" customWidth="1"/>
    <col min="6163" max="6163" width="6.85546875" style="254" bestFit="1" customWidth="1"/>
    <col min="6164" max="6400" width="9.140625" style="254"/>
    <col min="6401" max="6401" width="56.42578125" style="254" bestFit="1" customWidth="1"/>
    <col min="6402" max="6405" width="8.42578125" style="254" bestFit="1" customWidth="1"/>
    <col min="6406" max="6406" width="7.140625" style="254" bestFit="1" customWidth="1"/>
    <col min="6407" max="6407" width="7" style="254" bestFit="1" customWidth="1"/>
    <col min="6408" max="6408" width="7.140625" style="254" bestFit="1" customWidth="1"/>
    <col min="6409" max="6409" width="6.85546875" style="254" bestFit="1" customWidth="1"/>
    <col min="6410" max="6410" width="10.42578125" style="254" bestFit="1" customWidth="1"/>
    <col min="6411" max="6411" width="54.85546875" style="254" customWidth="1"/>
    <col min="6412" max="6414" width="9.42578125" style="254" bestFit="1" customWidth="1"/>
    <col min="6415" max="6415" width="10.28515625" style="254" customWidth="1"/>
    <col min="6416" max="6416" width="8.42578125" style="254" customWidth="1"/>
    <col min="6417" max="6417" width="6.85546875" style="254" customWidth="1"/>
    <col min="6418" max="6418" width="8.28515625" style="254" customWidth="1"/>
    <col min="6419" max="6419" width="6.85546875" style="254" bestFit="1" customWidth="1"/>
    <col min="6420" max="6656" width="9.140625" style="254"/>
    <col min="6657" max="6657" width="56.42578125" style="254" bestFit="1" customWidth="1"/>
    <col min="6658" max="6661" width="8.42578125" style="254" bestFit="1" customWidth="1"/>
    <col min="6662" max="6662" width="7.140625" style="254" bestFit="1" customWidth="1"/>
    <col min="6663" max="6663" width="7" style="254" bestFit="1" customWidth="1"/>
    <col min="6664" max="6664" width="7.140625" style="254" bestFit="1" customWidth="1"/>
    <col min="6665" max="6665" width="6.85546875" style="254" bestFit="1" customWidth="1"/>
    <col min="6666" max="6666" width="10.42578125" style="254" bestFit="1" customWidth="1"/>
    <col min="6667" max="6667" width="54.85546875" style="254" customWidth="1"/>
    <col min="6668" max="6670" width="9.42578125" style="254" bestFit="1" customWidth="1"/>
    <col min="6671" max="6671" width="10.28515625" style="254" customWidth="1"/>
    <col min="6672" max="6672" width="8.42578125" style="254" customWidth="1"/>
    <col min="6673" max="6673" width="6.85546875" style="254" customWidth="1"/>
    <col min="6674" max="6674" width="8.28515625" style="254" customWidth="1"/>
    <col min="6675" max="6675" width="6.85546875" style="254" bestFit="1" customWidth="1"/>
    <col min="6676" max="6912" width="9.140625" style="254"/>
    <col min="6913" max="6913" width="56.42578125" style="254" bestFit="1" customWidth="1"/>
    <col min="6914" max="6917" width="8.42578125" style="254" bestFit="1" customWidth="1"/>
    <col min="6918" max="6918" width="7.140625" style="254" bestFit="1" customWidth="1"/>
    <col min="6919" max="6919" width="7" style="254" bestFit="1" customWidth="1"/>
    <col min="6920" max="6920" width="7.140625" style="254" bestFit="1" customWidth="1"/>
    <col min="6921" max="6921" width="6.85546875" style="254" bestFit="1" customWidth="1"/>
    <col min="6922" max="6922" width="10.42578125" style="254" bestFit="1" customWidth="1"/>
    <col min="6923" max="6923" width="54.85546875" style="254" customWidth="1"/>
    <col min="6924" max="6926" width="9.42578125" style="254" bestFit="1" customWidth="1"/>
    <col min="6927" max="6927" width="10.28515625" style="254" customWidth="1"/>
    <col min="6928" max="6928" width="8.42578125" style="254" customWidth="1"/>
    <col min="6929" max="6929" width="6.85546875" style="254" customWidth="1"/>
    <col min="6930" max="6930" width="8.28515625" style="254" customWidth="1"/>
    <col min="6931" max="6931" width="6.85546875" style="254" bestFit="1" customWidth="1"/>
    <col min="6932" max="7168" width="9.140625" style="254"/>
    <col min="7169" max="7169" width="56.42578125" style="254" bestFit="1" customWidth="1"/>
    <col min="7170" max="7173" width="8.42578125" style="254" bestFit="1" customWidth="1"/>
    <col min="7174" max="7174" width="7.140625" style="254" bestFit="1" customWidth="1"/>
    <col min="7175" max="7175" width="7" style="254" bestFit="1" customWidth="1"/>
    <col min="7176" max="7176" width="7.140625" style="254" bestFit="1" customWidth="1"/>
    <col min="7177" max="7177" width="6.85546875" style="254" bestFit="1" customWidth="1"/>
    <col min="7178" max="7178" width="10.42578125" style="254" bestFit="1" customWidth="1"/>
    <col min="7179" max="7179" width="54.85546875" style="254" customWidth="1"/>
    <col min="7180" max="7182" width="9.42578125" style="254" bestFit="1" customWidth="1"/>
    <col min="7183" max="7183" width="10.28515625" style="254" customWidth="1"/>
    <col min="7184" max="7184" width="8.42578125" style="254" customWidth="1"/>
    <col min="7185" max="7185" width="6.85546875" style="254" customWidth="1"/>
    <col min="7186" max="7186" width="8.28515625" style="254" customWidth="1"/>
    <col min="7187" max="7187" width="6.85546875" style="254" bestFit="1" customWidth="1"/>
    <col min="7188" max="7424" width="9.140625" style="254"/>
    <col min="7425" max="7425" width="56.42578125" style="254" bestFit="1" customWidth="1"/>
    <col min="7426" max="7429" width="8.42578125" style="254" bestFit="1" customWidth="1"/>
    <col min="7430" max="7430" width="7.140625" style="254" bestFit="1" customWidth="1"/>
    <col min="7431" max="7431" width="7" style="254" bestFit="1" customWidth="1"/>
    <col min="7432" max="7432" width="7.140625" style="254" bestFit="1" customWidth="1"/>
    <col min="7433" max="7433" width="6.85546875" style="254" bestFit="1" customWidth="1"/>
    <col min="7434" max="7434" width="10.42578125" style="254" bestFit="1" customWidth="1"/>
    <col min="7435" max="7435" width="54.85546875" style="254" customWidth="1"/>
    <col min="7436" max="7438" width="9.42578125" style="254" bestFit="1" customWidth="1"/>
    <col min="7439" max="7439" width="10.28515625" style="254" customWidth="1"/>
    <col min="7440" max="7440" width="8.42578125" style="254" customWidth="1"/>
    <col min="7441" max="7441" width="6.85546875" style="254" customWidth="1"/>
    <col min="7442" max="7442" width="8.28515625" style="254" customWidth="1"/>
    <col min="7443" max="7443" width="6.85546875" style="254" bestFit="1" customWidth="1"/>
    <col min="7444" max="7680" width="9.140625" style="254"/>
    <col min="7681" max="7681" width="56.42578125" style="254" bestFit="1" customWidth="1"/>
    <col min="7682" max="7685" width="8.42578125" style="254" bestFit="1" customWidth="1"/>
    <col min="7686" max="7686" width="7.140625" style="254" bestFit="1" customWidth="1"/>
    <col min="7687" max="7687" width="7" style="254" bestFit="1" customWidth="1"/>
    <col min="7688" max="7688" width="7.140625" style="254" bestFit="1" customWidth="1"/>
    <col min="7689" max="7689" width="6.85546875" style="254" bestFit="1" customWidth="1"/>
    <col min="7690" max="7690" width="10.42578125" style="254" bestFit="1" customWidth="1"/>
    <col min="7691" max="7691" width="54.85546875" style="254" customWidth="1"/>
    <col min="7692" max="7694" width="9.42578125" style="254" bestFit="1" customWidth="1"/>
    <col min="7695" max="7695" width="10.28515625" style="254" customWidth="1"/>
    <col min="7696" max="7696" width="8.42578125" style="254" customWidth="1"/>
    <col min="7697" max="7697" width="6.85546875" style="254" customWidth="1"/>
    <col min="7698" max="7698" width="8.28515625" style="254" customWidth="1"/>
    <col min="7699" max="7699" width="6.85546875" style="254" bestFit="1" customWidth="1"/>
    <col min="7700" max="7936" width="9.140625" style="254"/>
    <col min="7937" max="7937" width="56.42578125" style="254" bestFit="1" customWidth="1"/>
    <col min="7938" max="7941" width="8.42578125" style="254" bestFit="1" customWidth="1"/>
    <col min="7942" max="7942" width="7.140625" style="254" bestFit="1" customWidth="1"/>
    <col min="7943" max="7943" width="7" style="254" bestFit="1" customWidth="1"/>
    <col min="7944" max="7944" width="7.140625" style="254" bestFit="1" customWidth="1"/>
    <col min="7945" max="7945" width="6.85546875" style="254" bestFit="1" customWidth="1"/>
    <col min="7946" max="7946" width="10.42578125" style="254" bestFit="1" customWidth="1"/>
    <col min="7947" max="7947" width="54.85546875" style="254" customWidth="1"/>
    <col min="7948" max="7950" width="9.42578125" style="254" bestFit="1" customWidth="1"/>
    <col min="7951" max="7951" width="10.28515625" style="254" customWidth="1"/>
    <col min="7952" max="7952" width="8.42578125" style="254" customWidth="1"/>
    <col min="7953" max="7953" width="6.85546875" style="254" customWidth="1"/>
    <col min="7954" max="7954" width="8.28515625" style="254" customWidth="1"/>
    <col min="7955" max="7955" width="6.85546875" style="254" bestFit="1" customWidth="1"/>
    <col min="7956" max="8192" width="9.140625" style="254"/>
    <col min="8193" max="8193" width="56.42578125" style="254" bestFit="1" customWidth="1"/>
    <col min="8194" max="8197" width="8.42578125" style="254" bestFit="1" customWidth="1"/>
    <col min="8198" max="8198" width="7.140625" style="254" bestFit="1" customWidth="1"/>
    <col min="8199" max="8199" width="7" style="254" bestFit="1" customWidth="1"/>
    <col min="8200" max="8200" width="7.140625" style="254" bestFit="1" customWidth="1"/>
    <col min="8201" max="8201" width="6.85546875" style="254" bestFit="1" customWidth="1"/>
    <col min="8202" max="8202" width="10.42578125" style="254" bestFit="1" customWidth="1"/>
    <col min="8203" max="8203" width="54.85546875" style="254" customWidth="1"/>
    <col min="8204" max="8206" width="9.42578125" style="254" bestFit="1" customWidth="1"/>
    <col min="8207" max="8207" width="10.28515625" style="254" customWidth="1"/>
    <col min="8208" max="8208" width="8.42578125" style="254" customWidth="1"/>
    <col min="8209" max="8209" width="6.85546875" style="254" customWidth="1"/>
    <col min="8210" max="8210" width="8.28515625" style="254" customWidth="1"/>
    <col min="8211" max="8211" width="6.85546875" style="254" bestFit="1" customWidth="1"/>
    <col min="8212" max="8448" width="9.140625" style="254"/>
    <col min="8449" max="8449" width="56.42578125" style="254" bestFit="1" customWidth="1"/>
    <col min="8450" max="8453" width="8.42578125" style="254" bestFit="1" customWidth="1"/>
    <col min="8454" max="8454" width="7.140625" style="254" bestFit="1" customWidth="1"/>
    <col min="8455" max="8455" width="7" style="254" bestFit="1" customWidth="1"/>
    <col min="8456" max="8456" width="7.140625" style="254" bestFit="1" customWidth="1"/>
    <col min="8457" max="8457" width="6.85546875" style="254" bestFit="1" customWidth="1"/>
    <col min="8458" max="8458" width="10.42578125" style="254" bestFit="1" customWidth="1"/>
    <col min="8459" max="8459" width="54.85546875" style="254" customWidth="1"/>
    <col min="8460" max="8462" width="9.42578125" style="254" bestFit="1" customWidth="1"/>
    <col min="8463" max="8463" width="10.28515625" style="254" customWidth="1"/>
    <col min="8464" max="8464" width="8.42578125" style="254" customWidth="1"/>
    <col min="8465" max="8465" width="6.85546875" style="254" customWidth="1"/>
    <col min="8466" max="8466" width="8.28515625" style="254" customWidth="1"/>
    <col min="8467" max="8467" width="6.85546875" style="254" bestFit="1" customWidth="1"/>
    <col min="8468" max="8704" width="9.140625" style="254"/>
    <col min="8705" max="8705" width="56.42578125" style="254" bestFit="1" customWidth="1"/>
    <col min="8706" max="8709" width="8.42578125" style="254" bestFit="1" customWidth="1"/>
    <col min="8710" max="8710" width="7.140625" style="254" bestFit="1" customWidth="1"/>
    <col min="8711" max="8711" width="7" style="254" bestFit="1" customWidth="1"/>
    <col min="8712" max="8712" width="7.140625" style="254" bestFit="1" customWidth="1"/>
    <col min="8713" max="8713" width="6.85546875" style="254" bestFit="1" customWidth="1"/>
    <col min="8714" max="8714" width="10.42578125" style="254" bestFit="1" customWidth="1"/>
    <col min="8715" max="8715" width="54.85546875" style="254" customWidth="1"/>
    <col min="8716" max="8718" width="9.42578125" style="254" bestFit="1" customWidth="1"/>
    <col min="8719" max="8719" width="10.28515625" style="254" customWidth="1"/>
    <col min="8720" max="8720" width="8.42578125" style="254" customWidth="1"/>
    <col min="8721" max="8721" width="6.85546875" style="254" customWidth="1"/>
    <col min="8722" max="8722" width="8.28515625" style="254" customWidth="1"/>
    <col min="8723" max="8723" width="6.85546875" style="254" bestFit="1" customWidth="1"/>
    <col min="8724" max="8960" width="9.140625" style="254"/>
    <col min="8961" max="8961" width="56.42578125" style="254" bestFit="1" customWidth="1"/>
    <col min="8962" max="8965" width="8.42578125" style="254" bestFit="1" customWidth="1"/>
    <col min="8966" max="8966" width="7.140625" style="254" bestFit="1" customWidth="1"/>
    <col min="8967" max="8967" width="7" style="254" bestFit="1" customWidth="1"/>
    <col min="8968" max="8968" width="7.140625" style="254" bestFit="1" customWidth="1"/>
    <col min="8969" max="8969" width="6.85546875" style="254" bestFit="1" customWidth="1"/>
    <col min="8970" max="8970" width="10.42578125" style="254" bestFit="1" customWidth="1"/>
    <col min="8971" max="8971" width="54.85546875" style="254" customWidth="1"/>
    <col min="8972" max="8974" width="9.42578125" style="254" bestFit="1" customWidth="1"/>
    <col min="8975" max="8975" width="10.28515625" style="254" customWidth="1"/>
    <col min="8976" max="8976" width="8.42578125" style="254" customWidth="1"/>
    <col min="8977" max="8977" width="6.85546875" style="254" customWidth="1"/>
    <col min="8978" max="8978" width="8.28515625" style="254" customWidth="1"/>
    <col min="8979" max="8979" width="6.85546875" style="254" bestFit="1" customWidth="1"/>
    <col min="8980" max="9216" width="9.140625" style="254"/>
    <col min="9217" max="9217" width="56.42578125" style="254" bestFit="1" customWidth="1"/>
    <col min="9218" max="9221" width="8.42578125" style="254" bestFit="1" customWidth="1"/>
    <col min="9222" max="9222" width="7.140625" style="254" bestFit="1" customWidth="1"/>
    <col min="9223" max="9223" width="7" style="254" bestFit="1" customWidth="1"/>
    <col min="9224" max="9224" width="7.140625" style="254" bestFit="1" customWidth="1"/>
    <col min="9225" max="9225" width="6.85546875" style="254" bestFit="1" customWidth="1"/>
    <col min="9226" max="9226" width="10.42578125" style="254" bestFit="1" customWidth="1"/>
    <col min="9227" max="9227" width="54.85546875" style="254" customWidth="1"/>
    <col min="9228" max="9230" width="9.42578125" style="254" bestFit="1" customWidth="1"/>
    <col min="9231" max="9231" width="10.28515625" style="254" customWidth="1"/>
    <col min="9232" max="9232" width="8.42578125" style="254" customWidth="1"/>
    <col min="9233" max="9233" width="6.85546875" style="254" customWidth="1"/>
    <col min="9234" max="9234" width="8.28515625" style="254" customWidth="1"/>
    <col min="9235" max="9235" width="6.85546875" style="254" bestFit="1" customWidth="1"/>
    <col min="9236" max="9472" width="9.140625" style="254"/>
    <col min="9473" max="9473" width="56.42578125" style="254" bestFit="1" customWidth="1"/>
    <col min="9474" max="9477" width="8.42578125" style="254" bestFit="1" customWidth="1"/>
    <col min="9478" max="9478" width="7.140625" style="254" bestFit="1" customWidth="1"/>
    <col min="9479" max="9479" width="7" style="254" bestFit="1" customWidth="1"/>
    <col min="9480" max="9480" width="7.140625" style="254" bestFit="1" customWidth="1"/>
    <col min="9481" max="9481" width="6.85546875" style="254" bestFit="1" customWidth="1"/>
    <col min="9482" max="9482" width="10.42578125" style="254" bestFit="1" customWidth="1"/>
    <col min="9483" max="9483" width="54.85546875" style="254" customWidth="1"/>
    <col min="9484" max="9486" width="9.42578125" style="254" bestFit="1" customWidth="1"/>
    <col min="9487" max="9487" width="10.28515625" style="254" customWidth="1"/>
    <col min="9488" max="9488" width="8.42578125" style="254" customWidth="1"/>
    <col min="9489" max="9489" width="6.85546875" style="254" customWidth="1"/>
    <col min="9490" max="9490" width="8.28515625" style="254" customWidth="1"/>
    <col min="9491" max="9491" width="6.85546875" style="254" bestFit="1" customWidth="1"/>
    <col min="9492" max="9728" width="9.140625" style="254"/>
    <col min="9729" max="9729" width="56.42578125" style="254" bestFit="1" customWidth="1"/>
    <col min="9730" max="9733" width="8.42578125" style="254" bestFit="1" customWidth="1"/>
    <col min="9734" max="9734" width="7.140625" style="254" bestFit="1" customWidth="1"/>
    <col min="9735" max="9735" width="7" style="254" bestFit="1" customWidth="1"/>
    <col min="9736" max="9736" width="7.140625" style="254" bestFit="1" customWidth="1"/>
    <col min="9737" max="9737" width="6.85546875" style="254" bestFit="1" customWidth="1"/>
    <col min="9738" max="9738" width="10.42578125" style="254" bestFit="1" customWidth="1"/>
    <col min="9739" max="9739" width="54.85546875" style="254" customWidth="1"/>
    <col min="9740" max="9742" width="9.42578125" style="254" bestFit="1" customWidth="1"/>
    <col min="9743" max="9743" width="10.28515625" style="254" customWidth="1"/>
    <col min="9744" max="9744" width="8.42578125" style="254" customWidth="1"/>
    <col min="9745" max="9745" width="6.85546875" style="254" customWidth="1"/>
    <col min="9746" max="9746" width="8.28515625" style="254" customWidth="1"/>
    <col min="9747" max="9747" width="6.85546875" style="254" bestFit="1" customWidth="1"/>
    <col min="9748" max="9984" width="9.140625" style="254"/>
    <col min="9985" max="9985" width="56.42578125" style="254" bestFit="1" customWidth="1"/>
    <col min="9986" max="9989" width="8.42578125" style="254" bestFit="1" customWidth="1"/>
    <col min="9990" max="9990" width="7.140625" style="254" bestFit="1" customWidth="1"/>
    <col min="9991" max="9991" width="7" style="254" bestFit="1" customWidth="1"/>
    <col min="9992" max="9992" width="7.140625" style="254" bestFit="1" customWidth="1"/>
    <col min="9993" max="9993" width="6.85546875" style="254" bestFit="1" customWidth="1"/>
    <col min="9994" max="9994" width="10.42578125" style="254" bestFit="1" customWidth="1"/>
    <col min="9995" max="9995" width="54.85546875" style="254" customWidth="1"/>
    <col min="9996" max="9998" width="9.42578125" style="254" bestFit="1" customWidth="1"/>
    <col min="9999" max="9999" width="10.28515625" style="254" customWidth="1"/>
    <col min="10000" max="10000" width="8.42578125" style="254" customWidth="1"/>
    <col min="10001" max="10001" width="6.85546875" style="254" customWidth="1"/>
    <col min="10002" max="10002" width="8.28515625" style="254" customWidth="1"/>
    <col min="10003" max="10003" width="6.85546875" style="254" bestFit="1" customWidth="1"/>
    <col min="10004" max="10240" width="9.140625" style="254"/>
    <col min="10241" max="10241" width="56.42578125" style="254" bestFit="1" customWidth="1"/>
    <col min="10242" max="10245" width="8.42578125" style="254" bestFit="1" customWidth="1"/>
    <col min="10246" max="10246" width="7.140625" style="254" bestFit="1" customWidth="1"/>
    <col min="10247" max="10247" width="7" style="254" bestFit="1" customWidth="1"/>
    <col min="10248" max="10248" width="7.140625" style="254" bestFit="1" customWidth="1"/>
    <col min="10249" max="10249" width="6.85546875" style="254" bestFit="1" customWidth="1"/>
    <col min="10250" max="10250" width="10.42578125" style="254" bestFit="1" customWidth="1"/>
    <col min="10251" max="10251" width="54.85546875" style="254" customWidth="1"/>
    <col min="10252" max="10254" width="9.42578125" style="254" bestFit="1" customWidth="1"/>
    <col min="10255" max="10255" width="10.28515625" style="254" customWidth="1"/>
    <col min="10256" max="10256" width="8.42578125" style="254" customWidth="1"/>
    <col min="10257" max="10257" width="6.85546875" style="254" customWidth="1"/>
    <col min="10258" max="10258" width="8.28515625" style="254" customWidth="1"/>
    <col min="10259" max="10259" width="6.85546875" style="254" bestFit="1" customWidth="1"/>
    <col min="10260" max="10496" width="9.140625" style="254"/>
    <col min="10497" max="10497" width="56.42578125" style="254" bestFit="1" customWidth="1"/>
    <col min="10498" max="10501" width="8.42578125" style="254" bestFit="1" customWidth="1"/>
    <col min="10502" max="10502" width="7.140625" style="254" bestFit="1" customWidth="1"/>
    <col min="10503" max="10503" width="7" style="254" bestFit="1" customWidth="1"/>
    <col min="10504" max="10504" width="7.140625" style="254" bestFit="1" customWidth="1"/>
    <col min="10505" max="10505" width="6.85546875" style="254" bestFit="1" customWidth="1"/>
    <col min="10506" max="10506" width="10.42578125" style="254" bestFit="1" customWidth="1"/>
    <col min="10507" max="10507" width="54.85546875" style="254" customWidth="1"/>
    <col min="10508" max="10510" width="9.42578125" style="254" bestFit="1" customWidth="1"/>
    <col min="10511" max="10511" width="10.28515625" style="254" customWidth="1"/>
    <col min="10512" max="10512" width="8.42578125" style="254" customWidth="1"/>
    <col min="10513" max="10513" width="6.85546875" style="254" customWidth="1"/>
    <col min="10514" max="10514" width="8.28515625" style="254" customWidth="1"/>
    <col min="10515" max="10515" width="6.85546875" style="254" bestFit="1" customWidth="1"/>
    <col min="10516" max="10752" width="9.140625" style="254"/>
    <col min="10753" max="10753" width="56.42578125" style="254" bestFit="1" customWidth="1"/>
    <col min="10754" max="10757" width="8.42578125" style="254" bestFit="1" customWidth="1"/>
    <col min="10758" max="10758" width="7.140625" style="254" bestFit="1" customWidth="1"/>
    <col min="10759" max="10759" width="7" style="254" bestFit="1" customWidth="1"/>
    <col min="10760" max="10760" width="7.140625" style="254" bestFit="1" customWidth="1"/>
    <col min="10761" max="10761" width="6.85546875" style="254" bestFit="1" customWidth="1"/>
    <col min="10762" max="10762" width="10.42578125" style="254" bestFit="1" customWidth="1"/>
    <col min="10763" max="10763" width="54.85546875" style="254" customWidth="1"/>
    <col min="10764" max="10766" width="9.42578125" style="254" bestFit="1" customWidth="1"/>
    <col min="10767" max="10767" width="10.28515625" style="254" customWidth="1"/>
    <col min="10768" max="10768" width="8.42578125" style="254" customWidth="1"/>
    <col min="10769" max="10769" width="6.85546875" style="254" customWidth="1"/>
    <col min="10770" max="10770" width="8.28515625" style="254" customWidth="1"/>
    <col min="10771" max="10771" width="6.85546875" style="254" bestFit="1" customWidth="1"/>
    <col min="10772" max="11008" width="9.140625" style="254"/>
    <col min="11009" max="11009" width="56.42578125" style="254" bestFit="1" customWidth="1"/>
    <col min="11010" max="11013" width="8.42578125" style="254" bestFit="1" customWidth="1"/>
    <col min="11014" max="11014" width="7.140625" style="254" bestFit="1" customWidth="1"/>
    <col min="11015" max="11015" width="7" style="254" bestFit="1" customWidth="1"/>
    <col min="11016" max="11016" width="7.140625" style="254" bestFit="1" customWidth="1"/>
    <col min="11017" max="11017" width="6.85546875" style="254" bestFit="1" customWidth="1"/>
    <col min="11018" max="11018" width="10.42578125" style="254" bestFit="1" customWidth="1"/>
    <col min="11019" max="11019" width="54.85546875" style="254" customWidth="1"/>
    <col min="11020" max="11022" width="9.42578125" style="254" bestFit="1" customWidth="1"/>
    <col min="11023" max="11023" width="10.28515625" style="254" customWidth="1"/>
    <col min="11024" max="11024" width="8.42578125" style="254" customWidth="1"/>
    <col min="11025" max="11025" width="6.85546875" style="254" customWidth="1"/>
    <col min="11026" max="11026" width="8.28515625" style="254" customWidth="1"/>
    <col min="11027" max="11027" width="6.85546875" style="254" bestFit="1" customWidth="1"/>
    <col min="11028" max="11264" width="9.140625" style="254"/>
    <col min="11265" max="11265" width="56.42578125" style="254" bestFit="1" customWidth="1"/>
    <col min="11266" max="11269" width="8.42578125" style="254" bestFit="1" customWidth="1"/>
    <col min="11270" max="11270" width="7.140625" style="254" bestFit="1" customWidth="1"/>
    <col min="11271" max="11271" width="7" style="254" bestFit="1" customWidth="1"/>
    <col min="11272" max="11272" width="7.140625" style="254" bestFit="1" customWidth="1"/>
    <col min="11273" max="11273" width="6.85546875" style="254" bestFit="1" customWidth="1"/>
    <col min="11274" max="11274" width="10.42578125" style="254" bestFit="1" customWidth="1"/>
    <col min="11275" max="11275" width="54.85546875" style="254" customWidth="1"/>
    <col min="11276" max="11278" width="9.42578125" style="254" bestFit="1" customWidth="1"/>
    <col min="11279" max="11279" width="10.28515625" style="254" customWidth="1"/>
    <col min="11280" max="11280" width="8.42578125" style="254" customWidth="1"/>
    <col min="11281" max="11281" width="6.85546875" style="254" customWidth="1"/>
    <col min="11282" max="11282" width="8.28515625" style="254" customWidth="1"/>
    <col min="11283" max="11283" width="6.85546875" style="254" bestFit="1" customWidth="1"/>
    <col min="11284" max="11520" width="9.140625" style="254"/>
    <col min="11521" max="11521" width="56.42578125" style="254" bestFit="1" customWidth="1"/>
    <col min="11522" max="11525" width="8.42578125" style="254" bestFit="1" customWidth="1"/>
    <col min="11526" max="11526" width="7.140625" style="254" bestFit="1" customWidth="1"/>
    <col min="11527" max="11527" width="7" style="254" bestFit="1" customWidth="1"/>
    <col min="11528" max="11528" width="7.140625" style="254" bestFit="1" customWidth="1"/>
    <col min="11529" max="11529" width="6.85546875" style="254" bestFit="1" customWidth="1"/>
    <col min="11530" max="11530" width="10.42578125" style="254" bestFit="1" customWidth="1"/>
    <col min="11531" max="11531" width="54.85546875" style="254" customWidth="1"/>
    <col min="11532" max="11534" width="9.42578125" style="254" bestFit="1" customWidth="1"/>
    <col min="11535" max="11535" width="10.28515625" style="254" customWidth="1"/>
    <col min="11536" max="11536" width="8.42578125" style="254" customWidth="1"/>
    <col min="11537" max="11537" width="6.85546875" style="254" customWidth="1"/>
    <col min="11538" max="11538" width="8.28515625" style="254" customWidth="1"/>
    <col min="11539" max="11539" width="6.85546875" style="254" bestFit="1" customWidth="1"/>
    <col min="11540" max="11776" width="9.140625" style="254"/>
    <col min="11777" max="11777" width="56.42578125" style="254" bestFit="1" customWidth="1"/>
    <col min="11778" max="11781" width="8.42578125" style="254" bestFit="1" customWidth="1"/>
    <col min="11782" max="11782" width="7.140625" style="254" bestFit="1" customWidth="1"/>
    <col min="11783" max="11783" width="7" style="254" bestFit="1" customWidth="1"/>
    <col min="11784" max="11784" width="7.140625" style="254" bestFit="1" customWidth="1"/>
    <col min="11785" max="11785" width="6.85546875" style="254" bestFit="1" customWidth="1"/>
    <col min="11786" max="11786" width="10.42578125" style="254" bestFit="1" customWidth="1"/>
    <col min="11787" max="11787" width="54.85546875" style="254" customWidth="1"/>
    <col min="11788" max="11790" width="9.42578125" style="254" bestFit="1" customWidth="1"/>
    <col min="11791" max="11791" width="10.28515625" style="254" customWidth="1"/>
    <col min="11792" max="11792" width="8.42578125" style="254" customWidth="1"/>
    <col min="11793" max="11793" width="6.85546875" style="254" customWidth="1"/>
    <col min="11794" max="11794" width="8.28515625" style="254" customWidth="1"/>
    <col min="11795" max="11795" width="6.85546875" style="254" bestFit="1" customWidth="1"/>
    <col min="11796" max="12032" width="9.140625" style="254"/>
    <col min="12033" max="12033" width="56.42578125" style="254" bestFit="1" customWidth="1"/>
    <col min="12034" max="12037" width="8.42578125" style="254" bestFit="1" customWidth="1"/>
    <col min="12038" max="12038" width="7.140625" style="254" bestFit="1" customWidth="1"/>
    <col min="12039" max="12039" width="7" style="254" bestFit="1" customWidth="1"/>
    <col min="12040" max="12040" width="7.140625" style="254" bestFit="1" customWidth="1"/>
    <col min="12041" max="12041" width="6.85546875" style="254" bestFit="1" customWidth="1"/>
    <col min="12042" max="12042" width="10.42578125" style="254" bestFit="1" customWidth="1"/>
    <col min="12043" max="12043" width="54.85546875" style="254" customWidth="1"/>
    <col min="12044" max="12046" width="9.42578125" style="254" bestFit="1" customWidth="1"/>
    <col min="12047" max="12047" width="10.28515625" style="254" customWidth="1"/>
    <col min="12048" max="12048" width="8.42578125" style="254" customWidth="1"/>
    <col min="12049" max="12049" width="6.85546875" style="254" customWidth="1"/>
    <col min="12050" max="12050" width="8.28515625" style="254" customWidth="1"/>
    <col min="12051" max="12051" width="6.85546875" style="254" bestFit="1" customWidth="1"/>
    <col min="12052" max="12288" width="9.140625" style="254"/>
    <col min="12289" max="12289" width="56.42578125" style="254" bestFit="1" customWidth="1"/>
    <col min="12290" max="12293" width="8.42578125" style="254" bestFit="1" customWidth="1"/>
    <col min="12294" max="12294" width="7.140625" style="254" bestFit="1" customWidth="1"/>
    <col min="12295" max="12295" width="7" style="254" bestFit="1" customWidth="1"/>
    <col min="12296" max="12296" width="7.140625" style="254" bestFit="1" customWidth="1"/>
    <col min="12297" max="12297" width="6.85546875" style="254" bestFit="1" customWidth="1"/>
    <col min="12298" max="12298" width="10.42578125" style="254" bestFit="1" customWidth="1"/>
    <col min="12299" max="12299" width="54.85546875" style="254" customWidth="1"/>
    <col min="12300" max="12302" width="9.42578125" style="254" bestFit="1" customWidth="1"/>
    <col min="12303" max="12303" width="10.28515625" style="254" customWidth="1"/>
    <col min="12304" max="12304" width="8.42578125" style="254" customWidth="1"/>
    <col min="12305" max="12305" width="6.85546875" style="254" customWidth="1"/>
    <col min="12306" max="12306" width="8.28515625" style="254" customWidth="1"/>
    <col min="12307" max="12307" width="6.85546875" style="254" bestFit="1" customWidth="1"/>
    <col min="12308" max="12544" width="9.140625" style="254"/>
    <col min="12545" max="12545" width="56.42578125" style="254" bestFit="1" customWidth="1"/>
    <col min="12546" max="12549" width="8.42578125" style="254" bestFit="1" customWidth="1"/>
    <col min="12550" max="12550" width="7.140625" style="254" bestFit="1" customWidth="1"/>
    <col min="12551" max="12551" width="7" style="254" bestFit="1" customWidth="1"/>
    <col min="12552" max="12552" width="7.140625" style="254" bestFit="1" customWidth="1"/>
    <col min="12553" max="12553" width="6.85546875" style="254" bestFit="1" customWidth="1"/>
    <col min="12554" max="12554" width="10.42578125" style="254" bestFit="1" customWidth="1"/>
    <col min="12555" max="12555" width="54.85546875" style="254" customWidth="1"/>
    <col min="12556" max="12558" width="9.42578125" style="254" bestFit="1" customWidth="1"/>
    <col min="12559" max="12559" width="10.28515625" style="254" customWidth="1"/>
    <col min="12560" max="12560" width="8.42578125" style="254" customWidth="1"/>
    <col min="12561" max="12561" width="6.85546875" style="254" customWidth="1"/>
    <col min="12562" max="12562" width="8.28515625" style="254" customWidth="1"/>
    <col min="12563" max="12563" width="6.85546875" style="254" bestFit="1" customWidth="1"/>
    <col min="12564" max="12800" width="9.140625" style="254"/>
    <col min="12801" max="12801" width="56.42578125" style="254" bestFit="1" customWidth="1"/>
    <col min="12802" max="12805" width="8.42578125" style="254" bestFit="1" customWidth="1"/>
    <col min="12806" max="12806" width="7.140625" style="254" bestFit="1" customWidth="1"/>
    <col min="12807" max="12807" width="7" style="254" bestFit="1" customWidth="1"/>
    <col min="12808" max="12808" width="7.140625" style="254" bestFit="1" customWidth="1"/>
    <col min="12809" max="12809" width="6.85546875" style="254" bestFit="1" customWidth="1"/>
    <col min="12810" max="12810" width="10.42578125" style="254" bestFit="1" customWidth="1"/>
    <col min="12811" max="12811" width="54.85546875" style="254" customWidth="1"/>
    <col min="12812" max="12814" width="9.42578125" style="254" bestFit="1" customWidth="1"/>
    <col min="12815" max="12815" width="10.28515625" style="254" customWidth="1"/>
    <col min="12816" max="12816" width="8.42578125" style="254" customWidth="1"/>
    <col min="12817" max="12817" width="6.85546875" style="254" customWidth="1"/>
    <col min="12818" max="12818" width="8.28515625" style="254" customWidth="1"/>
    <col min="12819" max="12819" width="6.85546875" style="254" bestFit="1" customWidth="1"/>
    <col min="12820" max="13056" width="9.140625" style="254"/>
    <col min="13057" max="13057" width="56.42578125" style="254" bestFit="1" customWidth="1"/>
    <col min="13058" max="13061" width="8.42578125" style="254" bestFit="1" customWidth="1"/>
    <col min="13062" max="13062" width="7.140625" style="254" bestFit="1" customWidth="1"/>
    <col min="13063" max="13063" width="7" style="254" bestFit="1" customWidth="1"/>
    <col min="13064" max="13064" width="7.140625" style="254" bestFit="1" customWidth="1"/>
    <col min="13065" max="13065" width="6.85546875" style="254" bestFit="1" customWidth="1"/>
    <col min="13066" max="13066" width="10.42578125" style="254" bestFit="1" customWidth="1"/>
    <col min="13067" max="13067" width="54.85546875" style="254" customWidth="1"/>
    <col min="13068" max="13070" width="9.42578125" style="254" bestFit="1" customWidth="1"/>
    <col min="13071" max="13071" width="10.28515625" style="254" customWidth="1"/>
    <col min="13072" max="13072" width="8.42578125" style="254" customWidth="1"/>
    <col min="13073" max="13073" width="6.85546875" style="254" customWidth="1"/>
    <col min="13074" max="13074" width="8.28515625" style="254" customWidth="1"/>
    <col min="13075" max="13075" width="6.85546875" style="254" bestFit="1" customWidth="1"/>
    <col min="13076" max="13312" width="9.140625" style="254"/>
    <col min="13313" max="13313" width="56.42578125" style="254" bestFit="1" customWidth="1"/>
    <col min="13314" max="13317" width="8.42578125" style="254" bestFit="1" customWidth="1"/>
    <col min="13318" max="13318" width="7.140625" style="254" bestFit="1" customWidth="1"/>
    <col min="13319" max="13319" width="7" style="254" bestFit="1" customWidth="1"/>
    <col min="13320" max="13320" width="7.140625" style="254" bestFit="1" customWidth="1"/>
    <col min="13321" max="13321" width="6.85546875" style="254" bestFit="1" customWidth="1"/>
    <col min="13322" max="13322" width="10.42578125" style="254" bestFit="1" customWidth="1"/>
    <col min="13323" max="13323" width="54.85546875" style="254" customWidth="1"/>
    <col min="13324" max="13326" width="9.42578125" style="254" bestFit="1" customWidth="1"/>
    <col min="13327" max="13327" width="10.28515625" style="254" customWidth="1"/>
    <col min="13328" max="13328" width="8.42578125" style="254" customWidth="1"/>
    <col min="13329" max="13329" width="6.85546875" style="254" customWidth="1"/>
    <col min="13330" max="13330" width="8.28515625" style="254" customWidth="1"/>
    <col min="13331" max="13331" width="6.85546875" style="254" bestFit="1" customWidth="1"/>
    <col min="13332" max="13568" width="9.140625" style="254"/>
    <col min="13569" max="13569" width="56.42578125" style="254" bestFit="1" customWidth="1"/>
    <col min="13570" max="13573" width="8.42578125" style="254" bestFit="1" customWidth="1"/>
    <col min="13574" max="13574" width="7.140625" style="254" bestFit="1" customWidth="1"/>
    <col min="13575" max="13575" width="7" style="254" bestFit="1" customWidth="1"/>
    <col min="13576" max="13576" width="7.140625" style="254" bestFit="1" customWidth="1"/>
    <col min="13577" max="13577" width="6.85546875" style="254" bestFit="1" customWidth="1"/>
    <col min="13578" max="13578" width="10.42578125" style="254" bestFit="1" customWidth="1"/>
    <col min="13579" max="13579" width="54.85546875" style="254" customWidth="1"/>
    <col min="13580" max="13582" width="9.42578125" style="254" bestFit="1" customWidth="1"/>
    <col min="13583" max="13583" width="10.28515625" style="254" customWidth="1"/>
    <col min="13584" max="13584" width="8.42578125" style="254" customWidth="1"/>
    <col min="13585" max="13585" width="6.85546875" style="254" customWidth="1"/>
    <col min="13586" max="13586" width="8.28515625" style="254" customWidth="1"/>
    <col min="13587" max="13587" width="6.85546875" style="254" bestFit="1" customWidth="1"/>
    <col min="13588" max="13824" width="9.140625" style="254"/>
    <col min="13825" max="13825" width="56.42578125" style="254" bestFit="1" customWidth="1"/>
    <col min="13826" max="13829" width="8.42578125" style="254" bestFit="1" customWidth="1"/>
    <col min="13830" max="13830" width="7.140625" style="254" bestFit="1" customWidth="1"/>
    <col min="13831" max="13831" width="7" style="254" bestFit="1" customWidth="1"/>
    <col min="13832" max="13832" width="7.140625" style="254" bestFit="1" customWidth="1"/>
    <col min="13833" max="13833" width="6.85546875" style="254" bestFit="1" customWidth="1"/>
    <col min="13834" max="13834" width="10.42578125" style="254" bestFit="1" customWidth="1"/>
    <col min="13835" max="13835" width="54.85546875" style="254" customWidth="1"/>
    <col min="13836" max="13838" width="9.42578125" style="254" bestFit="1" customWidth="1"/>
    <col min="13839" max="13839" width="10.28515625" style="254" customWidth="1"/>
    <col min="13840" max="13840" width="8.42578125" style="254" customWidth="1"/>
    <col min="13841" max="13841" width="6.85546875" style="254" customWidth="1"/>
    <col min="13842" max="13842" width="8.28515625" style="254" customWidth="1"/>
    <col min="13843" max="13843" width="6.85546875" style="254" bestFit="1" customWidth="1"/>
    <col min="13844" max="14080" width="9.140625" style="254"/>
    <col min="14081" max="14081" width="56.42578125" style="254" bestFit="1" customWidth="1"/>
    <col min="14082" max="14085" width="8.42578125" style="254" bestFit="1" customWidth="1"/>
    <col min="14086" max="14086" width="7.140625" style="254" bestFit="1" customWidth="1"/>
    <col min="14087" max="14087" width="7" style="254" bestFit="1" customWidth="1"/>
    <col min="14088" max="14088" width="7.140625" style="254" bestFit="1" customWidth="1"/>
    <col min="14089" max="14089" width="6.85546875" style="254" bestFit="1" customWidth="1"/>
    <col min="14090" max="14090" width="10.42578125" style="254" bestFit="1" customWidth="1"/>
    <col min="14091" max="14091" width="54.85546875" style="254" customWidth="1"/>
    <col min="14092" max="14094" width="9.42578125" style="254" bestFit="1" customWidth="1"/>
    <col min="14095" max="14095" width="10.28515625" style="254" customWidth="1"/>
    <col min="14096" max="14096" width="8.42578125" style="254" customWidth="1"/>
    <col min="14097" max="14097" width="6.85546875" style="254" customWidth="1"/>
    <col min="14098" max="14098" width="8.28515625" style="254" customWidth="1"/>
    <col min="14099" max="14099" width="6.85546875" style="254" bestFit="1" customWidth="1"/>
    <col min="14100" max="14336" width="9.140625" style="254"/>
    <col min="14337" max="14337" width="56.42578125" style="254" bestFit="1" customWidth="1"/>
    <col min="14338" max="14341" width="8.42578125" style="254" bestFit="1" customWidth="1"/>
    <col min="14342" max="14342" width="7.140625" style="254" bestFit="1" customWidth="1"/>
    <col min="14343" max="14343" width="7" style="254" bestFit="1" customWidth="1"/>
    <col min="14344" max="14344" width="7.140625" style="254" bestFit="1" customWidth="1"/>
    <col min="14345" max="14345" width="6.85546875" style="254" bestFit="1" customWidth="1"/>
    <col min="14346" max="14346" width="10.42578125" style="254" bestFit="1" customWidth="1"/>
    <col min="14347" max="14347" width="54.85546875" style="254" customWidth="1"/>
    <col min="14348" max="14350" width="9.42578125" style="254" bestFit="1" customWidth="1"/>
    <col min="14351" max="14351" width="10.28515625" style="254" customWidth="1"/>
    <col min="14352" max="14352" width="8.42578125" style="254" customWidth="1"/>
    <col min="14353" max="14353" width="6.85546875" style="254" customWidth="1"/>
    <col min="14354" max="14354" width="8.28515625" style="254" customWidth="1"/>
    <col min="14355" max="14355" width="6.85546875" style="254" bestFit="1" customWidth="1"/>
    <col min="14356" max="14592" width="9.140625" style="254"/>
    <col min="14593" max="14593" width="56.42578125" style="254" bestFit="1" customWidth="1"/>
    <col min="14594" max="14597" width="8.42578125" style="254" bestFit="1" customWidth="1"/>
    <col min="14598" max="14598" width="7.140625" style="254" bestFit="1" customWidth="1"/>
    <col min="14599" max="14599" width="7" style="254" bestFit="1" customWidth="1"/>
    <col min="14600" max="14600" width="7.140625" style="254" bestFit="1" customWidth="1"/>
    <col min="14601" max="14601" width="6.85546875" style="254" bestFit="1" customWidth="1"/>
    <col min="14602" max="14602" width="10.42578125" style="254" bestFit="1" customWidth="1"/>
    <col min="14603" max="14603" width="54.85546875" style="254" customWidth="1"/>
    <col min="14604" max="14606" width="9.42578125" style="254" bestFit="1" customWidth="1"/>
    <col min="14607" max="14607" width="10.28515625" style="254" customWidth="1"/>
    <col min="14608" max="14608" width="8.42578125" style="254" customWidth="1"/>
    <col min="14609" max="14609" width="6.85546875" style="254" customWidth="1"/>
    <col min="14610" max="14610" width="8.28515625" style="254" customWidth="1"/>
    <col min="14611" max="14611" width="6.85546875" style="254" bestFit="1" customWidth="1"/>
    <col min="14612" max="14848" width="9.140625" style="254"/>
    <col min="14849" max="14849" width="56.42578125" style="254" bestFit="1" customWidth="1"/>
    <col min="14850" max="14853" width="8.42578125" style="254" bestFit="1" customWidth="1"/>
    <col min="14854" max="14854" width="7.140625" style="254" bestFit="1" customWidth="1"/>
    <col min="14855" max="14855" width="7" style="254" bestFit="1" customWidth="1"/>
    <col min="14856" max="14856" width="7.140625" style="254" bestFit="1" customWidth="1"/>
    <col min="14857" max="14857" width="6.85546875" style="254" bestFit="1" customWidth="1"/>
    <col min="14858" max="14858" width="10.42578125" style="254" bestFit="1" customWidth="1"/>
    <col min="14859" max="14859" width="54.85546875" style="254" customWidth="1"/>
    <col min="14860" max="14862" width="9.42578125" style="254" bestFit="1" customWidth="1"/>
    <col min="14863" max="14863" width="10.28515625" style="254" customWidth="1"/>
    <col min="14864" max="14864" width="8.42578125" style="254" customWidth="1"/>
    <col min="14865" max="14865" width="6.85546875" style="254" customWidth="1"/>
    <col min="14866" max="14866" width="8.28515625" style="254" customWidth="1"/>
    <col min="14867" max="14867" width="6.85546875" style="254" bestFit="1" customWidth="1"/>
    <col min="14868" max="15104" width="9.140625" style="254"/>
    <col min="15105" max="15105" width="56.42578125" style="254" bestFit="1" customWidth="1"/>
    <col min="15106" max="15109" width="8.42578125" style="254" bestFit="1" customWidth="1"/>
    <col min="15110" max="15110" width="7.140625" style="254" bestFit="1" customWidth="1"/>
    <col min="15111" max="15111" width="7" style="254" bestFit="1" customWidth="1"/>
    <col min="15112" max="15112" width="7.140625" style="254" bestFit="1" customWidth="1"/>
    <col min="15113" max="15113" width="6.85546875" style="254" bestFit="1" customWidth="1"/>
    <col min="15114" max="15114" width="10.42578125" style="254" bestFit="1" customWidth="1"/>
    <col min="15115" max="15115" width="54.85546875" style="254" customWidth="1"/>
    <col min="15116" max="15118" width="9.42578125" style="254" bestFit="1" customWidth="1"/>
    <col min="15119" max="15119" width="10.28515625" style="254" customWidth="1"/>
    <col min="15120" max="15120" width="8.42578125" style="254" customWidth="1"/>
    <col min="15121" max="15121" width="6.85546875" style="254" customWidth="1"/>
    <col min="15122" max="15122" width="8.28515625" style="254" customWidth="1"/>
    <col min="15123" max="15123" width="6.85546875" style="254" bestFit="1" customWidth="1"/>
    <col min="15124" max="15360" width="9.140625" style="254"/>
    <col min="15361" max="15361" width="56.42578125" style="254" bestFit="1" customWidth="1"/>
    <col min="15362" max="15365" width="8.42578125" style="254" bestFit="1" customWidth="1"/>
    <col min="15366" max="15366" width="7.140625" style="254" bestFit="1" customWidth="1"/>
    <col min="15367" max="15367" width="7" style="254" bestFit="1" customWidth="1"/>
    <col min="15368" max="15368" width="7.140625" style="254" bestFit="1" customWidth="1"/>
    <col min="15369" max="15369" width="6.85546875" style="254" bestFit="1" customWidth="1"/>
    <col min="15370" max="15370" width="10.42578125" style="254" bestFit="1" customWidth="1"/>
    <col min="15371" max="15371" width="54.85546875" style="254" customWidth="1"/>
    <col min="15372" max="15374" width="9.42578125" style="254" bestFit="1" customWidth="1"/>
    <col min="15375" max="15375" width="10.28515625" style="254" customWidth="1"/>
    <col min="15376" max="15376" width="8.42578125" style="254" customWidth="1"/>
    <col min="15377" max="15377" width="6.85546875" style="254" customWidth="1"/>
    <col min="15378" max="15378" width="8.28515625" style="254" customWidth="1"/>
    <col min="15379" max="15379" width="6.85546875" style="254" bestFit="1" customWidth="1"/>
    <col min="15380" max="15616" width="9.140625" style="254"/>
    <col min="15617" max="15617" width="56.42578125" style="254" bestFit="1" customWidth="1"/>
    <col min="15618" max="15621" width="8.42578125" style="254" bestFit="1" customWidth="1"/>
    <col min="15622" max="15622" width="7.140625" style="254" bestFit="1" customWidth="1"/>
    <col min="15623" max="15623" width="7" style="254" bestFit="1" customWidth="1"/>
    <col min="15624" max="15624" width="7.140625" style="254" bestFit="1" customWidth="1"/>
    <col min="15625" max="15625" width="6.85546875" style="254" bestFit="1" customWidth="1"/>
    <col min="15626" max="15626" width="10.42578125" style="254" bestFit="1" customWidth="1"/>
    <col min="15627" max="15627" width="54.85546875" style="254" customWidth="1"/>
    <col min="15628" max="15630" width="9.42578125" style="254" bestFit="1" customWidth="1"/>
    <col min="15631" max="15631" width="10.28515625" style="254" customWidth="1"/>
    <col min="15632" max="15632" width="8.42578125" style="254" customWidth="1"/>
    <col min="15633" max="15633" width="6.85546875" style="254" customWidth="1"/>
    <col min="15634" max="15634" width="8.28515625" style="254" customWidth="1"/>
    <col min="15635" max="15635" width="6.85546875" style="254" bestFit="1" customWidth="1"/>
    <col min="15636" max="15872" width="9.140625" style="254"/>
    <col min="15873" max="15873" width="56.42578125" style="254" bestFit="1" customWidth="1"/>
    <col min="15874" max="15877" width="8.42578125" style="254" bestFit="1" customWidth="1"/>
    <col min="15878" max="15878" width="7.140625" style="254" bestFit="1" customWidth="1"/>
    <col min="15879" max="15879" width="7" style="254" bestFit="1" customWidth="1"/>
    <col min="15880" max="15880" width="7.140625" style="254" bestFit="1" customWidth="1"/>
    <col min="15881" max="15881" width="6.85546875" style="254" bestFit="1" customWidth="1"/>
    <col min="15882" max="15882" width="10.42578125" style="254" bestFit="1" customWidth="1"/>
    <col min="15883" max="15883" width="54.85546875" style="254" customWidth="1"/>
    <col min="15884" max="15886" width="9.42578125" style="254" bestFit="1" customWidth="1"/>
    <col min="15887" max="15887" width="10.28515625" style="254" customWidth="1"/>
    <col min="15888" max="15888" width="8.42578125" style="254" customWidth="1"/>
    <col min="15889" max="15889" width="6.85546875" style="254" customWidth="1"/>
    <col min="15890" max="15890" width="8.28515625" style="254" customWidth="1"/>
    <col min="15891" max="15891" width="6.85546875" style="254" bestFit="1" customWidth="1"/>
    <col min="15892" max="16128" width="9.140625" style="254"/>
    <col min="16129" max="16129" width="56.42578125" style="254" bestFit="1" customWidth="1"/>
    <col min="16130" max="16133" width="8.42578125" style="254" bestFit="1" customWidth="1"/>
    <col min="16134" max="16134" width="7.140625" style="254" bestFit="1" customWidth="1"/>
    <col min="16135" max="16135" width="7" style="254" bestFit="1" customWidth="1"/>
    <col min="16136" max="16136" width="7.140625" style="254" bestFit="1" customWidth="1"/>
    <col min="16137" max="16137" width="6.85546875" style="254" bestFit="1" customWidth="1"/>
    <col min="16138" max="16138" width="10.42578125" style="254" bestFit="1" customWidth="1"/>
    <col min="16139" max="16139" width="54.85546875" style="254" customWidth="1"/>
    <col min="16140" max="16142" width="9.42578125" style="254" bestFit="1" customWidth="1"/>
    <col min="16143" max="16143" width="10.28515625" style="254" customWidth="1"/>
    <col min="16144" max="16144" width="8.42578125" style="254" customWidth="1"/>
    <col min="16145" max="16145" width="6.85546875" style="254" customWidth="1"/>
    <col min="16146" max="16146" width="8.28515625" style="254" customWidth="1"/>
    <col min="16147" max="16147" width="6.85546875" style="254" bestFit="1" customWidth="1"/>
    <col min="16148" max="16384" width="9.140625" style="254"/>
  </cols>
  <sheetData>
    <row r="1" spans="1:19">
      <c r="A1" s="1888" t="s">
        <v>1202</v>
      </c>
      <c r="B1" s="1888"/>
      <c r="C1" s="1888"/>
      <c r="D1" s="1888"/>
      <c r="E1" s="1888"/>
      <c r="F1" s="1888"/>
      <c r="G1" s="1888"/>
      <c r="H1" s="1888"/>
      <c r="I1" s="1888"/>
      <c r="J1" s="1888"/>
      <c r="K1" s="1888"/>
      <c r="L1" s="1888"/>
      <c r="M1" s="1888"/>
      <c r="N1" s="1888"/>
      <c r="O1" s="1888"/>
      <c r="P1" s="1888"/>
      <c r="Q1" s="1888"/>
      <c r="R1" s="1888"/>
      <c r="S1" s="1888"/>
    </row>
    <row r="2" spans="1:19" ht="15.75">
      <c r="A2" s="1889" t="s">
        <v>1009</v>
      </c>
      <c r="B2" s="1889"/>
      <c r="C2" s="1889"/>
      <c r="D2" s="1889"/>
      <c r="E2" s="1889"/>
      <c r="F2" s="1889"/>
      <c r="G2" s="1889"/>
      <c r="H2" s="1889"/>
      <c r="I2" s="1889"/>
      <c r="J2" s="1889"/>
      <c r="K2" s="1889"/>
      <c r="L2" s="1889"/>
      <c r="M2" s="1889"/>
      <c r="N2" s="1889"/>
      <c r="O2" s="1889"/>
      <c r="P2" s="1889"/>
      <c r="Q2" s="1889"/>
      <c r="R2" s="1889"/>
      <c r="S2" s="1889"/>
    </row>
    <row r="3" spans="1:19" ht="13.5" thickBot="1">
      <c r="A3" s="1032"/>
      <c r="B3" s="1032"/>
      <c r="C3" s="1032"/>
      <c r="D3" s="1032"/>
      <c r="E3" s="1032"/>
      <c r="F3" s="1032"/>
      <c r="G3" s="1032"/>
      <c r="H3" s="1890" t="s">
        <v>66</v>
      </c>
      <c r="I3" s="1890"/>
      <c r="K3" s="1032"/>
      <c r="L3" s="1032"/>
      <c r="M3" s="1032"/>
      <c r="N3" s="1032"/>
      <c r="O3" s="1032"/>
      <c r="P3" s="1032"/>
      <c r="Q3" s="1032"/>
      <c r="R3" s="1890" t="s">
        <v>66</v>
      </c>
      <c r="S3" s="1890"/>
    </row>
    <row r="4" spans="1:19" ht="13.5" customHeight="1" thickTop="1">
      <c r="A4" s="1033"/>
      <c r="B4" s="995">
        <v>2015</v>
      </c>
      <c r="C4" s="879">
        <v>2016</v>
      </c>
      <c r="D4" s="996">
        <v>2016</v>
      </c>
      <c r="E4" s="879">
        <v>2017</v>
      </c>
      <c r="F4" s="1882" t="s">
        <v>861</v>
      </c>
      <c r="G4" s="1883"/>
      <c r="H4" s="1883"/>
      <c r="I4" s="1884"/>
      <c r="K4" s="1033"/>
      <c r="L4" s="995">
        <v>2015</v>
      </c>
      <c r="M4" s="996">
        <v>2016</v>
      </c>
      <c r="N4" s="996">
        <v>2016</v>
      </c>
      <c r="O4" s="879">
        <v>2017</v>
      </c>
      <c r="P4" s="1882" t="s">
        <v>861</v>
      </c>
      <c r="Q4" s="1883"/>
      <c r="R4" s="1883"/>
      <c r="S4" s="1884"/>
    </row>
    <row r="5" spans="1:19">
      <c r="A5" s="1034" t="s">
        <v>903</v>
      </c>
      <c r="B5" s="998" t="s">
        <v>863</v>
      </c>
      <c r="C5" s="882" t="s">
        <v>864</v>
      </c>
      <c r="D5" s="998" t="s">
        <v>865</v>
      </c>
      <c r="E5" s="882" t="s">
        <v>866</v>
      </c>
      <c r="F5" s="1885" t="s">
        <v>6</v>
      </c>
      <c r="G5" s="1886"/>
      <c r="H5" s="1885" t="s">
        <v>50</v>
      </c>
      <c r="I5" s="1887"/>
      <c r="K5" s="1034" t="s">
        <v>903</v>
      </c>
      <c r="L5" s="998" t="s">
        <v>863</v>
      </c>
      <c r="M5" s="882" t="s">
        <v>864</v>
      </c>
      <c r="N5" s="998" t="s">
        <v>865</v>
      </c>
      <c r="O5" s="882" t="s">
        <v>866</v>
      </c>
      <c r="P5" s="1885" t="s">
        <v>6</v>
      </c>
      <c r="Q5" s="1886"/>
      <c r="R5" s="1885" t="s">
        <v>50</v>
      </c>
      <c r="S5" s="1887"/>
    </row>
    <row r="6" spans="1:19">
      <c r="A6" s="1035"/>
      <c r="B6" s="1036"/>
      <c r="C6" s="1037"/>
      <c r="D6" s="1037"/>
      <c r="E6" s="1037"/>
      <c r="F6" s="1002" t="s">
        <v>3</v>
      </c>
      <c r="G6" s="1003" t="s">
        <v>867</v>
      </c>
      <c r="H6" s="1002" t="s">
        <v>3</v>
      </c>
      <c r="I6" s="1004" t="s">
        <v>867</v>
      </c>
      <c r="K6" s="1035"/>
      <c r="L6" s="1036"/>
      <c r="M6" s="1037"/>
      <c r="N6" s="1037"/>
      <c r="O6" s="1037"/>
      <c r="P6" s="1002" t="s">
        <v>3</v>
      </c>
      <c r="Q6" s="1003" t="s">
        <v>867</v>
      </c>
      <c r="R6" s="1002" t="s">
        <v>3</v>
      </c>
      <c r="S6" s="1004" t="s">
        <v>867</v>
      </c>
    </row>
    <row r="7" spans="1:19" s="1032" customFormat="1">
      <c r="A7" s="1038" t="s">
        <v>1010</v>
      </c>
      <c r="B7" s="1039">
        <v>65159.776093844128</v>
      </c>
      <c r="C7" s="1040">
        <v>72562.003955152584</v>
      </c>
      <c r="D7" s="1040">
        <v>78791.454301178601</v>
      </c>
      <c r="E7" s="1040">
        <v>86110.863914950285</v>
      </c>
      <c r="F7" s="1040">
        <v>7402.2278613084563</v>
      </c>
      <c r="G7" s="1040">
        <v>11.360118626938883</v>
      </c>
      <c r="H7" s="1040">
        <v>7319.4096137716842</v>
      </c>
      <c r="I7" s="1041">
        <v>9.2895983183574735</v>
      </c>
      <c r="J7" s="1027"/>
      <c r="K7" s="1038" t="s">
        <v>1011</v>
      </c>
      <c r="L7" s="1042">
        <v>23002.465491631418</v>
      </c>
      <c r="M7" s="1043">
        <v>26765.099800367698</v>
      </c>
      <c r="N7" s="1043">
        <v>29942.067053997056</v>
      </c>
      <c r="O7" s="1043">
        <v>34903.204312075875</v>
      </c>
      <c r="P7" s="1043">
        <v>3762.6343087362802</v>
      </c>
      <c r="Q7" s="1043">
        <v>16.357526153468953</v>
      </c>
      <c r="R7" s="1043">
        <v>4961.1372580788193</v>
      </c>
      <c r="S7" s="1044">
        <v>16.569120792936513</v>
      </c>
    </row>
    <row r="8" spans="1:19" s="341" customFormat="1">
      <c r="A8" s="1045" t="s">
        <v>1012</v>
      </c>
      <c r="B8" s="1046">
        <v>7998.3237936732321</v>
      </c>
      <c r="C8" s="1047">
        <v>9663.5287140699984</v>
      </c>
      <c r="D8" s="1047">
        <v>10347.911532059999</v>
      </c>
      <c r="E8" s="1047">
        <v>11510.242631220703</v>
      </c>
      <c r="F8" s="1048">
        <v>1665.2049203967663</v>
      </c>
      <c r="G8" s="1048">
        <v>20.81942371117762</v>
      </c>
      <c r="H8" s="1048">
        <v>1162.3310991607032</v>
      </c>
      <c r="I8" s="1049">
        <v>11.232518712201566</v>
      </c>
      <c r="J8" s="1011"/>
      <c r="K8" s="1045" t="s">
        <v>1013</v>
      </c>
      <c r="L8" s="1050">
        <v>14342.269260266698</v>
      </c>
      <c r="M8" s="1051">
        <v>17138.080033256701</v>
      </c>
      <c r="N8" s="1051">
        <v>18943.62419662</v>
      </c>
      <c r="O8" s="1051">
        <v>21706.709150568851</v>
      </c>
      <c r="P8" s="1052">
        <v>2795.8107729900039</v>
      </c>
      <c r="Q8" s="1052">
        <v>19.493503588971215</v>
      </c>
      <c r="R8" s="1052">
        <v>2763.0849539488518</v>
      </c>
      <c r="S8" s="1053">
        <v>14.585830700979873</v>
      </c>
    </row>
    <row r="9" spans="1:19" s="341" customFormat="1">
      <c r="A9" s="1045" t="s">
        <v>1014</v>
      </c>
      <c r="B9" s="1054">
        <v>3479.8611558051589</v>
      </c>
      <c r="C9" s="1048">
        <v>3374.9413635000005</v>
      </c>
      <c r="D9" s="1048">
        <v>3421.7982416800005</v>
      </c>
      <c r="E9" s="1048">
        <v>2772.7846626900005</v>
      </c>
      <c r="F9" s="1054">
        <v>-104.91979230515835</v>
      </c>
      <c r="G9" s="1048">
        <v>-3.0150568544991949</v>
      </c>
      <c r="H9" s="1048">
        <v>-649.01357899000004</v>
      </c>
      <c r="I9" s="1049">
        <v>-18.967032336522383</v>
      </c>
      <c r="K9" s="1045" t="s">
        <v>1015</v>
      </c>
      <c r="L9" s="1055">
        <v>44.920723449999997</v>
      </c>
      <c r="M9" s="1052">
        <v>35.558182600000002</v>
      </c>
      <c r="N9" s="1052">
        <v>49.519275039999997</v>
      </c>
      <c r="O9" s="1052">
        <v>48.46138778000001</v>
      </c>
      <c r="P9" s="1055">
        <v>-9.3625408499999949</v>
      </c>
      <c r="Q9" s="1052">
        <v>-20.842364349766491</v>
      </c>
      <c r="R9" s="1052">
        <v>-1.0578872599999869</v>
      </c>
      <c r="S9" s="1053">
        <v>-2.1363141103044447</v>
      </c>
    </row>
    <row r="10" spans="1:19" s="341" customFormat="1">
      <c r="A10" s="1045" t="s">
        <v>1016</v>
      </c>
      <c r="B10" s="1054">
        <v>20730.12233032415</v>
      </c>
      <c r="C10" s="1048">
        <v>25280.311217534996</v>
      </c>
      <c r="D10" s="1048">
        <v>28761.712302441654</v>
      </c>
      <c r="E10" s="1048">
        <v>31603.207032374339</v>
      </c>
      <c r="F10" s="1054">
        <v>4550.1888872108466</v>
      </c>
      <c r="G10" s="1048">
        <v>21.949648027666495</v>
      </c>
      <c r="H10" s="1048">
        <v>2841.494729932685</v>
      </c>
      <c r="I10" s="1049">
        <v>9.8794352020949159</v>
      </c>
      <c r="K10" s="1045" t="s">
        <v>1017</v>
      </c>
      <c r="L10" s="1055">
        <v>6466.2278675740008</v>
      </c>
      <c r="M10" s="1052">
        <v>7116.4422701109988</v>
      </c>
      <c r="N10" s="1052">
        <v>7273.6232158500006</v>
      </c>
      <c r="O10" s="1052">
        <v>8791.0690060521629</v>
      </c>
      <c r="P10" s="1055">
        <v>650.21440253699802</v>
      </c>
      <c r="Q10" s="1052">
        <v>10.055544219182387</v>
      </c>
      <c r="R10" s="1052">
        <v>1517.4457902021622</v>
      </c>
      <c r="S10" s="1053">
        <v>20.862309541900466</v>
      </c>
    </row>
    <row r="11" spans="1:19" s="341" customFormat="1">
      <c r="A11" s="1045" t="s">
        <v>1018</v>
      </c>
      <c r="B11" s="1054">
        <v>1769.2807420700001</v>
      </c>
      <c r="C11" s="1048">
        <v>2254.1292808400003</v>
      </c>
      <c r="D11" s="1048">
        <v>2010.0968664000006</v>
      </c>
      <c r="E11" s="1048">
        <v>1428.6736534899997</v>
      </c>
      <c r="F11" s="1054">
        <v>484.84853877000023</v>
      </c>
      <c r="G11" s="1048">
        <v>27.403708594190849</v>
      </c>
      <c r="H11" s="1048">
        <v>-581.42321291000098</v>
      </c>
      <c r="I11" s="1049">
        <v>-28.9251340385056</v>
      </c>
      <c r="K11" s="1045" t="s">
        <v>1019</v>
      </c>
      <c r="L11" s="1056">
        <v>2149.0476403407201</v>
      </c>
      <c r="M11" s="1057">
        <v>2475.0193143999995</v>
      </c>
      <c r="N11" s="1057">
        <v>3675.3003664870571</v>
      </c>
      <c r="O11" s="1057">
        <v>4356.96476767486</v>
      </c>
      <c r="P11" s="1052">
        <v>325.97167405927939</v>
      </c>
      <c r="Q11" s="1052">
        <v>15.168192083801282</v>
      </c>
      <c r="R11" s="1052">
        <v>681.66440118780292</v>
      </c>
      <c r="S11" s="1053">
        <v>18.547175284053168</v>
      </c>
    </row>
    <row r="12" spans="1:19" s="341" customFormat="1">
      <c r="A12" s="1045" t="s">
        <v>1020</v>
      </c>
      <c r="B12" s="1058">
        <v>31182.188071971588</v>
      </c>
      <c r="C12" s="1059">
        <v>31989.093379207603</v>
      </c>
      <c r="D12" s="1059">
        <v>34249.935358596929</v>
      </c>
      <c r="E12" s="1059">
        <v>38795.955935175254</v>
      </c>
      <c r="F12" s="1048">
        <v>806.90530723601478</v>
      </c>
      <c r="G12" s="1048">
        <v>2.5877122714210983</v>
      </c>
      <c r="H12" s="1048">
        <v>4546.0205765783248</v>
      </c>
      <c r="I12" s="1049">
        <v>13.273077829144714</v>
      </c>
      <c r="K12" s="1038" t="s">
        <v>1021</v>
      </c>
      <c r="L12" s="1042">
        <v>60042.013868701571</v>
      </c>
      <c r="M12" s="1043">
        <v>74501.075567298729</v>
      </c>
      <c r="N12" s="1043">
        <v>83966.814373449117</v>
      </c>
      <c r="O12" s="1043">
        <v>104218.98871156886</v>
      </c>
      <c r="P12" s="1043">
        <v>14459.061698597157</v>
      </c>
      <c r="Q12" s="1043">
        <v>24.081573496545079</v>
      </c>
      <c r="R12" s="1043">
        <v>20252.174338119745</v>
      </c>
      <c r="S12" s="1044">
        <v>24.119260078209688</v>
      </c>
    </row>
    <row r="13" spans="1:19" s="1032" customFormat="1">
      <c r="A13" s="1038" t="s">
        <v>1022</v>
      </c>
      <c r="B13" s="1039">
        <v>3526.16618513</v>
      </c>
      <c r="C13" s="1040">
        <v>3557.1389704500002</v>
      </c>
      <c r="D13" s="1040">
        <v>3404.0254247600001</v>
      </c>
      <c r="E13" s="1040">
        <v>3496.4983851691632</v>
      </c>
      <c r="F13" s="1040">
        <v>30.972785320000185</v>
      </c>
      <c r="G13" s="1040">
        <v>0.87836998297510205</v>
      </c>
      <c r="H13" s="1040">
        <v>92.472960409163079</v>
      </c>
      <c r="I13" s="1041">
        <v>2.7165766664531557</v>
      </c>
      <c r="K13" s="1045" t="s">
        <v>1023</v>
      </c>
      <c r="L13" s="1050">
        <v>10938.141335183493</v>
      </c>
      <c r="M13" s="1051">
        <v>13106.565555540501</v>
      </c>
      <c r="N13" s="1051">
        <v>15317.699804687185</v>
      </c>
      <c r="O13" s="1051">
        <v>16927.164719780096</v>
      </c>
      <c r="P13" s="1052">
        <v>2168.4242203570084</v>
      </c>
      <c r="Q13" s="1052">
        <v>19.824430439402729</v>
      </c>
      <c r="R13" s="1052">
        <v>1609.4649150929108</v>
      </c>
      <c r="S13" s="1053">
        <v>10.507223249018223</v>
      </c>
    </row>
    <row r="14" spans="1:19" s="341" customFormat="1">
      <c r="A14" s="1045" t="s">
        <v>1024</v>
      </c>
      <c r="B14" s="1046">
        <v>1064.9545842500002</v>
      </c>
      <c r="C14" s="1047">
        <v>1434.23335692</v>
      </c>
      <c r="D14" s="1047">
        <v>1624.5139974299998</v>
      </c>
      <c r="E14" s="1047">
        <v>1193.4740867430003</v>
      </c>
      <c r="F14" s="1048">
        <v>369.27877266999985</v>
      </c>
      <c r="G14" s="1048">
        <v>34.675541861727972</v>
      </c>
      <c r="H14" s="1048">
        <v>-431.03991068699952</v>
      </c>
      <c r="I14" s="1049">
        <v>-26.533468555451645</v>
      </c>
      <c r="K14" s="1045" t="s">
        <v>1025</v>
      </c>
      <c r="L14" s="1055">
        <v>6241.1166349097848</v>
      </c>
      <c r="M14" s="1052">
        <v>8517.687437148199</v>
      </c>
      <c r="N14" s="1052">
        <v>10873.652292877894</v>
      </c>
      <c r="O14" s="1052">
        <v>14396.722056076753</v>
      </c>
      <c r="P14" s="1055">
        <v>2276.5708022384142</v>
      </c>
      <c r="Q14" s="1052">
        <v>36.476978967263321</v>
      </c>
      <c r="R14" s="1052">
        <v>3523.0697631988587</v>
      </c>
      <c r="S14" s="1053">
        <v>32.400059044617649</v>
      </c>
    </row>
    <row r="15" spans="1:19" s="341" customFormat="1">
      <c r="A15" s="1045" t="s">
        <v>1026</v>
      </c>
      <c r="B15" s="1054">
        <v>796.04308353999988</v>
      </c>
      <c r="C15" s="1048">
        <v>622.05379714000014</v>
      </c>
      <c r="D15" s="1048">
        <v>511.91883568000009</v>
      </c>
      <c r="E15" s="1048">
        <v>567.81126498600008</v>
      </c>
      <c r="F15" s="1054">
        <v>-173.98928639999974</v>
      </c>
      <c r="G15" s="1048">
        <v>-21.856767554121593</v>
      </c>
      <c r="H15" s="1048">
        <v>55.892429305999997</v>
      </c>
      <c r="I15" s="1049">
        <v>10.918220899560394</v>
      </c>
      <c r="K15" s="1045" t="s">
        <v>1027</v>
      </c>
      <c r="L15" s="1055">
        <v>0</v>
      </c>
      <c r="M15" s="1052">
        <v>0</v>
      </c>
      <c r="N15" s="1052">
        <v>0</v>
      </c>
      <c r="O15" s="1052">
        <v>0</v>
      </c>
      <c r="P15" s="1060">
        <v>0</v>
      </c>
      <c r="Q15" s="1061"/>
      <c r="R15" s="1061">
        <v>0</v>
      </c>
      <c r="S15" s="1062"/>
    </row>
    <row r="16" spans="1:19" s="341" customFormat="1">
      <c r="A16" s="1045" t="s">
        <v>1028</v>
      </c>
      <c r="B16" s="1054">
        <v>241.57251959000001</v>
      </c>
      <c r="C16" s="1048">
        <v>277.98191173000004</v>
      </c>
      <c r="D16" s="1048">
        <v>254.76278612000002</v>
      </c>
      <c r="E16" s="1048">
        <v>512.32288931999994</v>
      </c>
      <c r="F16" s="1054">
        <v>36.409392140000023</v>
      </c>
      <c r="G16" s="1048">
        <v>15.071826961855809</v>
      </c>
      <c r="H16" s="1048">
        <v>257.56010319999996</v>
      </c>
      <c r="I16" s="1049">
        <v>101.0980085131752</v>
      </c>
      <c r="K16" s="1045" t="s">
        <v>1029</v>
      </c>
      <c r="L16" s="1055">
        <v>0</v>
      </c>
      <c r="M16" s="1052">
        <v>0</v>
      </c>
      <c r="N16" s="1052">
        <v>0</v>
      </c>
      <c r="O16" s="1052">
        <v>0</v>
      </c>
      <c r="P16" s="1060">
        <v>0</v>
      </c>
      <c r="Q16" s="1061"/>
      <c r="R16" s="1061">
        <v>0</v>
      </c>
      <c r="S16" s="1062"/>
    </row>
    <row r="17" spans="1:19" s="341" customFormat="1">
      <c r="A17" s="1045" t="s">
        <v>1030</v>
      </c>
      <c r="B17" s="1054">
        <v>11.854953219999999</v>
      </c>
      <c r="C17" s="1048">
        <v>10.126971659999999</v>
      </c>
      <c r="D17" s="1048">
        <v>14.135019659999999</v>
      </c>
      <c r="E17" s="1048">
        <v>3.71</v>
      </c>
      <c r="F17" s="1054">
        <v>-1.7279815599999999</v>
      </c>
      <c r="G17" s="1048">
        <v>-14.576030186983733</v>
      </c>
      <c r="H17" s="1048">
        <v>-10.42501966</v>
      </c>
      <c r="I17" s="1049">
        <v>-73.753131659952714</v>
      </c>
      <c r="J17" s="1011"/>
      <c r="K17" s="1045" t="s">
        <v>1031</v>
      </c>
      <c r="L17" s="1055">
        <v>31477.382981504998</v>
      </c>
      <c r="M17" s="1052">
        <v>38152.466409250032</v>
      </c>
      <c r="N17" s="1052">
        <v>42207.085875954006</v>
      </c>
      <c r="O17" s="1052">
        <v>53747.604924210005</v>
      </c>
      <c r="P17" s="1055">
        <v>6675.083427745034</v>
      </c>
      <c r="Q17" s="1063">
        <v>21.205966937172249</v>
      </c>
      <c r="R17" s="1063">
        <v>11540.519048255999</v>
      </c>
      <c r="S17" s="1064">
        <v>27.342610390524026</v>
      </c>
    </row>
    <row r="18" spans="1:19" s="341" customFormat="1">
      <c r="A18" s="1045" t="s">
        <v>1032</v>
      </c>
      <c r="B18" s="1054">
        <v>16.026268829999999</v>
      </c>
      <c r="C18" s="1048">
        <v>22.502511980000001</v>
      </c>
      <c r="D18" s="1048">
        <v>27.84733919</v>
      </c>
      <c r="E18" s="1048">
        <v>32.746694649999995</v>
      </c>
      <c r="F18" s="1054">
        <v>6.4762431500000019</v>
      </c>
      <c r="G18" s="1048">
        <v>40.41017418774949</v>
      </c>
      <c r="H18" s="1048">
        <v>4.8993554599999953</v>
      </c>
      <c r="I18" s="1049">
        <v>17.593621518279051</v>
      </c>
      <c r="K18" s="1045" t="s">
        <v>1033</v>
      </c>
      <c r="L18" s="1055">
        <v>3063.0504860332953</v>
      </c>
      <c r="M18" s="1052">
        <v>3793.7784652099999</v>
      </c>
      <c r="N18" s="1052">
        <v>4210.6796657599998</v>
      </c>
      <c r="O18" s="1052">
        <v>5195.1613973399999</v>
      </c>
      <c r="P18" s="1055">
        <v>730.72797917670459</v>
      </c>
      <c r="Q18" s="1063">
        <v>23.856217274531776</v>
      </c>
      <c r="R18" s="1063">
        <v>984.48173158000009</v>
      </c>
      <c r="S18" s="1064">
        <v>23.380589589502947</v>
      </c>
    </row>
    <row r="19" spans="1:19" s="341" customFormat="1">
      <c r="A19" s="1045" t="s">
        <v>1034</v>
      </c>
      <c r="B19" s="1054">
        <v>517.13052965999998</v>
      </c>
      <c r="C19" s="1048">
        <v>791.72506555999996</v>
      </c>
      <c r="D19" s="1048">
        <v>511.20403726000012</v>
      </c>
      <c r="E19" s="1048">
        <v>550.07887881016268</v>
      </c>
      <c r="F19" s="1054">
        <v>274.59453589999998</v>
      </c>
      <c r="G19" s="1048">
        <v>53.099656692197009</v>
      </c>
      <c r="H19" s="1048">
        <v>38.874841550162557</v>
      </c>
      <c r="I19" s="1049">
        <v>7.6045646584732829</v>
      </c>
      <c r="K19" s="1045" t="s">
        <v>1035</v>
      </c>
      <c r="L19" s="1056">
        <v>8322.3224310699989</v>
      </c>
      <c r="M19" s="1057">
        <v>10930.577700150012</v>
      </c>
      <c r="N19" s="1057">
        <v>11357.696734170016</v>
      </c>
      <c r="O19" s="1057">
        <v>13952.335614162008</v>
      </c>
      <c r="P19" s="1052">
        <v>2608.255269080013</v>
      </c>
      <c r="Q19" s="1063">
        <v>31.340473656037744</v>
      </c>
      <c r="R19" s="1063">
        <v>2594.6388799919914</v>
      </c>
      <c r="S19" s="1064">
        <v>22.844762813449073</v>
      </c>
    </row>
    <row r="20" spans="1:19" s="341" customFormat="1">
      <c r="A20" s="1045" t="s">
        <v>1036</v>
      </c>
      <c r="B20" s="1058">
        <v>878.58424604000004</v>
      </c>
      <c r="C20" s="1059">
        <v>398.51535546000002</v>
      </c>
      <c r="D20" s="1059">
        <v>459.64340942000001</v>
      </c>
      <c r="E20" s="1059">
        <v>636.35457065999992</v>
      </c>
      <c r="F20" s="1048">
        <v>-480.06889058000002</v>
      </c>
      <c r="G20" s="1048">
        <v>-54.641190385986448</v>
      </c>
      <c r="H20" s="1048">
        <v>176.71116123999991</v>
      </c>
      <c r="I20" s="1049">
        <v>38.44527249133899</v>
      </c>
      <c r="J20" s="1011"/>
      <c r="K20" s="1038" t="s">
        <v>1037</v>
      </c>
      <c r="L20" s="1042">
        <v>297464.8425950582</v>
      </c>
      <c r="M20" s="1043">
        <v>345510.36125653435</v>
      </c>
      <c r="N20" s="1043">
        <v>374349.8277711696</v>
      </c>
      <c r="O20" s="1043">
        <v>424806.34541519446</v>
      </c>
      <c r="P20" s="1043">
        <v>48045.518661476148</v>
      </c>
      <c r="Q20" s="1065">
        <v>16.151662913281147</v>
      </c>
      <c r="R20" s="1065">
        <v>50456.517644024862</v>
      </c>
      <c r="S20" s="1066">
        <v>13.478440191741623</v>
      </c>
    </row>
    <row r="21" spans="1:19" s="1032" customFormat="1">
      <c r="A21" s="1038" t="s">
        <v>1038</v>
      </c>
      <c r="B21" s="1039">
        <v>255565.55740765922</v>
      </c>
      <c r="C21" s="1040">
        <v>284872.01031893399</v>
      </c>
      <c r="D21" s="1040">
        <v>296111.19728122093</v>
      </c>
      <c r="E21" s="1040">
        <v>330457.29177131882</v>
      </c>
      <c r="F21" s="1040">
        <v>29306.45291127477</v>
      </c>
      <c r="G21" s="1040">
        <v>11.46729364024875</v>
      </c>
      <c r="H21" s="1040">
        <v>34346.094490097894</v>
      </c>
      <c r="I21" s="1041">
        <v>11.599052925201923</v>
      </c>
      <c r="J21" s="1027"/>
      <c r="K21" s="1045" t="s">
        <v>1039</v>
      </c>
      <c r="L21" s="1050">
        <v>66556.965644598677</v>
      </c>
      <c r="M21" s="1051">
        <v>71892.96315915625</v>
      </c>
      <c r="N21" s="1051">
        <v>75449.720605735507</v>
      </c>
      <c r="O21" s="1051">
        <v>89484.757745696043</v>
      </c>
      <c r="P21" s="1052">
        <v>5335.9975145575736</v>
      </c>
      <c r="Q21" s="1063">
        <v>8.0171886787188722</v>
      </c>
      <c r="R21" s="1063">
        <v>14035.037139960536</v>
      </c>
      <c r="S21" s="1064">
        <v>18.601841103297108</v>
      </c>
    </row>
    <row r="22" spans="1:19" s="341" customFormat="1">
      <c r="A22" s="1045" t="s">
        <v>1040</v>
      </c>
      <c r="B22" s="1046">
        <v>49144.707336350497</v>
      </c>
      <c r="C22" s="1047">
        <v>53291.876770491006</v>
      </c>
      <c r="D22" s="1047">
        <v>59646.213291206157</v>
      </c>
      <c r="E22" s="1047">
        <v>64316.756377990008</v>
      </c>
      <c r="F22" s="1048">
        <v>4147.1694341405091</v>
      </c>
      <c r="G22" s="1048">
        <v>8.4386898588223005</v>
      </c>
      <c r="H22" s="1048">
        <v>4670.5430867838513</v>
      </c>
      <c r="I22" s="1049">
        <v>7.8304100613750869</v>
      </c>
      <c r="J22" s="1011"/>
      <c r="K22" s="1045" t="s">
        <v>1041</v>
      </c>
      <c r="L22" s="1055">
        <v>48139.079228488103</v>
      </c>
      <c r="M22" s="1052">
        <v>54290.855767307556</v>
      </c>
      <c r="N22" s="1052">
        <v>59146.077144251867</v>
      </c>
      <c r="O22" s="1052">
        <v>67802.050580771582</v>
      </c>
      <c r="P22" s="1055">
        <v>6151.776538819453</v>
      </c>
      <c r="Q22" s="1063">
        <v>12.77917367222701</v>
      </c>
      <c r="R22" s="1063">
        <v>8655.9734365197146</v>
      </c>
      <c r="S22" s="1064">
        <v>14.634907088442379</v>
      </c>
    </row>
    <row r="23" spans="1:19" s="341" customFormat="1">
      <c r="A23" s="1045" t="s">
        <v>1042</v>
      </c>
      <c r="B23" s="1054">
        <v>14607.971609179998</v>
      </c>
      <c r="C23" s="1048">
        <v>18944.480325429497</v>
      </c>
      <c r="D23" s="1048">
        <v>19602.753444843507</v>
      </c>
      <c r="E23" s="1048">
        <v>18725.021048450111</v>
      </c>
      <c r="F23" s="1054">
        <v>4336.5087162494983</v>
      </c>
      <c r="G23" s="1048">
        <v>29.6859059715336</v>
      </c>
      <c r="H23" s="1048">
        <v>-877.7323963933959</v>
      </c>
      <c r="I23" s="1049">
        <v>-4.477597490898825</v>
      </c>
      <c r="K23" s="1045" t="s">
        <v>1043</v>
      </c>
      <c r="L23" s="1055">
        <v>26139.835300735725</v>
      </c>
      <c r="M23" s="1052">
        <v>35449.438959318715</v>
      </c>
      <c r="N23" s="1052">
        <v>39671.87261881226</v>
      </c>
      <c r="O23" s="1052">
        <v>40281.127262980001</v>
      </c>
      <c r="P23" s="1055">
        <v>9309.6036585829897</v>
      </c>
      <c r="Q23" s="1063">
        <v>35.614622477445238</v>
      </c>
      <c r="R23" s="1063">
        <v>609.25464416774048</v>
      </c>
      <c r="S23" s="1064">
        <v>1.5357345241092402</v>
      </c>
    </row>
    <row r="24" spans="1:19" s="341" customFormat="1">
      <c r="A24" s="1045" t="s">
        <v>1044</v>
      </c>
      <c r="B24" s="1054">
        <v>9952.8695671039495</v>
      </c>
      <c r="C24" s="1048">
        <v>11934.707645923947</v>
      </c>
      <c r="D24" s="1048">
        <v>13697.186892970001</v>
      </c>
      <c r="E24" s="1048">
        <v>16575.223429014157</v>
      </c>
      <c r="F24" s="1054">
        <v>1981.8380788199975</v>
      </c>
      <c r="G24" s="1048">
        <v>19.912227980665335</v>
      </c>
      <c r="H24" s="1048">
        <v>2878.0365360441556</v>
      </c>
      <c r="I24" s="1067">
        <v>21.011880457886505</v>
      </c>
      <c r="K24" s="1045" t="s">
        <v>1045</v>
      </c>
      <c r="L24" s="1055">
        <v>119664.8019044213</v>
      </c>
      <c r="M24" s="1052">
        <v>137998.61436787847</v>
      </c>
      <c r="N24" s="1052">
        <v>150233.75500248134</v>
      </c>
      <c r="O24" s="1052">
        <v>172132.55905539895</v>
      </c>
      <c r="P24" s="1055">
        <v>18333.812463457172</v>
      </c>
      <c r="Q24" s="1063">
        <v>15.320973395418946</v>
      </c>
      <c r="R24" s="1063">
        <v>21898.804052917607</v>
      </c>
      <c r="S24" s="1064">
        <v>14.576487189950033</v>
      </c>
    </row>
    <row r="25" spans="1:19" s="341" customFormat="1">
      <c r="A25" s="1045" t="s">
        <v>1046</v>
      </c>
      <c r="B25" s="1054">
        <v>5640.7019754739467</v>
      </c>
      <c r="C25" s="1048">
        <v>7544.3684420939471</v>
      </c>
      <c r="D25" s="1048">
        <v>9577.1869013099986</v>
      </c>
      <c r="E25" s="1048">
        <v>12016.713495804159</v>
      </c>
      <c r="F25" s="1054">
        <v>1903.6664666200004</v>
      </c>
      <c r="G25" s="1048">
        <v>33.748751040158425</v>
      </c>
      <c r="H25" s="1048">
        <v>2439.5265944941602</v>
      </c>
      <c r="I25" s="1049">
        <v>25.472266748396379</v>
      </c>
      <c r="K25" s="1045" t="s">
        <v>1047</v>
      </c>
      <c r="L25" s="1055">
        <v>35801.55782196435</v>
      </c>
      <c r="M25" s="1052">
        <v>44431.744409050829</v>
      </c>
      <c r="N25" s="1052">
        <v>48367.846879668592</v>
      </c>
      <c r="O25" s="1052">
        <v>53710.624540637895</v>
      </c>
      <c r="P25" s="1055">
        <v>8630.1865870864785</v>
      </c>
      <c r="Q25" s="1063">
        <v>24.105617498554313</v>
      </c>
      <c r="R25" s="1063">
        <v>5342.7776609693028</v>
      </c>
      <c r="S25" s="1064">
        <v>11.046134995963893</v>
      </c>
    </row>
    <row r="26" spans="1:19" s="341" customFormat="1">
      <c r="A26" s="1045" t="s">
        <v>1048</v>
      </c>
      <c r="B26" s="1054">
        <v>4312.167591630001</v>
      </c>
      <c r="C26" s="1048">
        <v>4390.3392038299999</v>
      </c>
      <c r="D26" s="1048">
        <v>4119.9999916600018</v>
      </c>
      <c r="E26" s="1048">
        <v>4558.509933209999</v>
      </c>
      <c r="F26" s="1054">
        <v>78.17161219999889</v>
      </c>
      <c r="G26" s="1048">
        <v>1.8128147976375377</v>
      </c>
      <c r="H26" s="1048">
        <v>438.50994154999717</v>
      </c>
      <c r="I26" s="1049">
        <v>10.64344520479758</v>
      </c>
      <c r="K26" s="1045" t="s">
        <v>1049</v>
      </c>
      <c r="L26" s="1056">
        <v>1162.6026948499998</v>
      </c>
      <c r="M26" s="1057">
        <v>1446.7445938225196</v>
      </c>
      <c r="N26" s="1057">
        <v>1480.5555202200196</v>
      </c>
      <c r="O26" s="1057">
        <v>1395.2262297099999</v>
      </c>
      <c r="P26" s="1052">
        <v>284.14189897251981</v>
      </c>
      <c r="Q26" s="1063">
        <v>24.440154855238838</v>
      </c>
      <c r="R26" s="1063">
        <v>-85.329290510019746</v>
      </c>
      <c r="S26" s="1064">
        <v>-5.7633293277201316</v>
      </c>
    </row>
    <row r="27" spans="1:19" s="341" customFormat="1">
      <c r="A27" s="1045" t="s">
        <v>1050</v>
      </c>
      <c r="B27" s="1054">
        <v>1277.4018440000004</v>
      </c>
      <c r="C27" s="1048">
        <v>854.83435241599977</v>
      </c>
      <c r="D27" s="1048">
        <v>494.77012422999985</v>
      </c>
      <c r="E27" s="1048">
        <v>494.57940361999999</v>
      </c>
      <c r="F27" s="1054">
        <v>-422.56749158400066</v>
      </c>
      <c r="G27" s="1048">
        <v>-33.080231844725638</v>
      </c>
      <c r="H27" s="1048">
        <v>-0.19072060999985752</v>
      </c>
      <c r="I27" s="1049">
        <v>-3.854731736211274E-2</v>
      </c>
      <c r="K27" s="1038" t="s">
        <v>1051</v>
      </c>
      <c r="L27" s="1042">
        <v>107252.81507546373</v>
      </c>
      <c r="M27" s="1043">
        <v>130021.41425800002</v>
      </c>
      <c r="N27" s="1043">
        <v>135056.38298246288</v>
      </c>
      <c r="O27" s="1043">
        <v>161122.51523781012</v>
      </c>
      <c r="P27" s="1043">
        <v>22768.599182536287</v>
      </c>
      <c r="Q27" s="1065">
        <v>21.228905895398796</v>
      </c>
      <c r="R27" s="1065">
        <v>26066.132255347242</v>
      </c>
      <c r="S27" s="1066">
        <v>19.300185359422766</v>
      </c>
    </row>
    <row r="28" spans="1:19" s="341" customFormat="1">
      <c r="A28" s="1045" t="s">
        <v>1052</v>
      </c>
      <c r="B28" s="1054">
        <v>5944.7057402490782</v>
      </c>
      <c r="C28" s="1048">
        <v>7125.436983040001</v>
      </c>
      <c r="D28" s="1048">
        <v>6808.2353451999998</v>
      </c>
      <c r="E28" s="1048">
        <v>7686.0868726499984</v>
      </c>
      <c r="F28" s="1054">
        <v>1180.7312427909228</v>
      </c>
      <c r="G28" s="1048">
        <v>19.861895514805603</v>
      </c>
      <c r="H28" s="1048">
        <v>877.85152744999868</v>
      </c>
      <c r="I28" s="1049">
        <v>12.89396565982269</v>
      </c>
      <c r="K28" s="1045" t="s">
        <v>1053</v>
      </c>
      <c r="L28" s="1050">
        <v>2160.3991930699999</v>
      </c>
      <c r="M28" s="1051">
        <v>2124.1509409299997</v>
      </c>
      <c r="N28" s="1051">
        <v>1497.29522539</v>
      </c>
      <c r="O28" s="1051">
        <v>871.44001872000013</v>
      </c>
      <c r="P28" s="1052">
        <v>-36.248252140000204</v>
      </c>
      <c r="Q28" s="1063">
        <v>-1.6778497351913106</v>
      </c>
      <c r="R28" s="1063">
        <v>-625.85520666999992</v>
      </c>
      <c r="S28" s="1064">
        <v>-41.79905178733096</v>
      </c>
    </row>
    <row r="29" spans="1:19" s="341" customFormat="1">
      <c r="A29" s="1045" t="s">
        <v>1054</v>
      </c>
      <c r="B29" s="1054">
        <v>0</v>
      </c>
      <c r="C29" s="1048">
        <v>0</v>
      </c>
      <c r="D29" s="1048">
        <v>0</v>
      </c>
      <c r="E29" s="1048">
        <v>0</v>
      </c>
      <c r="F29" s="1068">
        <v>0</v>
      </c>
      <c r="G29" s="1069"/>
      <c r="H29" s="1069">
        <v>0</v>
      </c>
      <c r="I29" s="1070"/>
      <c r="J29" s="1011"/>
      <c r="K29" s="1071" t="s">
        <v>1055</v>
      </c>
      <c r="L29" s="1055">
        <v>131.60030004000001</v>
      </c>
      <c r="M29" s="1052">
        <v>128.92443199999997</v>
      </c>
      <c r="N29" s="1052">
        <v>158.91970232</v>
      </c>
      <c r="O29" s="1052">
        <v>147.33223192</v>
      </c>
      <c r="P29" s="1055">
        <v>-2.6758680400000401</v>
      </c>
      <c r="Q29" s="1063">
        <v>-2.0333297410315234</v>
      </c>
      <c r="R29" s="1063">
        <v>-11.587470400000001</v>
      </c>
      <c r="S29" s="1064">
        <v>-7.2913995123572048</v>
      </c>
    </row>
    <row r="30" spans="1:19" s="341" customFormat="1">
      <c r="A30" s="1045" t="s">
        <v>1056</v>
      </c>
      <c r="B30" s="1054">
        <v>13283.049057741999</v>
      </c>
      <c r="C30" s="1048">
        <v>13886.511444459002</v>
      </c>
      <c r="D30" s="1048">
        <v>15064.411486055002</v>
      </c>
      <c r="E30" s="1048">
        <v>16211.69229766832</v>
      </c>
      <c r="F30" s="1054">
        <v>603.46238671700303</v>
      </c>
      <c r="G30" s="1072">
        <v>4.5431013925622459</v>
      </c>
      <c r="H30" s="1072">
        <v>1147.2808116133183</v>
      </c>
      <c r="I30" s="1073">
        <v>7.6158355915552782</v>
      </c>
      <c r="K30" s="1045" t="s">
        <v>1057</v>
      </c>
      <c r="L30" s="1055">
        <v>567.73356982999996</v>
      </c>
      <c r="M30" s="1052">
        <v>567.57875663000004</v>
      </c>
      <c r="N30" s="1052">
        <v>507.23868614000003</v>
      </c>
      <c r="O30" s="1052">
        <v>1333.0640097299997</v>
      </c>
      <c r="P30" s="1055">
        <v>-0.15481319999992138</v>
      </c>
      <c r="Q30" s="1063">
        <v>-2.7268635893114099E-2</v>
      </c>
      <c r="R30" s="1063">
        <v>825.8253235899997</v>
      </c>
      <c r="S30" s="1064">
        <v>162.80803222530002</v>
      </c>
    </row>
    <row r="31" spans="1:19" s="341" customFormat="1">
      <c r="A31" s="1045" t="s">
        <v>1058</v>
      </c>
      <c r="B31" s="1054">
        <v>11736.549682733475</v>
      </c>
      <c r="C31" s="1048">
        <v>13149.763031276998</v>
      </c>
      <c r="D31" s="1048">
        <v>13731.801656999</v>
      </c>
      <c r="E31" s="1048">
        <v>16323.6999158204</v>
      </c>
      <c r="F31" s="1054">
        <v>1413.2133485435224</v>
      </c>
      <c r="G31" s="1072">
        <v>12.041131224644388</v>
      </c>
      <c r="H31" s="1072">
        <v>2591.8982588214003</v>
      </c>
      <c r="I31" s="1073">
        <v>18.875150716296055</v>
      </c>
      <c r="K31" s="1045" t="s">
        <v>1059</v>
      </c>
      <c r="L31" s="1055">
        <v>30965.701122430008</v>
      </c>
      <c r="M31" s="1052">
        <v>38223.187997270004</v>
      </c>
      <c r="N31" s="1052">
        <v>40879.620896200009</v>
      </c>
      <c r="O31" s="1052">
        <v>51239.589936353281</v>
      </c>
      <c r="P31" s="1055">
        <v>7257.4868748399967</v>
      </c>
      <c r="Q31" s="1063">
        <v>23.437179239526522</v>
      </c>
      <c r="R31" s="1063">
        <v>10359.969040153272</v>
      </c>
      <c r="S31" s="1064">
        <v>25.342625036711848</v>
      </c>
    </row>
    <row r="32" spans="1:19" s="341" customFormat="1">
      <c r="A32" s="1045" t="s">
        <v>1060</v>
      </c>
      <c r="B32" s="1054">
        <v>3889.9394175924995</v>
      </c>
      <c r="C32" s="1048">
        <v>4607.182883581002</v>
      </c>
      <c r="D32" s="1048">
        <v>4792.5171924058332</v>
      </c>
      <c r="E32" s="1048">
        <v>5804.6932983400002</v>
      </c>
      <c r="F32" s="1054">
        <v>717.24346598850252</v>
      </c>
      <c r="G32" s="1072">
        <v>18.438422530302738</v>
      </c>
      <c r="H32" s="1072">
        <v>1012.176105934167</v>
      </c>
      <c r="I32" s="1073">
        <v>21.119926445711023</v>
      </c>
      <c r="K32" s="1045" t="s">
        <v>1061</v>
      </c>
      <c r="L32" s="1055">
        <v>3379.172844783744</v>
      </c>
      <c r="M32" s="1052">
        <v>3887.52401667</v>
      </c>
      <c r="N32" s="1052">
        <v>4013.5000495628806</v>
      </c>
      <c r="O32" s="1052">
        <v>4351.5056591100001</v>
      </c>
      <c r="P32" s="1055">
        <v>508.351171886256</v>
      </c>
      <c r="Q32" s="1063">
        <v>15.043656990525703</v>
      </c>
      <c r="R32" s="1063">
        <v>338.00560954711955</v>
      </c>
      <c r="S32" s="1064">
        <v>8.4217168399918805</v>
      </c>
    </row>
    <row r="33" spans="1:19" s="341" customFormat="1">
      <c r="A33" s="1045" t="s">
        <v>1062</v>
      </c>
      <c r="B33" s="1054">
        <v>6546.3175204399986</v>
      </c>
      <c r="C33" s="1048">
        <v>7624.3341403795002</v>
      </c>
      <c r="D33" s="1048">
        <v>7318.6586114084985</v>
      </c>
      <c r="E33" s="1048">
        <v>8049.9832235765407</v>
      </c>
      <c r="F33" s="1054">
        <v>1078.0166199395017</v>
      </c>
      <c r="G33" s="1072">
        <v>16.467527225398694</v>
      </c>
      <c r="H33" s="1072">
        <v>731.32461216804222</v>
      </c>
      <c r="I33" s="1073">
        <v>9.9926045331317415</v>
      </c>
      <c r="K33" s="1045" t="s">
        <v>1063</v>
      </c>
      <c r="L33" s="1055">
        <v>40.993670499999993</v>
      </c>
      <c r="M33" s="1052">
        <v>25.209762139999995</v>
      </c>
      <c r="N33" s="1052">
        <v>75.750901909999996</v>
      </c>
      <c r="O33" s="1052">
        <v>359.27293471000002</v>
      </c>
      <c r="P33" s="1055">
        <v>-15.783908359999998</v>
      </c>
      <c r="Q33" s="1063">
        <v>-38.503281524888095</v>
      </c>
      <c r="R33" s="1063">
        <v>283.52203280000003</v>
      </c>
      <c r="S33" s="1064">
        <v>374.28205559433985</v>
      </c>
    </row>
    <row r="34" spans="1:19" s="341" customFormat="1">
      <c r="A34" s="1045" t="s">
        <v>1064</v>
      </c>
      <c r="B34" s="1054">
        <v>0</v>
      </c>
      <c r="C34" s="1048">
        <v>0</v>
      </c>
      <c r="D34" s="1048">
        <v>0</v>
      </c>
      <c r="E34" s="1048">
        <v>0</v>
      </c>
      <c r="F34" s="1068">
        <v>0</v>
      </c>
      <c r="G34" s="1069"/>
      <c r="H34" s="1069">
        <v>0</v>
      </c>
      <c r="I34" s="1070"/>
      <c r="K34" s="1045" t="s">
        <v>1065</v>
      </c>
      <c r="L34" s="1055">
        <v>3323.2612199799996</v>
      </c>
      <c r="M34" s="1052">
        <v>5001.4349112299997</v>
      </c>
      <c r="N34" s="1052">
        <v>5434.4995479699992</v>
      </c>
      <c r="O34" s="1052">
        <v>5475.8546881900011</v>
      </c>
      <c r="P34" s="1055">
        <v>1678.17369125</v>
      </c>
      <c r="Q34" s="1063">
        <v>50.497796596925348</v>
      </c>
      <c r="R34" s="1063">
        <v>41.355140220001886</v>
      </c>
      <c r="S34" s="1064">
        <v>0.76097421400006682</v>
      </c>
    </row>
    <row r="35" spans="1:19" s="341" customFormat="1">
      <c r="A35" s="1045" t="s">
        <v>1066</v>
      </c>
      <c r="B35" s="1054">
        <v>8346.0753699999987</v>
      </c>
      <c r="C35" s="1048">
        <v>9225.7399735199979</v>
      </c>
      <c r="D35" s="1048">
        <v>9756.6369618300014</v>
      </c>
      <c r="E35" s="1048">
        <v>10669.744163076401</v>
      </c>
      <c r="F35" s="1054">
        <v>879.66460351999922</v>
      </c>
      <c r="G35" s="1048">
        <v>10.539859329355654</v>
      </c>
      <c r="H35" s="1048">
        <v>913.1072012463992</v>
      </c>
      <c r="I35" s="1049">
        <v>9.3588313762074478</v>
      </c>
      <c r="K35" s="1045" t="s">
        <v>1067</v>
      </c>
      <c r="L35" s="1055">
        <v>0</v>
      </c>
      <c r="M35" s="1052">
        <v>0</v>
      </c>
      <c r="N35" s="1052">
        <v>0</v>
      </c>
      <c r="O35" s="1052">
        <v>0</v>
      </c>
      <c r="P35" s="1060">
        <v>0</v>
      </c>
      <c r="Q35" s="1061"/>
      <c r="R35" s="1061">
        <v>0</v>
      </c>
      <c r="S35" s="1062"/>
    </row>
    <row r="36" spans="1:19" s="341" customFormat="1">
      <c r="A36" s="1045" t="s">
        <v>1068</v>
      </c>
      <c r="B36" s="1054">
        <v>1650.7727841995002</v>
      </c>
      <c r="C36" s="1048">
        <v>1759.0649379600002</v>
      </c>
      <c r="D36" s="1048">
        <v>1607.0436244189998</v>
      </c>
      <c r="E36" s="1048">
        <v>1626.5417196804999</v>
      </c>
      <c r="F36" s="1054">
        <v>108.29215376050001</v>
      </c>
      <c r="G36" s="1048">
        <v>6.5600883899363236</v>
      </c>
      <c r="H36" s="1048">
        <v>19.498095261500112</v>
      </c>
      <c r="I36" s="1049">
        <v>1.2132897306101027</v>
      </c>
      <c r="K36" s="1045" t="s">
        <v>1069</v>
      </c>
      <c r="L36" s="1055">
        <v>3358.7018524999999</v>
      </c>
      <c r="M36" s="1052">
        <v>2004.3920205700003</v>
      </c>
      <c r="N36" s="1052">
        <v>1614.92240128</v>
      </c>
      <c r="O36" s="1052">
        <v>2426.9576693700001</v>
      </c>
      <c r="P36" s="1055">
        <v>-1354.3098319299995</v>
      </c>
      <c r="Q36" s="1063">
        <v>-40.322418940577862</v>
      </c>
      <c r="R36" s="1063">
        <v>812.03526809000005</v>
      </c>
      <c r="S36" s="1064">
        <v>50.283237599922735</v>
      </c>
    </row>
    <row r="37" spans="1:19" s="341" customFormat="1">
      <c r="A37" s="1045" t="s">
        <v>1070</v>
      </c>
      <c r="B37" s="1054">
        <v>804.17682712000021</v>
      </c>
      <c r="C37" s="1048">
        <v>943.91412405999995</v>
      </c>
      <c r="D37" s="1048">
        <v>991.1339984</v>
      </c>
      <c r="E37" s="1048">
        <v>1197.1767798100002</v>
      </c>
      <c r="F37" s="1054">
        <v>139.73729693999974</v>
      </c>
      <c r="G37" s="1048">
        <v>17.376439139690351</v>
      </c>
      <c r="H37" s="1048">
        <v>206.0427814100002</v>
      </c>
      <c r="I37" s="1049">
        <v>20.788589811530798</v>
      </c>
      <c r="K37" s="1045" t="s">
        <v>1071</v>
      </c>
      <c r="L37" s="1055">
        <v>783.9566853</v>
      </c>
      <c r="M37" s="1052">
        <v>666.63780548</v>
      </c>
      <c r="N37" s="1052">
        <v>811.31831507999993</v>
      </c>
      <c r="O37" s="1052">
        <v>858.21122691000005</v>
      </c>
      <c r="P37" s="1055">
        <v>-117.31887982000001</v>
      </c>
      <c r="Q37" s="1063">
        <v>-14.964969623941036</v>
      </c>
      <c r="R37" s="1063">
        <v>46.892911830000116</v>
      </c>
      <c r="S37" s="1064">
        <v>5.7798413962066473</v>
      </c>
    </row>
    <row r="38" spans="1:19" s="341" customFormat="1">
      <c r="A38" s="1045" t="s">
        <v>1072</v>
      </c>
      <c r="B38" s="1054">
        <v>589.60718425000005</v>
      </c>
      <c r="C38" s="1048">
        <v>477.91339266000006</v>
      </c>
      <c r="D38" s="1048">
        <v>476.60258767000005</v>
      </c>
      <c r="E38" s="1048">
        <v>542.11592524000014</v>
      </c>
      <c r="F38" s="1054">
        <v>-111.69379158999999</v>
      </c>
      <c r="G38" s="1048">
        <v>-18.943763674127919</v>
      </c>
      <c r="H38" s="1048">
        <v>65.51333757000009</v>
      </c>
      <c r="I38" s="1049">
        <v>13.745904714928148</v>
      </c>
      <c r="K38" s="1045" t="s">
        <v>1073</v>
      </c>
      <c r="L38" s="1055">
        <v>56501.032569479983</v>
      </c>
      <c r="M38" s="1052">
        <v>65484.836471130002</v>
      </c>
      <c r="N38" s="1052">
        <v>68126.247831810004</v>
      </c>
      <c r="O38" s="1052">
        <v>83881.284669786837</v>
      </c>
      <c r="P38" s="1055">
        <v>8983.8039016500188</v>
      </c>
      <c r="Q38" s="1063">
        <v>15.900247293007485</v>
      </c>
      <c r="R38" s="1063">
        <v>15755.036837976833</v>
      </c>
      <c r="S38" s="1064">
        <v>23.126235980106888</v>
      </c>
    </row>
    <row r="39" spans="1:19" s="341" customFormat="1">
      <c r="A39" s="1045" t="s">
        <v>1074</v>
      </c>
      <c r="B39" s="1054">
        <v>1541.6826397700002</v>
      </c>
      <c r="C39" s="1048">
        <v>1749.1714785520001</v>
      </c>
      <c r="D39" s="1048">
        <v>1822.8033438570001</v>
      </c>
      <c r="E39" s="1048">
        <v>1822.0226941299995</v>
      </c>
      <c r="F39" s="1054">
        <v>207.4888387819999</v>
      </c>
      <c r="G39" s="1048">
        <v>13.458596044965171</v>
      </c>
      <c r="H39" s="1048">
        <v>-0.78064972700053659</v>
      </c>
      <c r="I39" s="1049">
        <v>-4.2826875956278633E-2</v>
      </c>
      <c r="K39" s="1045" t="s">
        <v>1075</v>
      </c>
      <c r="L39" s="1056">
        <v>6040.2620475499971</v>
      </c>
      <c r="M39" s="1057">
        <v>11907.537143949994</v>
      </c>
      <c r="N39" s="1057">
        <v>11937.0694248</v>
      </c>
      <c r="O39" s="1057">
        <v>10178.002193009999</v>
      </c>
      <c r="P39" s="1052">
        <v>5867.275096399997</v>
      </c>
      <c r="Q39" s="1063">
        <v>97.136101881206201</v>
      </c>
      <c r="R39" s="1063">
        <v>-1759.0672317900007</v>
      </c>
      <c r="S39" s="1064">
        <v>-14.736173253172421</v>
      </c>
    </row>
    <row r="40" spans="1:19" s="341" customFormat="1">
      <c r="A40" s="1045" t="s">
        <v>1076</v>
      </c>
      <c r="B40" s="1054">
        <v>12615.068088548751</v>
      </c>
      <c r="C40" s="1048">
        <v>13128.785935056247</v>
      </c>
      <c r="D40" s="1048">
        <v>14252.240938379999</v>
      </c>
      <c r="E40" s="1048">
        <v>15720.923628749337</v>
      </c>
      <c r="F40" s="1054">
        <v>513.71784650749578</v>
      </c>
      <c r="G40" s="1048">
        <v>4.0722558364454642</v>
      </c>
      <c r="H40" s="1048">
        <v>1468.6826903693382</v>
      </c>
      <c r="I40" s="1049">
        <v>10.304924655141832</v>
      </c>
      <c r="K40" s="1038" t="s">
        <v>1077</v>
      </c>
      <c r="L40" s="1042">
        <v>107993.85060592178</v>
      </c>
      <c r="M40" s="1043">
        <v>118729.48833850001</v>
      </c>
      <c r="N40" s="1043">
        <v>126574.73428609353</v>
      </c>
      <c r="O40" s="1043">
        <v>147245.05976562167</v>
      </c>
      <c r="P40" s="1043">
        <v>10735.637732578238</v>
      </c>
      <c r="Q40" s="1065">
        <v>9.9409713352600431</v>
      </c>
      <c r="R40" s="1065">
        <v>20670.325479528139</v>
      </c>
      <c r="S40" s="1066">
        <v>16.330530414393404</v>
      </c>
    </row>
    <row r="41" spans="1:19" s="341" customFormat="1">
      <c r="A41" s="1045" t="s">
        <v>1078</v>
      </c>
      <c r="B41" s="1054">
        <v>35459.97253626999</v>
      </c>
      <c r="C41" s="1048">
        <v>38292.405641409998</v>
      </c>
      <c r="D41" s="1048">
        <v>38608.395599509997</v>
      </c>
      <c r="E41" s="1048">
        <v>45125.84174476</v>
      </c>
      <c r="F41" s="1054">
        <v>2832.4331051400077</v>
      </c>
      <c r="G41" s="1048">
        <v>7.987691198132973</v>
      </c>
      <c r="H41" s="1048">
        <v>6517.4461452500036</v>
      </c>
      <c r="I41" s="1049">
        <v>16.880903865719613</v>
      </c>
      <c r="K41" s="1045" t="s">
        <v>1079</v>
      </c>
      <c r="L41" s="1050">
        <v>11154.811679539996</v>
      </c>
      <c r="M41" s="1051">
        <v>11746.061841640001</v>
      </c>
      <c r="N41" s="1051">
        <v>11478.185984962998</v>
      </c>
      <c r="O41" s="1051">
        <v>12732.150619466862</v>
      </c>
      <c r="P41" s="1052">
        <v>591.25016210000467</v>
      </c>
      <c r="Q41" s="1063">
        <v>5.30040469606912</v>
      </c>
      <c r="R41" s="1063">
        <v>1253.9646345038636</v>
      </c>
      <c r="S41" s="1064">
        <v>10.924763165073474</v>
      </c>
    </row>
    <row r="42" spans="1:19" s="341" customFormat="1">
      <c r="A42" s="1045" t="s">
        <v>1080</v>
      </c>
      <c r="B42" s="1054">
        <v>5652.9988508020997</v>
      </c>
      <c r="C42" s="1048">
        <v>6517.3971350899983</v>
      </c>
      <c r="D42" s="1048">
        <v>7090.8318297399992</v>
      </c>
      <c r="E42" s="1048">
        <v>8597.6997669014399</v>
      </c>
      <c r="F42" s="1054">
        <v>864.3982842878986</v>
      </c>
      <c r="G42" s="1048">
        <v>15.290968689393061</v>
      </c>
      <c r="H42" s="1048">
        <v>1506.8679371614408</v>
      </c>
      <c r="I42" s="1049">
        <v>21.250933223961304</v>
      </c>
      <c r="K42" s="1045" t="s">
        <v>1081</v>
      </c>
      <c r="L42" s="1055">
        <v>30110.321948470006</v>
      </c>
      <c r="M42" s="1052">
        <v>36562.221308469998</v>
      </c>
      <c r="N42" s="1052">
        <v>39907.145148835887</v>
      </c>
      <c r="O42" s="1052">
        <v>49130.578711984235</v>
      </c>
      <c r="P42" s="1055">
        <v>6451.8993599999922</v>
      </c>
      <c r="Q42" s="1063">
        <v>21.427533624654028</v>
      </c>
      <c r="R42" s="1063">
        <v>9223.4335631483482</v>
      </c>
      <c r="S42" s="1064">
        <v>23.112235988690863</v>
      </c>
    </row>
    <row r="43" spans="1:19" s="341" customFormat="1">
      <c r="A43" s="1045" t="s">
        <v>1082</v>
      </c>
      <c r="B43" s="1054">
        <v>38116.092331713007</v>
      </c>
      <c r="C43" s="1048">
        <v>45549.965959929854</v>
      </c>
      <c r="D43" s="1048">
        <v>41259.998918947495</v>
      </c>
      <c r="E43" s="1048">
        <v>47125.376684677001</v>
      </c>
      <c r="F43" s="1054">
        <v>7433.8736282168466</v>
      </c>
      <c r="G43" s="1048">
        <v>19.503241737169848</v>
      </c>
      <c r="H43" s="1048">
        <v>5865.3777657295068</v>
      </c>
      <c r="I43" s="1049">
        <v>14.215651767833656</v>
      </c>
      <c r="K43" s="1045" t="s">
        <v>1083</v>
      </c>
      <c r="L43" s="1055">
        <v>1011.4556164499999</v>
      </c>
      <c r="M43" s="1052">
        <v>1048.49689767</v>
      </c>
      <c r="N43" s="1052">
        <v>1022.18701226</v>
      </c>
      <c r="O43" s="1052">
        <v>1478.953413844325</v>
      </c>
      <c r="P43" s="1055">
        <v>37.041281220000087</v>
      </c>
      <c r="Q43" s="1063">
        <v>3.6621756424673704</v>
      </c>
      <c r="R43" s="1063">
        <v>456.76640158432508</v>
      </c>
      <c r="S43" s="1064">
        <v>44.685208881145869</v>
      </c>
    </row>
    <row r="44" spans="1:19" s="341" customFormat="1">
      <c r="A44" s="1045" t="s">
        <v>1084</v>
      </c>
      <c r="B44" s="1054">
        <v>3864.3572224248001</v>
      </c>
      <c r="C44" s="1048">
        <v>3908.7391849127989</v>
      </c>
      <c r="D44" s="1048">
        <v>4113.2320763216994</v>
      </c>
      <c r="E44" s="1048">
        <v>5059.273535421632</v>
      </c>
      <c r="F44" s="1054">
        <v>44.381962487998862</v>
      </c>
      <c r="G44" s="1048">
        <v>1.1484953365711399</v>
      </c>
      <c r="H44" s="1048">
        <v>946.04145909993258</v>
      </c>
      <c r="I44" s="1049">
        <v>22.999953358963886</v>
      </c>
      <c r="K44" s="1045" t="s">
        <v>1085</v>
      </c>
      <c r="L44" s="1055">
        <v>1863.5778728299995</v>
      </c>
      <c r="M44" s="1052">
        <v>1764.6027490900001</v>
      </c>
      <c r="N44" s="1052">
        <v>1973.4139351400001</v>
      </c>
      <c r="O44" s="1052">
        <v>2621.0524862799998</v>
      </c>
      <c r="P44" s="1055">
        <v>-98.97512373999939</v>
      </c>
      <c r="Q44" s="1063">
        <v>-5.3110269864761461</v>
      </c>
      <c r="R44" s="1063">
        <v>647.63855113999966</v>
      </c>
      <c r="S44" s="1064">
        <v>32.818180697302829</v>
      </c>
    </row>
    <row r="45" spans="1:19" s="341" customFormat="1">
      <c r="A45" s="1045" t="s">
        <v>1086</v>
      </c>
      <c r="B45" s="1058">
        <v>30541.24179716959</v>
      </c>
      <c r="C45" s="1059">
        <v>31899.784978786203</v>
      </c>
      <c r="D45" s="1059">
        <v>34975.729356827804</v>
      </c>
      <c r="E45" s="1059">
        <v>38782.839261743</v>
      </c>
      <c r="F45" s="1048">
        <v>1358.5431816166129</v>
      </c>
      <c r="G45" s="1048">
        <v>4.4482250939204304</v>
      </c>
      <c r="H45" s="1048">
        <v>3807.1099049151962</v>
      </c>
      <c r="I45" s="1049">
        <v>10.885005044711066</v>
      </c>
      <c r="K45" s="1045" t="s">
        <v>1087</v>
      </c>
      <c r="L45" s="1055">
        <v>17695.735656157649</v>
      </c>
      <c r="M45" s="1052">
        <v>19945.755069109997</v>
      </c>
      <c r="N45" s="1052">
        <v>21023.335356708365</v>
      </c>
      <c r="O45" s="1052">
        <v>23362.403927569823</v>
      </c>
      <c r="P45" s="1055">
        <v>2250.0194129523479</v>
      </c>
      <c r="Q45" s="1063">
        <v>12.715037434283783</v>
      </c>
      <c r="R45" s="1063">
        <v>2339.0685708614583</v>
      </c>
      <c r="S45" s="1064">
        <v>11.126058406879199</v>
      </c>
    </row>
    <row r="46" spans="1:19" s="1032" customFormat="1">
      <c r="A46" s="1038" t="s">
        <v>1088</v>
      </c>
      <c r="B46" s="1039">
        <v>152872.33680894147</v>
      </c>
      <c r="C46" s="1040">
        <v>167977.58419188287</v>
      </c>
      <c r="D46" s="1040">
        <v>182872.14447774141</v>
      </c>
      <c r="E46" s="1040">
        <v>214944.57918815094</v>
      </c>
      <c r="F46" s="1040">
        <v>15105.247382941394</v>
      </c>
      <c r="G46" s="1040">
        <v>9.8809553763934428</v>
      </c>
      <c r="H46" s="1040">
        <v>32072.434710409521</v>
      </c>
      <c r="I46" s="1041">
        <v>17.538173898492929</v>
      </c>
      <c r="K46" s="1045" t="s">
        <v>1089</v>
      </c>
      <c r="L46" s="1055">
        <v>25902.419926873616</v>
      </c>
      <c r="M46" s="1052">
        <v>25538.742129400001</v>
      </c>
      <c r="N46" s="1052">
        <v>27130.412025736256</v>
      </c>
      <c r="O46" s="1052">
        <v>29232.347014849267</v>
      </c>
      <c r="P46" s="1055">
        <v>-363.67779747361419</v>
      </c>
      <c r="Q46" s="1063">
        <v>-1.4040301967936999</v>
      </c>
      <c r="R46" s="1063">
        <v>2101.9349891130114</v>
      </c>
      <c r="S46" s="1064">
        <v>7.7475232853783753</v>
      </c>
    </row>
    <row r="47" spans="1:19" s="341" customFormat="1">
      <c r="A47" s="1045" t="s">
        <v>1090</v>
      </c>
      <c r="B47" s="1046">
        <v>126107.459511857</v>
      </c>
      <c r="C47" s="1047">
        <v>136312.26399552712</v>
      </c>
      <c r="D47" s="1047">
        <v>149442.77513241951</v>
      </c>
      <c r="E47" s="1047">
        <v>175281.10656555661</v>
      </c>
      <c r="F47" s="1048">
        <v>10204.804483670116</v>
      </c>
      <c r="G47" s="1048">
        <v>8.0921497611413145</v>
      </c>
      <c r="H47" s="1048">
        <v>25838.331433137093</v>
      </c>
      <c r="I47" s="1049">
        <v>17.289782935469479</v>
      </c>
      <c r="K47" s="1045" t="s">
        <v>1091</v>
      </c>
      <c r="L47" s="1055">
        <v>2766.5871358700001</v>
      </c>
      <c r="M47" s="1052">
        <v>3265.7656118200002</v>
      </c>
      <c r="N47" s="1052">
        <v>3048.4579758499995</v>
      </c>
      <c r="O47" s="1052">
        <v>3422.974385706294</v>
      </c>
      <c r="P47" s="1055">
        <v>499.17847595000012</v>
      </c>
      <c r="Q47" s="1063">
        <v>18.043114184908006</v>
      </c>
      <c r="R47" s="1063">
        <v>374.51640985629456</v>
      </c>
      <c r="S47" s="1064">
        <v>12.285437845075373</v>
      </c>
    </row>
    <row r="48" spans="1:19" s="341" customFormat="1">
      <c r="A48" s="1045" t="s">
        <v>1092</v>
      </c>
      <c r="B48" s="1054">
        <v>11680.472307719998</v>
      </c>
      <c r="C48" s="1048">
        <v>13604.224583305515</v>
      </c>
      <c r="D48" s="1048">
        <v>13822.840305757914</v>
      </c>
      <c r="E48" s="1048">
        <v>14812.605056506609</v>
      </c>
      <c r="F48" s="1054">
        <v>1923.7522755855171</v>
      </c>
      <c r="G48" s="1048">
        <v>16.469815816557755</v>
      </c>
      <c r="H48" s="1048">
        <v>989.7647507486945</v>
      </c>
      <c r="I48" s="1049">
        <v>7.1603572699628693</v>
      </c>
      <c r="K48" s="1045" t="s">
        <v>1093</v>
      </c>
      <c r="L48" s="1056">
        <v>17488.940769730503</v>
      </c>
      <c r="M48" s="1057">
        <v>18857.842731299999</v>
      </c>
      <c r="N48" s="1057">
        <v>20991.596846599998</v>
      </c>
      <c r="O48" s="1057">
        <v>25264.599205920877</v>
      </c>
      <c r="P48" s="1052">
        <v>1368.9019615694961</v>
      </c>
      <c r="Q48" s="1061">
        <v>7.8272433968028716</v>
      </c>
      <c r="R48" s="1063">
        <v>4273.0023593208789</v>
      </c>
      <c r="S48" s="1064">
        <v>20.355775649402183</v>
      </c>
    </row>
    <row r="49" spans="1:19" s="341" customFormat="1">
      <c r="A49" s="1045" t="s">
        <v>1094</v>
      </c>
      <c r="B49" s="1058">
        <v>15084.404989364477</v>
      </c>
      <c r="C49" s="1059">
        <v>18061.095613050238</v>
      </c>
      <c r="D49" s="1059">
        <v>19606.529039563993</v>
      </c>
      <c r="E49" s="1059">
        <v>24850.867566087665</v>
      </c>
      <c r="F49" s="1048">
        <v>2976.6906236857612</v>
      </c>
      <c r="G49" s="1048">
        <v>19.733563410585493</v>
      </c>
      <c r="H49" s="1048">
        <v>5244.338526523672</v>
      </c>
      <c r="I49" s="1049">
        <v>26.747919103585989</v>
      </c>
      <c r="K49" s="1038" t="s">
        <v>1095</v>
      </c>
      <c r="L49" s="1042">
        <v>58687.866354016878</v>
      </c>
      <c r="M49" s="1043">
        <v>64954.724943643152</v>
      </c>
      <c r="N49" s="1043">
        <v>65186.970792073036</v>
      </c>
      <c r="O49" s="1043">
        <v>81643.782332242859</v>
      </c>
      <c r="P49" s="1043">
        <v>6266.8585896262739</v>
      </c>
      <c r="Q49" s="1065">
        <v>10.678286635645156</v>
      </c>
      <c r="R49" s="1065">
        <v>16456.811540169823</v>
      </c>
      <c r="S49" s="1066">
        <v>25.245553429169359</v>
      </c>
    </row>
    <row r="50" spans="1:19" s="1032" customFormat="1">
      <c r="A50" s="1038" t="s">
        <v>1096</v>
      </c>
      <c r="B50" s="1039">
        <v>16208.358571580195</v>
      </c>
      <c r="C50" s="1040">
        <v>18266.870821872199</v>
      </c>
      <c r="D50" s="1040">
        <v>19473.464319079496</v>
      </c>
      <c r="E50" s="1040">
        <v>23872.795621554335</v>
      </c>
      <c r="F50" s="1040">
        <v>2058.512250292004</v>
      </c>
      <c r="G50" s="1040">
        <v>12.700312873762604</v>
      </c>
      <c r="H50" s="1040">
        <v>4399.3313024748386</v>
      </c>
      <c r="I50" s="1041">
        <v>22.591415838446938</v>
      </c>
      <c r="K50" s="1045" t="s">
        <v>1097</v>
      </c>
      <c r="L50" s="1050">
        <v>32646.192379403477</v>
      </c>
      <c r="M50" s="1051">
        <v>30391.188746030006</v>
      </c>
      <c r="N50" s="1051">
        <v>31271.072266219999</v>
      </c>
      <c r="O50" s="1051">
        <v>35180.661484838995</v>
      </c>
      <c r="P50" s="1052">
        <v>-2255.0036333734715</v>
      </c>
      <c r="Q50" s="1063">
        <v>-6.9074016570341481</v>
      </c>
      <c r="R50" s="1063">
        <v>3909.5892186189958</v>
      </c>
      <c r="S50" s="1064">
        <v>12.50225507246919</v>
      </c>
    </row>
    <row r="51" spans="1:19" s="341" customFormat="1">
      <c r="A51" s="1045" t="s">
        <v>1098</v>
      </c>
      <c r="B51" s="1046">
        <v>3481.4254344400001</v>
      </c>
      <c r="C51" s="1047">
        <v>3748.8067180199992</v>
      </c>
      <c r="D51" s="1047">
        <v>3887.3781986699992</v>
      </c>
      <c r="E51" s="1047">
        <v>5377.7272569919987</v>
      </c>
      <c r="F51" s="1048">
        <v>267.38128357999904</v>
      </c>
      <c r="G51" s="1048">
        <v>7.6802243395745249</v>
      </c>
      <c r="H51" s="1048">
        <v>1490.3490583219996</v>
      </c>
      <c r="I51" s="1049">
        <v>38.338154461840048</v>
      </c>
      <c r="K51" s="1045" t="s">
        <v>1099</v>
      </c>
      <c r="L51" s="1055">
        <v>7280.0603892459239</v>
      </c>
      <c r="M51" s="1052">
        <v>8298.4050827599895</v>
      </c>
      <c r="N51" s="1052">
        <v>7501.0507342409865</v>
      </c>
      <c r="O51" s="1052">
        <v>17992.380148019991</v>
      </c>
      <c r="P51" s="1055">
        <v>1018.3446935140655</v>
      </c>
      <c r="Q51" s="1063">
        <v>13.988135249789412</v>
      </c>
      <c r="R51" s="1063">
        <v>10491.329413779004</v>
      </c>
      <c r="S51" s="1064">
        <v>139.86479741948574</v>
      </c>
    </row>
    <row r="52" spans="1:19" s="341" customFormat="1">
      <c r="A52" s="1045" t="s">
        <v>1100</v>
      </c>
      <c r="B52" s="1054">
        <v>105</v>
      </c>
      <c r="C52" s="1048">
        <v>109.19999999999999</v>
      </c>
      <c r="D52" s="1048">
        <v>91.5</v>
      </c>
      <c r="E52" s="1048">
        <v>135.30000000000001</v>
      </c>
      <c r="F52" s="1054">
        <v>4.1999999999999886</v>
      </c>
      <c r="G52" s="1048">
        <v>3.9999999999999889</v>
      </c>
      <c r="H52" s="1048">
        <v>43.800000000000011</v>
      </c>
      <c r="I52" s="1049">
        <v>47.868852459016402</v>
      </c>
      <c r="K52" s="1045" t="s">
        <v>1101</v>
      </c>
      <c r="L52" s="1055">
        <v>18336.651318759999</v>
      </c>
      <c r="M52" s="1052">
        <v>25678.329870669993</v>
      </c>
      <c r="N52" s="1052">
        <v>25868.472679219867</v>
      </c>
      <c r="O52" s="1052">
        <v>27615.504865078274</v>
      </c>
      <c r="P52" s="1055">
        <v>7341.678551909994</v>
      </c>
      <c r="Q52" s="1063">
        <v>40.038273206399552</v>
      </c>
      <c r="R52" s="1063">
        <v>1747.0321858584066</v>
      </c>
      <c r="S52" s="1064">
        <v>6.7535188780657966</v>
      </c>
    </row>
    <row r="53" spans="1:19" s="341" customFormat="1">
      <c r="A53" s="1045" t="s">
        <v>1102</v>
      </c>
      <c r="B53" s="1054">
        <v>1058.8240239400002</v>
      </c>
      <c r="C53" s="1048">
        <v>1018.2143622300005</v>
      </c>
      <c r="D53" s="1048">
        <v>1009.2920061000003</v>
      </c>
      <c r="E53" s="1048">
        <v>2249.4440197599997</v>
      </c>
      <c r="F53" s="1054">
        <v>-40.609661709999727</v>
      </c>
      <c r="G53" s="1048">
        <v>-3.8353551479580834</v>
      </c>
      <c r="H53" s="1048">
        <v>1240.1520136599993</v>
      </c>
      <c r="I53" s="1049">
        <v>122.87346042222845</v>
      </c>
      <c r="K53" s="1045" t="s">
        <v>1103</v>
      </c>
      <c r="L53" s="1056">
        <v>424.96226660747988</v>
      </c>
      <c r="M53" s="1057">
        <v>586.80124418316996</v>
      </c>
      <c r="N53" s="1057">
        <v>546.3751123921819</v>
      </c>
      <c r="O53" s="1057">
        <v>855.23583430559995</v>
      </c>
      <c r="P53" s="1052">
        <v>161.83897757569008</v>
      </c>
      <c r="Q53" s="1063">
        <v>38.083140620382203</v>
      </c>
      <c r="R53" s="1063">
        <v>308.86072191341805</v>
      </c>
      <c r="S53" s="1064">
        <v>56.529061245330169</v>
      </c>
    </row>
    <row r="54" spans="1:19" s="341" customFormat="1">
      <c r="A54" s="1045" t="s">
        <v>1104</v>
      </c>
      <c r="B54" s="1054">
        <v>588.85996012999999</v>
      </c>
      <c r="C54" s="1048">
        <v>784.14057820000005</v>
      </c>
      <c r="D54" s="1048">
        <v>970.18571304000011</v>
      </c>
      <c r="E54" s="1048">
        <v>882.03863989999991</v>
      </c>
      <c r="F54" s="1054">
        <v>195.28061807000006</v>
      </c>
      <c r="G54" s="1048">
        <v>33.162488756560869</v>
      </c>
      <c r="H54" s="1048">
        <v>-88.147073140000202</v>
      </c>
      <c r="I54" s="1049">
        <v>-9.0855876308256818</v>
      </c>
      <c r="K54" s="1038" t="s">
        <v>1105</v>
      </c>
      <c r="L54" s="1042">
        <v>1715.20585942</v>
      </c>
      <c r="M54" s="1043">
        <v>1620.1513618199999</v>
      </c>
      <c r="N54" s="1043">
        <v>1654.9809354899999</v>
      </c>
      <c r="O54" s="1043">
        <v>1564.61552035</v>
      </c>
      <c r="P54" s="1043">
        <v>-95.054497600000104</v>
      </c>
      <c r="Q54" s="1065">
        <v>-5.5418710866661192</v>
      </c>
      <c r="R54" s="1065">
        <v>-90.365415139999868</v>
      </c>
      <c r="S54" s="1066">
        <v>-5.4602088279189065</v>
      </c>
    </row>
    <row r="55" spans="1:19" s="341" customFormat="1">
      <c r="A55" s="1045" t="s">
        <v>1106</v>
      </c>
      <c r="B55" s="1054">
        <v>398.30915320000003</v>
      </c>
      <c r="C55" s="1048">
        <v>565.14245778999987</v>
      </c>
      <c r="D55" s="1048">
        <v>543.40985409999996</v>
      </c>
      <c r="E55" s="1048">
        <v>827.62610071999984</v>
      </c>
      <c r="F55" s="1054">
        <v>166.83330458999984</v>
      </c>
      <c r="G55" s="1048">
        <v>41.885380551681436</v>
      </c>
      <c r="H55" s="1048">
        <v>284.21624661999988</v>
      </c>
      <c r="I55" s="1049">
        <v>52.302372596963899</v>
      </c>
      <c r="K55" s="1038" t="s">
        <v>1107</v>
      </c>
      <c r="L55" s="1042">
        <v>212595.52070235155</v>
      </c>
      <c r="M55" s="1042">
        <v>256374.63077863422</v>
      </c>
      <c r="N55" s="1042">
        <v>284468.56294568279</v>
      </c>
      <c r="O55" s="1042">
        <v>335551.13335977867</v>
      </c>
      <c r="P55" s="1043">
        <v>43779.110076282668</v>
      </c>
      <c r="Q55" s="1065">
        <v>20.592677555787478</v>
      </c>
      <c r="R55" s="1065">
        <v>51082.570414095884</v>
      </c>
      <c r="S55" s="1066">
        <v>17.957193541927417</v>
      </c>
    </row>
    <row r="56" spans="1:19" s="341" customFormat="1" ht="13.5" thickBot="1">
      <c r="A56" s="1045" t="s">
        <v>1108</v>
      </c>
      <c r="B56" s="1054">
        <v>1385.9421205899998</v>
      </c>
      <c r="C56" s="1048">
        <v>1204.6422519900002</v>
      </c>
      <c r="D56" s="1048">
        <v>1475.18554584</v>
      </c>
      <c r="E56" s="1048">
        <v>1577.9611667500001</v>
      </c>
      <c r="F56" s="1054">
        <v>-181.29986859999963</v>
      </c>
      <c r="G56" s="1048">
        <v>-13.081344877722579</v>
      </c>
      <c r="H56" s="1048">
        <v>102.77562091000004</v>
      </c>
      <c r="I56" s="1049">
        <v>6.9669623051707417</v>
      </c>
      <c r="K56" s="1074" t="s">
        <v>1109</v>
      </c>
      <c r="L56" s="1075">
        <v>1362086.7756197201</v>
      </c>
      <c r="M56" s="1075">
        <v>1565712.6545630901</v>
      </c>
      <c r="N56" s="1075">
        <v>1681852.6269443983</v>
      </c>
      <c r="O56" s="1075">
        <v>1949937.6735357859</v>
      </c>
      <c r="P56" s="1075">
        <v>203625.77894336966</v>
      </c>
      <c r="Q56" s="1076">
        <v>14.949545255714295</v>
      </c>
      <c r="R56" s="1076">
        <v>268085.0465913876</v>
      </c>
      <c r="S56" s="1077">
        <v>15.939865496922071</v>
      </c>
    </row>
    <row r="57" spans="1:19" s="341" customFormat="1" ht="13.5" thickTop="1">
      <c r="A57" s="1045" t="s">
        <v>1110</v>
      </c>
      <c r="B57" s="1054">
        <v>3501.7259398301962</v>
      </c>
      <c r="C57" s="1048">
        <v>3611.6237685021974</v>
      </c>
      <c r="D57" s="1048">
        <v>3634.4989916394998</v>
      </c>
      <c r="E57" s="1048">
        <v>3648.1359181773691</v>
      </c>
      <c r="F57" s="1054">
        <v>109.8978286720012</v>
      </c>
      <c r="G57" s="1048">
        <v>3.1383903412307101</v>
      </c>
      <c r="H57" s="1048">
        <v>13.636926537869385</v>
      </c>
      <c r="I57" s="1049">
        <v>0.37520787787363929</v>
      </c>
      <c r="K57" s="931" t="s">
        <v>897</v>
      </c>
    </row>
    <row r="58" spans="1:19" s="341" customFormat="1">
      <c r="A58" s="1045" t="s">
        <v>1111</v>
      </c>
      <c r="B58" s="1054">
        <v>2301.5686457199995</v>
      </c>
      <c r="C58" s="1048">
        <v>3088.0252908500011</v>
      </c>
      <c r="D58" s="1048">
        <v>2955.3369070400004</v>
      </c>
      <c r="E58" s="1048">
        <v>3451.8668670185007</v>
      </c>
      <c r="F58" s="1054">
        <v>786.45664513000156</v>
      </c>
      <c r="G58" s="1048">
        <v>34.170462245064797</v>
      </c>
      <c r="H58" s="1048">
        <v>496.5299599785003</v>
      </c>
      <c r="I58" s="1049">
        <v>16.801128791634575</v>
      </c>
    </row>
    <row r="59" spans="1:19" s="341" customFormat="1">
      <c r="A59" s="1045" t="s">
        <v>1112</v>
      </c>
      <c r="B59" s="1054">
        <v>670.02099745999976</v>
      </c>
      <c r="C59" s="1048">
        <v>1449.7131923700001</v>
      </c>
      <c r="D59" s="1048">
        <v>1918.6132841600004</v>
      </c>
      <c r="E59" s="1048">
        <v>2388.5556223219996</v>
      </c>
      <c r="F59" s="1054">
        <v>779.69219491000035</v>
      </c>
      <c r="G59" s="1048">
        <v>116.36832246537885</v>
      </c>
      <c r="H59" s="1048">
        <v>469.94233816199926</v>
      </c>
      <c r="I59" s="1049">
        <v>24.493854078975978</v>
      </c>
    </row>
    <row r="60" spans="1:19" s="341" customFormat="1">
      <c r="A60" s="1045" t="s">
        <v>1113</v>
      </c>
      <c r="B60" s="1054">
        <v>1998.9845559299993</v>
      </c>
      <c r="C60" s="1048">
        <v>1910.6322338900002</v>
      </c>
      <c r="D60" s="1048">
        <v>2239.3474177900002</v>
      </c>
      <c r="E60" s="1048">
        <v>2496.1358176900003</v>
      </c>
      <c r="F60" s="1054">
        <v>-88.352322039999081</v>
      </c>
      <c r="G60" s="1048">
        <v>-4.4198601623960228</v>
      </c>
      <c r="H60" s="1048">
        <v>256.78839990000006</v>
      </c>
      <c r="I60" s="1049">
        <v>11.467108580830352</v>
      </c>
    </row>
    <row r="61" spans="1:19" s="341" customFormat="1">
      <c r="A61" s="1045" t="s">
        <v>1114</v>
      </c>
      <c r="B61" s="1054">
        <v>611.52664983</v>
      </c>
      <c r="C61" s="1048">
        <v>693.38365962</v>
      </c>
      <c r="D61" s="1048">
        <v>675.67252008999992</v>
      </c>
      <c r="E61" s="1048">
        <v>744.2252910454423</v>
      </c>
      <c r="F61" s="1054">
        <v>81.857009790000006</v>
      </c>
      <c r="G61" s="1048">
        <v>13.385681525532153</v>
      </c>
      <c r="H61" s="1048">
        <v>68.552770955442384</v>
      </c>
      <c r="I61" s="1049">
        <v>10.145857485266845</v>
      </c>
    </row>
    <row r="62" spans="1:19" s="341" customFormat="1">
      <c r="A62" s="1045" t="s">
        <v>1115</v>
      </c>
      <c r="B62" s="1054">
        <v>101.79091411</v>
      </c>
      <c r="C62" s="1048">
        <v>69.172825430000003</v>
      </c>
      <c r="D62" s="1048">
        <v>63.511422489999987</v>
      </c>
      <c r="E62" s="1048">
        <v>86.755683189999999</v>
      </c>
      <c r="F62" s="1054">
        <v>-32.61808868</v>
      </c>
      <c r="G62" s="1048">
        <v>-32.044204500169215</v>
      </c>
      <c r="H62" s="1048">
        <v>23.244260700000012</v>
      </c>
      <c r="I62" s="1049">
        <v>36.598551549778108</v>
      </c>
    </row>
    <row r="63" spans="1:19" s="341" customFormat="1" ht="13.5" thickBot="1">
      <c r="A63" s="1078" t="s">
        <v>1116</v>
      </c>
      <c r="B63" s="1079">
        <v>4.4153975499999945</v>
      </c>
      <c r="C63" s="1079">
        <v>14.169482569999996</v>
      </c>
      <c r="D63" s="1079">
        <v>9.5646649999999962</v>
      </c>
      <c r="E63" s="1079">
        <v>6.9922109999999966</v>
      </c>
      <c r="F63" s="1079">
        <v>9.7540850200000015</v>
      </c>
      <c r="G63" s="1079">
        <v>220.91068606042086</v>
      </c>
      <c r="H63" s="1079">
        <v>-2.5724539999999996</v>
      </c>
      <c r="I63" s="1080">
        <v>-26.895390481527588</v>
      </c>
    </row>
    <row r="64" spans="1:19" ht="13.5" thickTop="1">
      <c r="A64" s="931" t="s">
        <v>897</v>
      </c>
      <c r="B64" s="941"/>
      <c r="C64" s="941"/>
      <c r="D64" s="941"/>
      <c r="E64" s="941"/>
    </row>
  </sheetData>
  <mergeCells count="10">
    <mergeCell ref="F5:G5"/>
    <mergeCell ref="H5:I5"/>
    <mergeCell ref="P5:Q5"/>
    <mergeCell ref="R5:S5"/>
    <mergeCell ref="A1:S1"/>
    <mergeCell ref="A2:S2"/>
    <mergeCell ref="H3:I3"/>
    <mergeCell ref="R3:S3"/>
    <mergeCell ref="F4:I4"/>
    <mergeCell ref="P4:S4"/>
  </mergeCells>
  <pageMargins left="0.7" right="0.43" top="0.78" bottom="0.75" header="0.3" footer="0.3"/>
  <pageSetup scale="4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view="pageBreakPreview" zoomScaleSheetLayoutView="100" workbookViewId="0">
      <selection activeCell="A2" sqref="A2:I2"/>
    </sheetView>
  </sheetViews>
  <sheetFormatPr defaultRowHeight="12.75"/>
  <cols>
    <col min="1" max="1" width="34.42578125" style="254" bestFit="1" customWidth="1"/>
    <col min="2" max="3" width="12.7109375" style="254" bestFit="1" customWidth="1"/>
    <col min="4" max="4" width="13.28515625" style="254" bestFit="1" customWidth="1"/>
    <col min="5" max="5" width="13.7109375" style="254" bestFit="1" customWidth="1"/>
    <col min="6" max="6" width="11.85546875" style="254" bestFit="1" customWidth="1"/>
    <col min="7" max="7" width="7.42578125" style="254" bestFit="1" customWidth="1"/>
    <col min="8" max="8" width="9.5703125" style="254" customWidth="1"/>
    <col min="9" max="9" width="7.5703125" style="254" bestFit="1" customWidth="1"/>
    <col min="10" max="256" width="9.140625" style="254"/>
    <col min="257" max="257" width="34.42578125" style="254" bestFit="1" customWidth="1"/>
    <col min="258" max="258" width="12.5703125" style="254" bestFit="1" customWidth="1"/>
    <col min="259" max="260" width="9.42578125" style="254" bestFit="1" customWidth="1"/>
    <col min="261" max="262" width="9.140625" style="254"/>
    <col min="263" max="263" width="7.28515625" style="254" bestFit="1" customWidth="1"/>
    <col min="264" max="264" width="9.5703125" style="254" customWidth="1"/>
    <col min="265" max="265" width="7.28515625" style="254" bestFit="1" customWidth="1"/>
    <col min="266" max="512" width="9.140625" style="254"/>
    <col min="513" max="513" width="34.42578125" style="254" bestFit="1" customWidth="1"/>
    <col min="514" max="514" width="12.5703125" style="254" bestFit="1" customWidth="1"/>
    <col min="515" max="516" width="9.42578125" style="254" bestFit="1" customWidth="1"/>
    <col min="517" max="518" width="9.140625" style="254"/>
    <col min="519" max="519" width="7.28515625" style="254" bestFit="1" customWidth="1"/>
    <col min="520" max="520" width="9.5703125" style="254" customWidth="1"/>
    <col min="521" max="521" width="7.28515625" style="254" bestFit="1" customWidth="1"/>
    <col min="522" max="768" width="9.140625" style="254"/>
    <col min="769" max="769" width="34.42578125" style="254" bestFit="1" customWidth="1"/>
    <col min="770" max="770" width="12.5703125" style="254" bestFit="1" customWidth="1"/>
    <col min="771" max="772" width="9.42578125" style="254" bestFit="1" customWidth="1"/>
    <col min="773" max="774" width="9.140625" style="254"/>
    <col min="775" max="775" width="7.28515625" style="254" bestFit="1" customWidth="1"/>
    <col min="776" max="776" width="9.5703125" style="254" customWidth="1"/>
    <col min="777" max="777" width="7.28515625" style="254" bestFit="1" customWidth="1"/>
    <col min="778" max="1024" width="9.140625" style="254"/>
    <col min="1025" max="1025" width="34.42578125" style="254" bestFit="1" customWidth="1"/>
    <col min="1026" max="1026" width="12.5703125" style="254" bestFit="1" customWidth="1"/>
    <col min="1027" max="1028" width="9.42578125" style="254" bestFit="1" customWidth="1"/>
    <col min="1029" max="1030" width="9.140625" style="254"/>
    <col min="1031" max="1031" width="7.28515625" style="254" bestFit="1" customWidth="1"/>
    <col min="1032" max="1032" width="9.5703125" style="254" customWidth="1"/>
    <col min="1033" max="1033" width="7.28515625" style="254" bestFit="1" customWidth="1"/>
    <col min="1034" max="1280" width="9.140625" style="254"/>
    <col min="1281" max="1281" width="34.42578125" style="254" bestFit="1" customWidth="1"/>
    <col min="1282" max="1282" width="12.5703125" style="254" bestFit="1" customWidth="1"/>
    <col min="1283" max="1284" width="9.42578125" style="254" bestFit="1" customWidth="1"/>
    <col min="1285" max="1286" width="9.140625" style="254"/>
    <col min="1287" max="1287" width="7.28515625" style="254" bestFit="1" customWidth="1"/>
    <col min="1288" max="1288" width="9.5703125" style="254" customWidth="1"/>
    <col min="1289" max="1289" width="7.28515625" style="254" bestFit="1" customWidth="1"/>
    <col min="1290" max="1536" width="9.140625" style="254"/>
    <col min="1537" max="1537" width="34.42578125" style="254" bestFit="1" customWidth="1"/>
    <col min="1538" max="1538" width="12.5703125" style="254" bestFit="1" customWidth="1"/>
    <col min="1539" max="1540" width="9.42578125" style="254" bestFit="1" customWidth="1"/>
    <col min="1541" max="1542" width="9.140625" style="254"/>
    <col min="1543" max="1543" width="7.28515625" style="254" bestFit="1" customWidth="1"/>
    <col min="1544" max="1544" width="9.5703125" style="254" customWidth="1"/>
    <col min="1545" max="1545" width="7.28515625" style="254" bestFit="1" customWidth="1"/>
    <col min="1546" max="1792" width="9.140625" style="254"/>
    <col min="1793" max="1793" width="34.42578125" style="254" bestFit="1" customWidth="1"/>
    <col min="1794" max="1794" width="12.5703125" style="254" bestFit="1" customWidth="1"/>
    <col min="1795" max="1796" width="9.42578125" style="254" bestFit="1" customWidth="1"/>
    <col min="1797" max="1798" width="9.140625" style="254"/>
    <col min="1799" max="1799" width="7.28515625" style="254" bestFit="1" customWidth="1"/>
    <col min="1800" max="1800" width="9.5703125" style="254" customWidth="1"/>
    <col min="1801" max="1801" width="7.28515625" style="254" bestFit="1" customWidth="1"/>
    <col min="1802" max="2048" width="9.140625" style="254"/>
    <col min="2049" max="2049" width="34.42578125" style="254" bestFit="1" customWidth="1"/>
    <col min="2050" max="2050" width="12.5703125" style="254" bestFit="1" customWidth="1"/>
    <col min="2051" max="2052" width="9.42578125" style="254" bestFit="1" customWidth="1"/>
    <col min="2053" max="2054" width="9.140625" style="254"/>
    <col min="2055" max="2055" width="7.28515625" style="254" bestFit="1" customWidth="1"/>
    <col min="2056" max="2056" width="9.5703125" style="254" customWidth="1"/>
    <col min="2057" max="2057" width="7.28515625" style="254" bestFit="1" customWidth="1"/>
    <col min="2058" max="2304" width="9.140625" style="254"/>
    <col min="2305" max="2305" width="34.42578125" style="254" bestFit="1" customWidth="1"/>
    <col min="2306" max="2306" width="12.5703125" style="254" bestFit="1" customWidth="1"/>
    <col min="2307" max="2308" width="9.42578125" style="254" bestFit="1" customWidth="1"/>
    <col min="2309" max="2310" width="9.140625" style="254"/>
    <col min="2311" max="2311" width="7.28515625" style="254" bestFit="1" customWidth="1"/>
    <col min="2312" max="2312" width="9.5703125" style="254" customWidth="1"/>
    <col min="2313" max="2313" width="7.28515625" style="254" bestFit="1" customWidth="1"/>
    <col min="2314" max="2560" width="9.140625" style="254"/>
    <col min="2561" max="2561" width="34.42578125" style="254" bestFit="1" customWidth="1"/>
    <col min="2562" max="2562" width="12.5703125" style="254" bestFit="1" customWidth="1"/>
    <col min="2563" max="2564" width="9.42578125" style="254" bestFit="1" customWidth="1"/>
    <col min="2565" max="2566" width="9.140625" style="254"/>
    <col min="2567" max="2567" width="7.28515625" style="254" bestFit="1" customWidth="1"/>
    <col min="2568" max="2568" width="9.5703125" style="254" customWidth="1"/>
    <col min="2569" max="2569" width="7.28515625" style="254" bestFit="1" customWidth="1"/>
    <col min="2570" max="2816" width="9.140625" style="254"/>
    <col min="2817" max="2817" width="34.42578125" style="254" bestFit="1" customWidth="1"/>
    <col min="2818" max="2818" width="12.5703125" style="254" bestFit="1" customWidth="1"/>
    <col min="2819" max="2820" width="9.42578125" style="254" bestFit="1" customWidth="1"/>
    <col min="2821" max="2822" width="9.140625" style="254"/>
    <col min="2823" max="2823" width="7.28515625" style="254" bestFit="1" customWidth="1"/>
    <col min="2824" max="2824" width="9.5703125" style="254" customWidth="1"/>
    <col min="2825" max="2825" width="7.28515625" style="254" bestFit="1" customWidth="1"/>
    <col min="2826" max="3072" width="9.140625" style="254"/>
    <col min="3073" max="3073" width="34.42578125" style="254" bestFit="1" customWidth="1"/>
    <col min="3074" max="3074" width="12.5703125" style="254" bestFit="1" customWidth="1"/>
    <col min="3075" max="3076" width="9.42578125" style="254" bestFit="1" customWidth="1"/>
    <col min="3077" max="3078" width="9.140625" style="254"/>
    <col min="3079" max="3079" width="7.28515625" style="254" bestFit="1" customWidth="1"/>
    <col min="3080" max="3080" width="9.5703125" style="254" customWidth="1"/>
    <col min="3081" max="3081" width="7.28515625" style="254" bestFit="1" customWidth="1"/>
    <col min="3082" max="3328" width="9.140625" style="254"/>
    <col min="3329" max="3329" width="34.42578125" style="254" bestFit="1" customWidth="1"/>
    <col min="3330" max="3330" width="12.5703125" style="254" bestFit="1" customWidth="1"/>
    <col min="3331" max="3332" width="9.42578125" style="254" bestFit="1" customWidth="1"/>
    <col min="3333" max="3334" width="9.140625" style="254"/>
    <col min="3335" max="3335" width="7.28515625" style="254" bestFit="1" customWidth="1"/>
    <col min="3336" max="3336" width="9.5703125" style="254" customWidth="1"/>
    <col min="3337" max="3337" width="7.28515625" style="254" bestFit="1" customWidth="1"/>
    <col min="3338" max="3584" width="9.140625" style="254"/>
    <col min="3585" max="3585" width="34.42578125" style="254" bestFit="1" customWidth="1"/>
    <col min="3586" max="3586" width="12.5703125" style="254" bestFit="1" customWidth="1"/>
    <col min="3587" max="3588" width="9.42578125" style="254" bestFit="1" customWidth="1"/>
    <col min="3589" max="3590" width="9.140625" style="254"/>
    <col min="3591" max="3591" width="7.28515625" style="254" bestFit="1" customWidth="1"/>
    <col min="3592" max="3592" width="9.5703125" style="254" customWidth="1"/>
    <col min="3593" max="3593" width="7.28515625" style="254" bestFit="1" customWidth="1"/>
    <col min="3594" max="3840" width="9.140625" style="254"/>
    <col min="3841" max="3841" width="34.42578125" style="254" bestFit="1" customWidth="1"/>
    <col min="3842" max="3842" width="12.5703125" style="254" bestFit="1" customWidth="1"/>
    <col min="3843" max="3844" width="9.42578125" style="254" bestFit="1" customWidth="1"/>
    <col min="3845" max="3846" width="9.140625" style="254"/>
    <col min="3847" max="3847" width="7.28515625" style="254" bestFit="1" customWidth="1"/>
    <col min="3848" max="3848" width="9.5703125" style="254" customWidth="1"/>
    <col min="3849" max="3849" width="7.28515625" style="254" bestFit="1" customWidth="1"/>
    <col min="3850" max="4096" width="9.140625" style="254"/>
    <col min="4097" max="4097" width="34.42578125" style="254" bestFit="1" customWidth="1"/>
    <col min="4098" max="4098" width="12.5703125" style="254" bestFit="1" customWidth="1"/>
    <col min="4099" max="4100" width="9.42578125" style="254" bestFit="1" customWidth="1"/>
    <col min="4101" max="4102" width="9.140625" style="254"/>
    <col min="4103" max="4103" width="7.28515625" style="254" bestFit="1" customWidth="1"/>
    <col min="4104" max="4104" width="9.5703125" style="254" customWidth="1"/>
    <col min="4105" max="4105" width="7.28515625" style="254" bestFit="1" customWidth="1"/>
    <col min="4106" max="4352" width="9.140625" style="254"/>
    <col min="4353" max="4353" width="34.42578125" style="254" bestFit="1" customWidth="1"/>
    <col min="4354" max="4354" width="12.5703125" style="254" bestFit="1" customWidth="1"/>
    <col min="4355" max="4356" width="9.42578125" style="254" bestFit="1" customWidth="1"/>
    <col min="4357" max="4358" width="9.140625" style="254"/>
    <col min="4359" max="4359" width="7.28515625" style="254" bestFit="1" customWidth="1"/>
    <col min="4360" max="4360" width="9.5703125" style="254" customWidth="1"/>
    <col min="4361" max="4361" width="7.28515625" style="254" bestFit="1" customWidth="1"/>
    <col min="4362" max="4608" width="9.140625" style="254"/>
    <col min="4609" max="4609" width="34.42578125" style="254" bestFit="1" customWidth="1"/>
    <col min="4610" max="4610" width="12.5703125" style="254" bestFit="1" customWidth="1"/>
    <col min="4611" max="4612" width="9.42578125" style="254" bestFit="1" customWidth="1"/>
    <col min="4613" max="4614" width="9.140625" style="254"/>
    <col min="4615" max="4615" width="7.28515625" style="254" bestFit="1" customWidth="1"/>
    <col min="4616" max="4616" width="9.5703125" style="254" customWidth="1"/>
    <col min="4617" max="4617" width="7.28515625" style="254" bestFit="1" customWidth="1"/>
    <col min="4618" max="4864" width="9.140625" style="254"/>
    <col min="4865" max="4865" width="34.42578125" style="254" bestFit="1" customWidth="1"/>
    <col min="4866" max="4866" width="12.5703125" style="254" bestFit="1" customWidth="1"/>
    <col min="4867" max="4868" width="9.42578125" style="254" bestFit="1" customWidth="1"/>
    <col min="4869" max="4870" width="9.140625" style="254"/>
    <col min="4871" max="4871" width="7.28515625" style="254" bestFit="1" customWidth="1"/>
    <col min="4872" max="4872" width="9.5703125" style="254" customWidth="1"/>
    <col min="4873" max="4873" width="7.28515625" style="254" bestFit="1" customWidth="1"/>
    <col min="4874" max="5120" width="9.140625" style="254"/>
    <col min="5121" max="5121" width="34.42578125" style="254" bestFit="1" customWidth="1"/>
    <col min="5122" max="5122" width="12.5703125" style="254" bestFit="1" customWidth="1"/>
    <col min="5123" max="5124" width="9.42578125" style="254" bestFit="1" customWidth="1"/>
    <col min="5125" max="5126" width="9.140625" style="254"/>
    <col min="5127" max="5127" width="7.28515625" style="254" bestFit="1" customWidth="1"/>
    <col min="5128" max="5128" width="9.5703125" style="254" customWidth="1"/>
    <col min="5129" max="5129" width="7.28515625" style="254" bestFit="1" customWidth="1"/>
    <col min="5130" max="5376" width="9.140625" style="254"/>
    <col min="5377" max="5377" width="34.42578125" style="254" bestFit="1" customWidth="1"/>
    <col min="5378" max="5378" width="12.5703125" style="254" bestFit="1" customWidth="1"/>
    <col min="5379" max="5380" width="9.42578125" style="254" bestFit="1" customWidth="1"/>
    <col min="5381" max="5382" width="9.140625" style="254"/>
    <col min="5383" max="5383" width="7.28515625" style="254" bestFit="1" customWidth="1"/>
    <col min="5384" max="5384" width="9.5703125" style="254" customWidth="1"/>
    <col min="5385" max="5385" width="7.28515625" style="254" bestFit="1" customWidth="1"/>
    <col min="5386" max="5632" width="9.140625" style="254"/>
    <col min="5633" max="5633" width="34.42578125" style="254" bestFit="1" customWidth="1"/>
    <col min="5634" max="5634" width="12.5703125" style="254" bestFit="1" customWidth="1"/>
    <col min="5635" max="5636" width="9.42578125" style="254" bestFit="1" customWidth="1"/>
    <col min="5637" max="5638" width="9.140625" style="254"/>
    <col min="5639" max="5639" width="7.28515625" style="254" bestFit="1" customWidth="1"/>
    <col min="5640" max="5640" width="9.5703125" style="254" customWidth="1"/>
    <col min="5641" max="5641" width="7.28515625" style="254" bestFit="1" customWidth="1"/>
    <col min="5642" max="5888" width="9.140625" style="254"/>
    <col min="5889" max="5889" width="34.42578125" style="254" bestFit="1" customWidth="1"/>
    <col min="5890" max="5890" width="12.5703125" style="254" bestFit="1" customWidth="1"/>
    <col min="5891" max="5892" width="9.42578125" style="254" bestFit="1" customWidth="1"/>
    <col min="5893" max="5894" width="9.140625" style="254"/>
    <col min="5895" max="5895" width="7.28515625" style="254" bestFit="1" customWidth="1"/>
    <col min="5896" max="5896" width="9.5703125" style="254" customWidth="1"/>
    <col min="5897" max="5897" width="7.28515625" style="254" bestFit="1" customWidth="1"/>
    <col min="5898" max="6144" width="9.140625" style="254"/>
    <col min="6145" max="6145" width="34.42578125" style="254" bestFit="1" customWidth="1"/>
    <col min="6146" max="6146" width="12.5703125" style="254" bestFit="1" customWidth="1"/>
    <col min="6147" max="6148" width="9.42578125" style="254" bestFit="1" customWidth="1"/>
    <col min="6149" max="6150" width="9.140625" style="254"/>
    <col min="6151" max="6151" width="7.28515625" style="254" bestFit="1" customWidth="1"/>
    <col min="6152" max="6152" width="9.5703125" style="254" customWidth="1"/>
    <col min="6153" max="6153" width="7.28515625" style="254" bestFit="1" customWidth="1"/>
    <col min="6154" max="6400" width="9.140625" style="254"/>
    <col min="6401" max="6401" width="34.42578125" style="254" bestFit="1" customWidth="1"/>
    <col min="6402" max="6402" width="12.5703125" style="254" bestFit="1" customWidth="1"/>
    <col min="6403" max="6404" width="9.42578125" style="254" bestFit="1" customWidth="1"/>
    <col min="6405" max="6406" width="9.140625" style="254"/>
    <col min="6407" max="6407" width="7.28515625" style="254" bestFit="1" customWidth="1"/>
    <col min="6408" max="6408" width="9.5703125" style="254" customWidth="1"/>
    <col min="6409" max="6409" width="7.28515625" style="254" bestFit="1" customWidth="1"/>
    <col min="6410" max="6656" width="9.140625" style="254"/>
    <col min="6657" max="6657" width="34.42578125" style="254" bestFit="1" customWidth="1"/>
    <col min="6658" max="6658" width="12.5703125" style="254" bestFit="1" customWidth="1"/>
    <col min="6659" max="6660" width="9.42578125" style="254" bestFit="1" customWidth="1"/>
    <col min="6661" max="6662" width="9.140625" style="254"/>
    <col min="6663" max="6663" width="7.28515625" style="254" bestFit="1" customWidth="1"/>
    <col min="6664" max="6664" width="9.5703125" style="254" customWidth="1"/>
    <col min="6665" max="6665" width="7.28515625" style="254" bestFit="1" customWidth="1"/>
    <col min="6666" max="6912" width="9.140625" style="254"/>
    <col min="6913" max="6913" width="34.42578125" style="254" bestFit="1" customWidth="1"/>
    <col min="6914" max="6914" width="12.5703125" style="254" bestFit="1" customWidth="1"/>
    <col min="6915" max="6916" width="9.42578125" style="254" bestFit="1" customWidth="1"/>
    <col min="6917" max="6918" width="9.140625" style="254"/>
    <col min="6919" max="6919" width="7.28515625" style="254" bestFit="1" customWidth="1"/>
    <col min="6920" max="6920" width="9.5703125" style="254" customWidth="1"/>
    <col min="6921" max="6921" width="7.28515625" style="254" bestFit="1" customWidth="1"/>
    <col min="6922" max="7168" width="9.140625" style="254"/>
    <col min="7169" max="7169" width="34.42578125" style="254" bestFit="1" customWidth="1"/>
    <col min="7170" max="7170" width="12.5703125" style="254" bestFit="1" customWidth="1"/>
    <col min="7171" max="7172" width="9.42578125" style="254" bestFit="1" customWidth="1"/>
    <col min="7173" max="7174" width="9.140625" style="254"/>
    <col min="7175" max="7175" width="7.28515625" style="254" bestFit="1" customWidth="1"/>
    <col min="7176" max="7176" width="9.5703125" style="254" customWidth="1"/>
    <col min="7177" max="7177" width="7.28515625" style="254" bestFit="1" customWidth="1"/>
    <col min="7178" max="7424" width="9.140625" style="254"/>
    <col min="7425" max="7425" width="34.42578125" style="254" bestFit="1" customWidth="1"/>
    <col min="7426" max="7426" width="12.5703125" style="254" bestFit="1" customWidth="1"/>
    <col min="7427" max="7428" width="9.42578125" style="254" bestFit="1" customWidth="1"/>
    <col min="7429" max="7430" width="9.140625" style="254"/>
    <col min="7431" max="7431" width="7.28515625" style="254" bestFit="1" customWidth="1"/>
    <col min="7432" max="7432" width="9.5703125" style="254" customWidth="1"/>
    <col min="7433" max="7433" width="7.28515625" style="254" bestFit="1" customWidth="1"/>
    <col min="7434" max="7680" width="9.140625" style="254"/>
    <col min="7681" max="7681" width="34.42578125" style="254" bestFit="1" customWidth="1"/>
    <col min="7682" max="7682" width="12.5703125" style="254" bestFit="1" customWidth="1"/>
    <col min="7683" max="7684" width="9.42578125" style="254" bestFit="1" customWidth="1"/>
    <col min="7685" max="7686" width="9.140625" style="254"/>
    <col min="7687" max="7687" width="7.28515625" style="254" bestFit="1" customWidth="1"/>
    <col min="7688" max="7688" width="9.5703125" style="254" customWidth="1"/>
    <col min="7689" max="7689" width="7.28515625" style="254" bestFit="1" customWidth="1"/>
    <col min="7690" max="7936" width="9.140625" style="254"/>
    <col min="7937" max="7937" width="34.42578125" style="254" bestFit="1" customWidth="1"/>
    <col min="7938" max="7938" width="12.5703125" style="254" bestFit="1" customWidth="1"/>
    <col min="7939" max="7940" width="9.42578125" style="254" bestFit="1" customWidth="1"/>
    <col min="7941" max="7942" width="9.140625" style="254"/>
    <col min="7943" max="7943" width="7.28515625" style="254" bestFit="1" customWidth="1"/>
    <col min="7944" max="7944" width="9.5703125" style="254" customWidth="1"/>
    <col min="7945" max="7945" width="7.28515625" style="254" bestFit="1" customWidth="1"/>
    <col min="7946" max="8192" width="9.140625" style="254"/>
    <col min="8193" max="8193" width="34.42578125" style="254" bestFit="1" customWidth="1"/>
    <col min="8194" max="8194" width="12.5703125" style="254" bestFit="1" customWidth="1"/>
    <col min="8195" max="8196" width="9.42578125" style="254" bestFit="1" customWidth="1"/>
    <col min="8197" max="8198" width="9.140625" style="254"/>
    <col min="8199" max="8199" width="7.28515625" style="254" bestFit="1" customWidth="1"/>
    <col min="8200" max="8200" width="9.5703125" style="254" customWidth="1"/>
    <col min="8201" max="8201" width="7.28515625" style="254" bestFit="1" customWidth="1"/>
    <col min="8202" max="8448" width="9.140625" style="254"/>
    <col min="8449" max="8449" width="34.42578125" style="254" bestFit="1" customWidth="1"/>
    <col min="8450" max="8450" width="12.5703125" style="254" bestFit="1" customWidth="1"/>
    <col min="8451" max="8452" width="9.42578125" style="254" bestFit="1" customWidth="1"/>
    <col min="8453" max="8454" width="9.140625" style="254"/>
    <col min="8455" max="8455" width="7.28515625" style="254" bestFit="1" customWidth="1"/>
    <col min="8456" max="8456" width="9.5703125" style="254" customWidth="1"/>
    <col min="8457" max="8457" width="7.28515625" style="254" bestFit="1" customWidth="1"/>
    <col min="8458" max="8704" width="9.140625" style="254"/>
    <col min="8705" max="8705" width="34.42578125" style="254" bestFit="1" customWidth="1"/>
    <col min="8706" max="8706" width="12.5703125" style="254" bestFit="1" customWidth="1"/>
    <col min="8707" max="8708" width="9.42578125" style="254" bestFit="1" customWidth="1"/>
    <col min="8709" max="8710" width="9.140625" style="254"/>
    <col min="8711" max="8711" width="7.28515625" style="254" bestFit="1" customWidth="1"/>
    <col min="8712" max="8712" width="9.5703125" style="254" customWidth="1"/>
    <col min="8713" max="8713" width="7.28515625" style="254" bestFit="1" customWidth="1"/>
    <col min="8714" max="8960" width="9.140625" style="254"/>
    <col min="8961" max="8961" width="34.42578125" style="254" bestFit="1" customWidth="1"/>
    <col min="8962" max="8962" width="12.5703125" style="254" bestFit="1" customWidth="1"/>
    <col min="8963" max="8964" width="9.42578125" style="254" bestFit="1" customWidth="1"/>
    <col min="8965" max="8966" width="9.140625" style="254"/>
    <col min="8967" max="8967" width="7.28515625" style="254" bestFit="1" customWidth="1"/>
    <col min="8968" max="8968" width="9.5703125" style="254" customWidth="1"/>
    <col min="8969" max="8969" width="7.28515625" style="254" bestFit="1" customWidth="1"/>
    <col min="8970" max="9216" width="9.140625" style="254"/>
    <col min="9217" max="9217" width="34.42578125" style="254" bestFit="1" customWidth="1"/>
    <col min="9218" max="9218" width="12.5703125" style="254" bestFit="1" customWidth="1"/>
    <col min="9219" max="9220" width="9.42578125" style="254" bestFit="1" customWidth="1"/>
    <col min="9221" max="9222" width="9.140625" style="254"/>
    <col min="9223" max="9223" width="7.28515625" style="254" bestFit="1" customWidth="1"/>
    <col min="9224" max="9224" width="9.5703125" style="254" customWidth="1"/>
    <col min="9225" max="9225" width="7.28515625" style="254" bestFit="1" customWidth="1"/>
    <col min="9226" max="9472" width="9.140625" style="254"/>
    <col min="9473" max="9473" width="34.42578125" style="254" bestFit="1" customWidth="1"/>
    <col min="9474" max="9474" width="12.5703125" style="254" bestFit="1" customWidth="1"/>
    <col min="9475" max="9476" width="9.42578125" style="254" bestFit="1" customWidth="1"/>
    <col min="9477" max="9478" width="9.140625" style="254"/>
    <col min="9479" max="9479" width="7.28515625" style="254" bestFit="1" customWidth="1"/>
    <col min="9480" max="9480" width="9.5703125" style="254" customWidth="1"/>
    <col min="9481" max="9481" width="7.28515625" style="254" bestFit="1" customWidth="1"/>
    <col min="9482" max="9728" width="9.140625" style="254"/>
    <col min="9729" max="9729" width="34.42578125" style="254" bestFit="1" customWidth="1"/>
    <col min="9730" max="9730" width="12.5703125" style="254" bestFit="1" customWidth="1"/>
    <col min="9731" max="9732" width="9.42578125" style="254" bestFit="1" customWidth="1"/>
    <col min="9733" max="9734" width="9.140625" style="254"/>
    <col min="9735" max="9735" width="7.28515625" style="254" bestFit="1" customWidth="1"/>
    <col min="9736" max="9736" width="9.5703125" style="254" customWidth="1"/>
    <col min="9737" max="9737" width="7.28515625" style="254" bestFit="1" customWidth="1"/>
    <col min="9738" max="9984" width="9.140625" style="254"/>
    <col min="9985" max="9985" width="34.42578125" style="254" bestFit="1" customWidth="1"/>
    <col min="9986" max="9986" width="12.5703125" style="254" bestFit="1" customWidth="1"/>
    <col min="9987" max="9988" width="9.42578125" style="254" bestFit="1" customWidth="1"/>
    <col min="9989" max="9990" width="9.140625" style="254"/>
    <col min="9991" max="9991" width="7.28515625" style="254" bestFit="1" customWidth="1"/>
    <col min="9992" max="9992" width="9.5703125" style="254" customWidth="1"/>
    <col min="9993" max="9993" width="7.28515625" style="254" bestFit="1" customWidth="1"/>
    <col min="9994" max="10240" width="9.140625" style="254"/>
    <col min="10241" max="10241" width="34.42578125" style="254" bestFit="1" customWidth="1"/>
    <col min="10242" max="10242" width="12.5703125" style="254" bestFit="1" customWidth="1"/>
    <col min="10243" max="10244" width="9.42578125" style="254" bestFit="1" customWidth="1"/>
    <col min="10245" max="10246" width="9.140625" style="254"/>
    <col min="10247" max="10247" width="7.28515625" style="254" bestFit="1" customWidth="1"/>
    <col min="10248" max="10248" width="9.5703125" style="254" customWidth="1"/>
    <col min="10249" max="10249" width="7.28515625" style="254" bestFit="1" customWidth="1"/>
    <col min="10250" max="10496" width="9.140625" style="254"/>
    <col min="10497" max="10497" width="34.42578125" style="254" bestFit="1" customWidth="1"/>
    <col min="10498" max="10498" width="12.5703125" style="254" bestFit="1" customWidth="1"/>
    <col min="10499" max="10500" width="9.42578125" style="254" bestFit="1" customWidth="1"/>
    <col min="10501" max="10502" width="9.140625" style="254"/>
    <col min="10503" max="10503" width="7.28515625" style="254" bestFit="1" customWidth="1"/>
    <col min="10504" max="10504" width="9.5703125" style="254" customWidth="1"/>
    <col min="10505" max="10505" width="7.28515625" style="254" bestFit="1" customWidth="1"/>
    <col min="10506" max="10752" width="9.140625" style="254"/>
    <col min="10753" max="10753" width="34.42578125" style="254" bestFit="1" customWidth="1"/>
    <col min="10754" max="10754" width="12.5703125" style="254" bestFit="1" customWidth="1"/>
    <col min="10755" max="10756" width="9.42578125" style="254" bestFit="1" customWidth="1"/>
    <col min="10757" max="10758" width="9.140625" style="254"/>
    <col min="10759" max="10759" width="7.28515625" style="254" bestFit="1" customWidth="1"/>
    <col min="10760" max="10760" width="9.5703125" style="254" customWidth="1"/>
    <col min="10761" max="10761" width="7.28515625" style="254" bestFit="1" customWidth="1"/>
    <col min="10762" max="11008" width="9.140625" style="254"/>
    <col min="11009" max="11009" width="34.42578125" style="254" bestFit="1" customWidth="1"/>
    <col min="11010" max="11010" width="12.5703125" style="254" bestFit="1" customWidth="1"/>
    <col min="11011" max="11012" width="9.42578125" style="254" bestFit="1" customWidth="1"/>
    <col min="11013" max="11014" width="9.140625" style="254"/>
    <col min="11015" max="11015" width="7.28515625" style="254" bestFit="1" customWidth="1"/>
    <col min="11016" max="11016" width="9.5703125" style="254" customWidth="1"/>
    <col min="11017" max="11017" width="7.28515625" style="254" bestFit="1" customWidth="1"/>
    <col min="11018" max="11264" width="9.140625" style="254"/>
    <col min="11265" max="11265" width="34.42578125" style="254" bestFit="1" customWidth="1"/>
    <col min="11266" max="11266" width="12.5703125" style="254" bestFit="1" customWidth="1"/>
    <col min="11267" max="11268" width="9.42578125" style="254" bestFit="1" customWidth="1"/>
    <col min="11269" max="11270" width="9.140625" style="254"/>
    <col min="11271" max="11271" width="7.28515625" style="254" bestFit="1" customWidth="1"/>
    <col min="11272" max="11272" width="9.5703125" style="254" customWidth="1"/>
    <col min="11273" max="11273" width="7.28515625" style="254" bestFit="1" customWidth="1"/>
    <col min="11274" max="11520" width="9.140625" style="254"/>
    <col min="11521" max="11521" width="34.42578125" style="254" bestFit="1" customWidth="1"/>
    <col min="11522" max="11522" width="12.5703125" style="254" bestFit="1" customWidth="1"/>
    <col min="11523" max="11524" width="9.42578125" style="254" bestFit="1" customWidth="1"/>
    <col min="11525" max="11526" width="9.140625" style="254"/>
    <col min="11527" max="11527" width="7.28515625" style="254" bestFit="1" customWidth="1"/>
    <col min="11528" max="11528" width="9.5703125" style="254" customWidth="1"/>
    <col min="11529" max="11529" width="7.28515625" style="254" bestFit="1" customWidth="1"/>
    <col min="11530" max="11776" width="9.140625" style="254"/>
    <col min="11777" max="11777" width="34.42578125" style="254" bestFit="1" customWidth="1"/>
    <col min="11778" max="11778" width="12.5703125" style="254" bestFit="1" customWidth="1"/>
    <col min="11779" max="11780" width="9.42578125" style="254" bestFit="1" customWidth="1"/>
    <col min="11781" max="11782" width="9.140625" style="254"/>
    <col min="11783" max="11783" width="7.28515625" style="254" bestFit="1" customWidth="1"/>
    <col min="11784" max="11784" width="9.5703125" style="254" customWidth="1"/>
    <col min="11785" max="11785" width="7.28515625" style="254" bestFit="1" customWidth="1"/>
    <col min="11786" max="12032" width="9.140625" style="254"/>
    <col min="12033" max="12033" width="34.42578125" style="254" bestFit="1" customWidth="1"/>
    <col min="12034" max="12034" width="12.5703125" style="254" bestFit="1" customWidth="1"/>
    <col min="12035" max="12036" width="9.42578125" style="254" bestFit="1" customWidth="1"/>
    <col min="12037" max="12038" width="9.140625" style="254"/>
    <col min="12039" max="12039" width="7.28515625" style="254" bestFit="1" customWidth="1"/>
    <col min="12040" max="12040" width="9.5703125" style="254" customWidth="1"/>
    <col min="12041" max="12041" width="7.28515625" style="254" bestFit="1" customWidth="1"/>
    <col min="12042" max="12288" width="9.140625" style="254"/>
    <col min="12289" max="12289" width="34.42578125" style="254" bestFit="1" customWidth="1"/>
    <col min="12290" max="12290" width="12.5703125" style="254" bestFit="1" customWidth="1"/>
    <col min="12291" max="12292" width="9.42578125" style="254" bestFit="1" customWidth="1"/>
    <col min="12293" max="12294" width="9.140625" style="254"/>
    <col min="12295" max="12295" width="7.28515625" style="254" bestFit="1" customWidth="1"/>
    <col min="12296" max="12296" width="9.5703125" style="254" customWidth="1"/>
    <col min="12297" max="12297" width="7.28515625" style="254" bestFit="1" customWidth="1"/>
    <col min="12298" max="12544" width="9.140625" style="254"/>
    <col min="12545" max="12545" width="34.42578125" style="254" bestFit="1" customWidth="1"/>
    <col min="12546" max="12546" width="12.5703125" style="254" bestFit="1" customWidth="1"/>
    <col min="12547" max="12548" width="9.42578125" style="254" bestFit="1" customWidth="1"/>
    <col min="12549" max="12550" width="9.140625" style="254"/>
    <col min="12551" max="12551" width="7.28515625" style="254" bestFit="1" customWidth="1"/>
    <col min="12552" max="12552" width="9.5703125" style="254" customWidth="1"/>
    <col min="12553" max="12553" width="7.28515625" style="254" bestFit="1" customWidth="1"/>
    <col min="12554" max="12800" width="9.140625" style="254"/>
    <col min="12801" max="12801" width="34.42578125" style="254" bestFit="1" customWidth="1"/>
    <col min="12802" max="12802" width="12.5703125" style="254" bestFit="1" customWidth="1"/>
    <col min="12803" max="12804" width="9.42578125" style="254" bestFit="1" customWidth="1"/>
    <col min="12805" max="12806" width="9.140625" style="254"/>
    <col min="12807" max="12807" width="7.28515625" style="254" bestFit="1" customWidth="1"/>
    <col min="12808" max="12808" width="9.5703125" style="254" customWidth="1"/>
    <col min="12809" max="12809" width="7.28515625" style="254" bestFit="1" customWidth="1"/>
    <col min="12810" max="13056" width="9.140625" style="254"/>
    <col min="13057" max="13057" width="34.42578125" style="254" bestFit="1" customWidth="1"/>
    <col min="13058" max="13058" width="12.5703125" style="254" bestFit="1" customWidth="1"/>
    <col min="13059" max="13060" width="9.42578125" style="254" bestFit="1" customWidth="1"/>
    <col min="13061" max="13062" width="9.140625" style="254"/>
    <col min="13063" max="13063" width="7.28515625" style="254" bestFit="1" customWidth="1"/>
    <col min="13064" max="13064" width="9.5703125" style="254" customWidth="1"/>
    <col min="13065" max="13065" width="7.28515625" style="254" bestFit="1" customWidth="1"/>
    <col min="13066" max="13312" width="9.140625" style="254"/>
    <col min="13313" max="13313" width="34.42578125" style="254" bestFit="1" customWidth="1"/>
    <col min="13314" max="13314" width="12.5703125" style="254" bestFit="1" customWidth="1"/>
    <col min="13315" max="13316" width="9.42578125" style="254" bestFit="1" customWidth="1"/>
    <col min="13317" max="13318" width="9.140625" style="254"/>
    <col min="13319" max="13319" width="7.28515625" style="254" bestFit="1" customWidth="1"/>
    <col min="13320" max="13320" width="9.5703125" style="254" customWidth="1"/>
    <col min="13321" max="13321" width="7.28515625" style="254" bestFit="1" customWidth="1"/>
    <col min="13322" max="13568" width="9.140625" style="254"/>
    <col min="13569" max="13569" width="34.42578125" style="254" bestFit="1" customWidth="1"/>
    <col min="13570" max="13570" width="12.5703125" style="254" bestFit="1" customWidth="1"/>
    <col min="13571" max="13572" width="9.42578125" style="254" bestFit="1" customWidth="1"/>
    <col min="13573" max="13574" width="9.140625" style="254"/>
    <col min="13575" max="13575" width="7.28515625" style="254" bestFit="1" customWidth="1"/>
    <col min="13576" max="13576" width="9.5703125" style="254" customWidth="1"/>
    <col min="13577" max="13577" width="7.28515625" style="254" bestFit="1" customWidth="1"/>
    <col min="13578" max="13824" width="9.140625" style="254"/>
    <col min="13825" max="13825" width="34.42578125" style="254" bestFit="1" customWidth="1"/>
    <col min="13826" max="13826" width="12.5703125" style="254" bestFit="1" customWidth="1"/>
    <col min="13827" max="13828" width="9.42578125" style="254" bestFit="1" customWidth="1"/>
    <col min="13829" max="13830" width="9.140625" style="254"/>
    <col min="13831" max="13831" width="7.28515625" style="254" bestFit="1" customWidth="1"/>
    <col min="13832" max="13832" width="9.5703125" style="254" customWidth="1"/>
    <col min="13833" max="13833" width="7.28515625" style="254" bestFit="1" customWidth="1"/>
    <col min="13834" max="14080" width="9.140625" style="254"/>
    <col min="14081" max="14081" width="34.42578125" style="254" bestFit="1" customWidth="1"/>
    <col min="14082" max="14082" width="12.5703125" style="254" bestFit="1" customWidth="1"/>
    <col min="14083" max="14084" width="9.42578125" style="254" bestFit="1" customWidth="1"/>
    <col min="14085" max="14086" width="9.140625" style="254"/>
    <col min="14087" max="14087" width="7.28515625" style="254" bestFit="1" customWidth="1"/>
    <col min="14088" max="14088" width="9.5703125" style="254" customWidth="1"/>
    <col min="14089" max="14089" width="7.28515625" style="254" bestFit="1" customWidth="1"/>
    <col min="14090" max="14336" width="9.140625" style="254"/>
    <col min="14337" max="14337" width="34.42578125" style="254" bestFit="1" customWidth="1"/>
    <col min="14338" max="14338" width="12.5703125" style="254" bestFit="1" customWidth="1"/>
    <col min="14339" max="14340" width="9.42578125" style="254" bestFit="1" customWidth="1"/>
    <col min="14341" max="14342" width="9.140625" style="254"/>
    <col min="14343" max="14343" width="7.28515625" style="254" bestFit="1" customWidth="1"/>
    <col min="14344" max="14344" width="9.5703125" style="254" customWidth="1"/>
    <col min="14345" max="14345" width="7.28515625" style="254" bestFit="1" customWidth="1"/>
    <col min="14346" max="14592" width="9.140625" style="254"/>
    <col min="14593" max="14593" width="34.42578125" style="254" bestFit="1" customWidth="1"/>
    <col min="14594" max="14594" width="12.5703125" style="254" bestFit="1" customWidth="1"/>
    <col min="14595" max="14596" width="9.42578125" style="254" bestFit="1" customWidth="1"/>
    <col min="14597" max="14598" width="9.140625" style="254"/>
    <col min="14599" max="14599" width="7.28515625" style="254" bestFit="1" customWidth="1"/>
    <col min="14600" max="14600" width="9.5703125" style="254" customWidth="1"/>
    <col min="14601" max="14601" width="7.28515625" style="254" bestFit="1" customWidth="1"/>
    <col min="14602" max="14848" width="9.140625" style="254"/>
    <col min="14849" max="14849" width="34.42578125" style="254" bestFit="1" customWidth="1"/>
    <col min="14850" max="14850" width="12.5703125" style="254" bestFit="1" customWidth="1"/>
    <col min="14851" max="14852" width="9.42578125" style="254" bestFit="1" customWidth="1"/>
    <col min="14853" max="14854" width="9.140625" style="254"/>
    <col min="14855" max="14855" width="7.28515625" style="254" bestFit="1" customWidth="1"/>
    <col min="14856" max="14856" width="9.5703125" style="254" customWidth="1"/>
    <col min="14857" max="14857" width="7.28515625" style="254" bestFit="1" customWidth="1"/>
    <col min="14858" max="15104" width="9.140625" style="254"/>
    <col min="15105" max="15105" width="34.42578125" style="254" bestFit="1" customWidth="1"/>
    <col min="15106" max="15106" width="12.5703125" style="254" bestFit="1" customWidth="1"/>
    <col min="15107" max="15108" width="9.42578125" style="254" bestFit="1" customWidth="1"/>
    <col min="15109" max="15110" width="9.140625" style="254"/>
    <col min="15111" max="15111" width="7.28515625" style="254" bestFit="1" customWidth="1"/>
    <col min="15112" max="15112" width="9.5703125" style="254" customWidth="1"/>
    <col min="15113" max="15113" width="7.28515625" style="254" bestFit="1" customWidth="1"/>
    <col min="15114" max="15360" width="9.140625" style="254"/>
    <col min="15361" max="15361" width="34.42578125" style="254" bestFit="1" customWidth="1"/>
    <col min="15362" max="15362" width="12.5703125" style="254" bestFit="1" customWidth="1"/>
    <col min="15363" max="15364" width="9.42578125" style="254" bestFit="1" customWidth="1"/>
    <col min="15365" max="15366" width="9.140625" style="254"/>
    <col min="15367" max="15367" width="7.28515625" style="254" bestFit="1" customWidth="1"/>
    <col min="15368" max="15368" width="9.5703125" style="254" customWidth="1"/>
    <col min="15369" max="15369" width="7.28515625" style="254" bestFit="1" customWidth="1"/>
    <col min="15370" max="15616" width="9.140625" style="254"/>
    <col min="15617" max="15617" width="34.42578125" style="254" bestFit="1" customWidth="1"/>
    <col min="15618" max="15618" width="12.5703125" style="254" bestFit="1" customWidth="1"/>
    <col min="15619" max="15620" width="9.42578125" style="254" bestFit="1" customWidth="1"/>
    <col min="15621" max="15622" width="9.140625" style="254"/>
    <col min="15623" max="15623" width="7.28515625" style="254" bestFit="1" customWidth="1"/>
    <col min="15624" max="15624" width="9.5703125" style="254" customWidth="1"/>
    <col min="15625" max="15625" width="7.28515625" style="254" bestFit="1" customWidth="1"/>
    <col min="15626" max="15872" width="9.140625" style="254"/>
    <col min="15873" max="15873" width="34.42578125" style="254" bestFit="1" customWidth="1"/>
    <col min="15874" max="15874" width="12.5703125" style="254" bestFit="1" customWidth="1"/>
    <col min="15875" max="15876" width="9.42578125" style="254" bestFit="1" customWidth="1"/>
    <col min="15877" max="15878" width="9.140625" style="254"/>
    <col min="15879" max="15879" width="7.28515625" style="254" bestFit="1" customWidth="1"/>
    <col min="15880" max="15880" width="9.5703125" style="254" customWidth="1"/>
    <col min="15881" max="15881" width="7.28515625" style="254" bestFit="1" customWidth="1"/>
    <col min="15882" max="16128" width="9.140625" style="254"/>
    <col min="16129" max="16129" width="34.42578125" style="254" bestFit="1" customWidth="1"/>
    <col min="16130" max="16130" width="12.5703125" style="254" bestFit="1" customWidth="1"/>
    <col min="16131" max="16132" width="9.42578125" style="254" bestFit="1" customWidth="1"/>
    <col min="16133" max="16134" width="9.140625" style="254"/>
    <col min="16135" max="16135" width="7.28515625" style="254" bestFit="1" customWidth="1"/>
    <col min="16136" max="16136" width="9.5703125" style="254" customWidth="1"/>
    <col min="16137" max="16137" width="7.28515625" style="254" bestFit="1" customWidth="1"/>
    <col min="16138" max="16384" width="9.140625" style="254"/>
  </cols>
  <sheetData>
    <row r="1" spans="1:10">
      <c r="A1" s="1888" t="s">
        <v>1252</v>
      </c>
      <c r="B1" s="1888"/>
      <c r="C1" s="1888"/>
      <c r="D1" s="1888"/>
      <c r="E1" s="1888"/>
      <c r="F1" s="1888"/>
      <c r="G1" s="1888"/>
      <c r="H1" s="1888"/>
      <c r="I1" s="1888"/>
    </row>
    <row r="2" spans="1:10" ht="15.75">
      <c r="A2" s="1889" t="s">
        <v>268</v>
      </c>
      <c r="B2" s="1889"/>
      <c r="C2" s="1889"/>
      <c r="D2" s="1889"/>
      <c r="E2" s="1889"/>
      <c r="F2" s="1889"/>
      <c r="G2" s="1889"/>
      <c r="H2" s="1889"/>
      <c r="I2" s="1889"/>
    </row>
    <row r="3" spans="1:10" ht="13.5" thickBot="1">
      <c r="A3" s="1032"/>
      <c r="B3" s="1032"/>
      <c r="C3" s="1032"/>
      <c r="D3" s="1032"/>
      <c r="E3" s="1032"/>
      <c r="F3" s="1032"/>
      <c r="G3" s="1032"/>
      <c r="H3" s="1890" t="s">
        <v>66</v>
      </c>
      <c r="I3" s="1890"/>
    </row>
    <row r="4" spans="1:10" ht="13.5" customHeight="1" thickTop="1">
      <c r="A4" s="1033"/>
      <c r="B4" s="1081">
        <f>'Sect credit'!B4</f>
        <v>2015</v>
      </c>
      <c r="C4" s="1082">
        <f>'Sect credit'!C4</f>
        <v>2016</v>
      </c>
      <c r="D4" s="996">
        <f>'Sect credit'!D4</f>
        <v>2016</v>
      </c>
      <c r="E4" s="996">
        <f>'Sect credit'!E4</f>
        <v>2017</v>
      </c>
      <c r="F4" s="1882" t="str">
        <f>'Sect credit'!F4</f>
        <v>Changes during nine months</v>
      </c>
      <c r="G4" s="1883"/>
      <c r="H4" s="1883"/>
      <c r="I4" s="1884"/>
    </row>
    <row r="5" spans="1:10">
      <c r="A5" s="1034" t="s">
        <v>903</v>
      </c>
      <c r="B5" s="998" t="s">
        <v>863</v>
      </c>
      <c r="C5" s="882" t="s">
        <v>864</v>
      </c>
      <c r="D5" s="998" t="s">
        <v>865</v>
      </c>
      <c r="E5" s="882" t="s">
        <v>1118</v>
      </c>
      <c r="F5" s="1885" t="str">
        <f>'Sect credit'!F5:G5</f>
        <v>2015/16</v>
      </c>
      <c r="G5" s="1886"/>
      <c r="H5" s="1885" t="str">
        <f>'Sect credit'!H5:I5</f>
        <v>2016/17</v>
      </c>
      <c r="I5" s="1887"/>
    </row>
    <row r="6" spans="1:10">
      <c r="A6" s="1035"/>
      <c r="B6" s="1037"/>
      <c r="C6" s="1037"/>
      <c r="D6" s="1037"/>
      <c r="E6" s="1037"/>
      <c r="F6" s="1037" t="s">
        <v>3</v>
      </c>
      <c r="G6" s="1037" t="s">
        <v>867</v>
      </c>
      <c r="H6" s="1037" t="s">
        <v>3</v>
      </c>
      <c r="I6" s="1083" t="s">
        <v>867</v>
      </c>
    </row>
    <row r="7" spans="1:10" s="1032" customFormat="1">
      <c r="A7" s="1038" t="s">
        <v>1119</v>
      </c>
      <c r="B7" s="1084">
        <v>31372.375535628991</v>
      </c>
      <c r="C7" s="1084">
        <v>29642.462568150004</v>
      </c>
      <c r="D7" s="1084">
        <v>30642.247245480001</v>
      </c>
      <c r="E7" s="1084">
        <v>34350.871738048998</v>
      </c>
      <c r="F7" s="1084">
        <v>-1729.9129674789874</v>
      </c>
      <c r="G7" s="1084">
        <v>-5.5141280758747744</v>
      </c>
      <c r="H7" s="1084">
        <v>3708.6244925689971</v>
      </c>
      <c r="I7" s="1085">
        <v>12.102978162334525</v>
      </c>
    </row>
    <row r="8" spans="1:10" s="1032" customFormat="1">
      <c r="A8" s="1038" t="s">
        <v>1120</v>
      </c>
      <c r="B8" s="1084">
        <v>784.73157558000014</v>
      </c>
      <c r="C8" s="1084">
        <v>1044.4425286100002</v>
      </c>
      <c r="D8" s="1084">
        <v>1014.6742012399998</v>
      </c>
      <c r="E8" s="1084">
        <v>2172.6570016099995</v>
      </c>
      <c r="F8" s="1084">
        <v>259.71095303000004</v>
      </c>
      <c r="G8" s="1084">
        <v>33.09551458255595</v>
      </c>
      <c r="H8" s="1084">
        <v>1157.9828003699997</v>
      </c>
      <c r="I8" s="1085">
        <v>114.1236072578634</v>
      </c>
    </row>
    <row r="9" spans="1:10" s="1032" customFormat="1">
      <c r="A9" s="1038" t="s">
        <v>1121</v>
      </c>
      <c r="B9" s="1084">
        <v>18762.58201681</v>
      </c>
      <c r="C9" s="1084">
        <v>28074.400488389998</v>
      </c>
      <c r="D9" s="1084">
        <v>29668.697392400001</v>
      </c>
      <c r="E9" s="1084">
        <v>32621.073590968412</v>
      </c>
      <c r="F9" s="1084">
        <v>9311.818471579998</v>
      </c>
      <c r="G9" s="1084">
        <v>49.629728271072935</v>
      </c>
      <c r="H9" s="1084">
        <v>2952.3761985684105</v>
      </c>
      <c r="I9" s="1085">
        <v>9.9511487124631834</v>
      </c>
    </row>
    <row r="10" spans="1:10" s="1032" customFormat="1">
      <c r="A10" s="1038" t="s">
        <v>1122</v>
      </c>
      <c r="B10" s="1084">
        <v>9911.1850882694434</v>
      </c>
      <c r="C10" s="1084">
        <v>12579.622371370002</v>
      </c>
      <c r="D10" s="1084">
        <v>10549.536879520989</v>
      </c>
      <c r="E10" s="1084">
        <v>22399.553891130992</v>
      </c>
      <c r="F10" s="1084">
        <v>2668.4372831005585</v>
      </c>
      <c r="G10" s="1084">
        <v>26.923493601777594</v>
      </c>
      <c r="H10" s="1084">
        <v>11850.017011610003</v>
      </c>
      <c r="I10" s="1085">
        <v>112.32736703933929</v>
      </c>
    </row>
    <row r="11" spans="1:10">
      <c r="A11" s="1045" t="s">
        <v>1123</v>
      </c>
      <c r="B11" s="1086">
        <v>9012.1673873894433</v>
      </c>
      <c r="C11" s="1086">
        <v>10960.172462650004</v>
      </c>
      <c r="D11" s="1086">
        <v>9573.2858712009893</v>
      </c>
      <c r="E11" s="1086">
        <v>21043.853143010987</v>
      </c>
      <c r="F11" s="1086">
        <v>1948.0050752605603</v>
      </c>
      <c r="G11" s="1086">
        <v>21.615278451067908</v>
      </c>
      <c r="H11" s="1086">
        <v>11470.567271809998</v>
      </c>
      <c r="I11" s="1087">
        <v>119.81849728645982</v>
      </c>
      <c r="J11" s="1032"/>
    </row>
    <row r="12" spans="1:10">
      <c r="A12" s="1045" t="s">
        <v>1124</v>
      </c>
      <c r="B12" s="1086">
        <v>899.01770087999989</v>
      </c>
      <c r="C12" s="1086">
        <v>1619.4499087199997</v>
      </c>
      <c r="D12" s="1086">
        <v>976.25100831999998</v>
      </c>
      <c r="E12" s="1086">
        <v>1355.7007481200028</v>
      </c>
      <c r="F12" s="1086">
        <v>720.43220783999982</v>
      </c>
      <c r="G12" s="1086">
        <v>80.13548644646346</v>
      </c>
      <c r="H12" s="1086">
        <v>379.44973980000282</v>
      </c>
      <c r="I12" s="1087">
        <v>38.868050999812645</v>
      </c>
      <c r="J12" s="1032"/>
    </row>
    <row r="13" spans="1:10" s="1032" customFormat="1">
      <c r="A13" s="1038" t="s">
        <v>1125</v>
      </c>
      <c r="B13" s="1084">
        <v>1132441.7169778894</v>
      </c>
      <c r="C13" s="1084">
        <v>1349527.1103819872</v>
      </c>
      <c r="D13" s="1084">
        <v>1463885.5165692642</v>
      </c>
      <c r="E13" s="1084">
        <v>1696484.9376777476</v>
      </c>
      <c r="F13" s="1084">
        <v>217085.39340409776</v>
      </c>
      <c r="G13" s="1084">
        <v>19.169674708154211</v>
      </c>
      <c r="H13" s="1084">
        <v>232599.42110848334</v>
      </c>
      <c r="I13" s="1085">
        <v>15.889181119408788</v>
      </c>
    </row>
    <row r="14" spans="1:10">
      <c r="A14" s="1045" t="s">
        <v>1126</v>
      </c>
      <c r="B14" s="1086">
        <v>957843.18075650383</v>
      </c>
      <c r="C14" s="1086">
        <v>1144319.7722201967</v>
      </c>
      <c r="D14" s="1086">
        <v>1207457.4441309331</v>
      </c>
      <c r="E14" s="1086">
        <v>1423331.1116506848</v>
      </c>
      <c r="F14" s="1086">
        <v>186476.59146369284</v>
      </c>
      <c r="G14" s="1086">
        <v>19.468384304455117</v>
      </c>
      <c r="H14" s="1086">
        <v>215873.6675197517</v>
      </c>
      <c r="I14" s="1087">
        <v>17.878366527039525</v>
      </c>
      <c r="J14" s="1032"/>
    </row>
    <row r="15" spans="1:10">
      <c r="A15" s="1045" t="s">
        <v>1127</v>
      </c>
      <c r="B15" s="1086">
        <v>811773.974706145</v>
      </c>
      <c r="C15" s="1086">
        <v>959623.79119671544</v>
      </c>
      <c r="D15" s="1086">
        <v>1021955.0148755575</v>
      </c>
      <c r="E15" s="1086">
        <v>1185017.6873223754</v>
      </c>
      <c r="F15" s="1086">
        <v>147849.81649057043</v>
      </c>
      <c r="G15" s="1086">
        <v>18.213175230715024</v>
      </c>
      <c r="H15" s="1086">
        <v>163062.67244681786</v>
      </c>
      <c r="I15" s="1087">
        <v>15.955954036457646</v>
      </c>
      <c r="J15" s="1032"/>
    </row>
    <row r="16" spans="1:10">
      <c r="A16" s="1045" t="s">
        <v>1128</v>
      </c>
      <c r="B16" s="1086">
        <v>29897.539750808795</v>
      </c>
      <c r="C16" s="1086">
        <v>37681.617397872804</v>
      </c>
      <c r="D16" s="1086">
        <v>38739.909665018989</v>
      </c>
      <c r="E16" s="1086">
        <v>50868.235050812997</v>
      </c>
      <c r="F16" s="1086">
        <v>7784.0776470640085</v>
      </c>
      <c r="G16" s="1086">
        <v>26.035846801920993</v>
      </c>
      <c r="H16" s="1086">
        <v>12128.325385794007</v>
      </c>
      <c r="I16" s="1087">
        <v>31.307056445579512</v>
      </c>
      <c r="J16" s="1032"/>
    </row>
    <row r="17" spans="1:10">
      <c r="A17" s="1045" t="s">
        <v>1129</v>
      </c>
      <c r="B17" s="1086">
        <v>897.60511292000024</v>
      </c>
      <c r="C17" s="1086">
        <v>809.73386861000006</v>
      </c>
      <c r="D17" s="1086">
        <v>913.77268212334366</v>
      </c>
      <c r="E17" s="1086">
        <v>983.93963928000028</v>
      </c>
      <c r="F17" s="1086">
        <v>-87.871244310000179</v>
      </c>
      <c r="G17" s="1086">
        <v>-9.7895213658204465</v>
      </c>
      <c r="H17" s="1086">
        <v>70.166957156656622</v>
      </c>
      <c r="I17" s="1087">
        <v>7.6788197468990749</v>
      </c>
      <c r="J17" s="1032"/>
    </row>
    <row r="18" spans="1:10">
      <c r="A18" s="1045" t="s">
        <v>1130</v>
      </c>
      <c r="B18" s="1086">
        <v>84902.036607182032</v>
      </c>
      <c r="C18" s="1086">
        <v>100945.64517189753</v>
      </c>
      <c r="D18" s="1086">
        <v>115407.51848351916</v>
      </c>
      <c r="E18" s="1086">
        <v>156683.04043908883</v>
      </c>
      <c r="F18" s="1086">
        <v>16043.608564715498</v>
      </c>
      <c r="G18" s="1086">
        <v>18.896612149535098</v>
      </c>
      <c r="H18" s="1086">
        <v>41275.521955569668</v>
      </c>
      <c r="I18" s="1087">
        <v>35.765019903329822</v>
      </c>
      <c r="J18" s="1032"/>
    </row>
    <row r="19" spans="1:10">
      <c r="A19" s="1045" t="s">
        <v>1131</v>
      </c>
      <c r="B19" s="1086">
        <v>30372.024579448011</v>
      </c>
      <c r="C19" s="1086">
        <v>45258.984585101003</v>
      </c>
      <c r="D19" s="1086">
        <v>30441.228424714001</v>
      </c>
      <c r="E19" s="1086">
        <v>29778.209199127505</v>
      </c>
      <c r="F19" s="1086">
        <v>14886.960005652993</v>
      </c>
      <c r="G19" s="1086">
        <v>49.015369280738128</v>
      </c>
      <c r="H19" s="1086">
        <v>-663.01922558649676</v>
      </c>
      <c r="I19" s="1087">
        <v>-2.1780304537520512</v>
      </c>
      <c r="J19" s="1032"/>
    </row>
    <row r="20" spans="1:10">
      <c r="A20" s="1045" t="s">
        <v>1132</v>
      </c>
      <c r="B20" s="1086">
        <v>174598.53622138541</v>
      </c>
      <c r="C20" s="1086">
        <v>205207.33816179057</v>
      </c>
      <c r="D20" s="1086">
        <v>256428.07243833123</v>
      </c>
      <c r="E20" s="1086">
        <v>273153.82602706284</v>
      </c>
      <c r="F20" s="1086">
        <v>30608.801940405159</v>
      </c>
      <c r="G20" s="1086">
        <v>17.53096137163153</v>
      </c>
      <c r="H20" s="1086">
        <v>16725.753588731604</v>
      </c>
      <c r="I20" s="1087">
        <v>6.5225906936355438</v>
      </c>
      <c r="J20" s="1032"/>
    </row>
    <row r="21" spans="1:10">
      <c r="A21" s="1045" t="s">
        <v>1133</v>
      </c>
      <c r="B21" s="1086">
        <v>14736.283729769999</v>
      </c>
      <c r="C21" s="1086">
        <v>16748.19217238999</v>
      </c>
      <c r="D21" s="1086">
        <v>17327.638864479995</v>
      </c>
      <c r="E21" s="1086">
        <v>19848.792512120006</v>
      </c>
      <c r="F21" s="1086">
        <v>2011.9084426199915</v>
      </c>
      <c r="G21" s="1086">
        <v>13.652753160252793</v>
      </c>
      <c r="H21" s="1086">
        <v>2521.1536476400106</v>
      </c>
      <c r="I21" s="1087">
        <v>14.549897232727622</v>
      </c>
      <c r="J21" s="1032"/>
    </row>
    <row r="22" spans="1:10">
      <c r="A22" s="1045" t="s">
        <v>1134</v>
      </c>
      <c r="B22" s="1086">
        <v>6347.3665649200002</v>
      </c>
      <c r="C22" s="1086">
        <v>6247.8834467699999</v>
      </c>
      <c r="D22" s="1086">
        <v>6520.465008359999</v>
      </c>
      <c r="E22" s="1086">
        <v>7331.9586828700003</v>
      </c>
      <c r="F22" s="1086">
        <v>-99.483118150000337</v>
      </c>
      <c r="G22" s="1086">
        <v>-1.56731326499739</v>
      </c>
      <c r="H22" s="1086">
        <v>811.49367451000126</v>
      </c>
      <c r="I22" s="1087">
        <v>12.44533439669673</v>
      </c>
      <c r="J22" s="1032"/>
    </row>
    <row r="23" spans="1:10">
      <c r="A23" s="1045" t="s">
        <v>1135</v>
      </c>
      <c r="B23" s="1086">
        <v>390.41168038000001</v>
      </c>
      <c r="C23" s="1086">
        <v>415.49904261</v>
      </c>
      <c r="D23" s="1086">
        <v>287.13090332000002</v>
      </c>
      <c r="E23" s="1086">
        <v>259.72241932000003</v>
      </c>
      <c r="F23" s="1086">
        <v>25.087362229999997</v>
      </c>
      <c r="G23" s="1086">
        <v>6.4258738892191118</v>
      </c>
      <c r="H23" s="1086">
        <v>-27.408483999999987</v>
      </c>
      <c r="I23" s="1087">
        <v>-9.5456405712811545</v>
      </c>
      <c r="J23" s="1032"/>
    </row>
    <row r="24" spans="1:10">
      <c r="A24" s="1045" t="s">
        <v>1136</v>
      </c>
      <c r="B24" s="1086">
        <v>7998.5054844700007</v>
      </c>
      <c r="C24" s="1086">
        <v>10084.809683009993</v>
      </c>
      <c r="D24" s="1086">
        <v>10520.042952799995</v>
      </c>
      <c r="E24" s="1086">
        <v>12257.111409930003</v>
      </c>
      <c r="F24" s="1086">
        <v>2086.3041985399923</v>
      </c>
      <c r="G24" s="1086">
        <v>26.083675288974757</v>
      </c>
      <c r="H24" s="1086">
        <v>1737.068457130008</v>
      </c>
      <c r="I24" s="1087">
        <v>16.511990159390681</v>
      </c>
      <c r="J24" s="1032"/>
    </row>
    <row r="25" spans="1:10">
      <c r="A25" s="1045" t="s">
        <v>1137</v>
      </c>
      <c r="B25" s="1086">
        <v>159862.25249161539</v>
      </c>
      <c r="C25" s="1086">
        <v>188459.1459894006</v>
      </c>
      <c r="D25" s="1086">
        <v>239100.43357385125</v>
      </c>
      <c r="E25" s="1086">
        <v>253305.0335149428</v>
      </c>
      <c r="F25" s="1086">
        <v>28596.893497785204</v>
      </c>
      <c r="G25" s="1086">
        <v>17.888459002718658</v>
      </c>
      <c r="H25" s="1086">
        <v>14204.599941091554</v>
      </c>
      <c r="I25" s="1087">
        <v>5.9408507666733952</v>
      </c>
      <c r="J25" s="1032"/>
    </row>
    <row r="26" spans="1:10">
      <c r="A26" s="1045" t="s">
        <v>1138</v>
      </c>
      <c r="B26" s="1086">
        <v>17614.07052342538</v>
      </c>
      <c r="C26" s="1086">
        <v>21036.364012202892</v>
      </c>
      <c r="D26" s="1086">
        <v>21244.037959647005</v>
      </c>
      <c r="E26" s="1086">
        <v>21446.010936226001</v>
      </c>
      <c r="F26" s="1086">
        <v>3422.2934887775118</v>
      </c>
      <c r="G26" s="1086">
        <v>19.429316376507749</v>
      </c>
      <c r="H26" s="1086">
        <v>201.97297657899617</v>
      </c>
      <c r="I26" s="1087">
        <v>0.95072780872752782</v>
      </c>
      <c r="J26" s="1032"/>
    </row>
    <row r="27" spans="1:10">
      <c r="A27" s="1045" t="s">
        <v>1139</v>
      </c>
      <c r="B27" s="1086">
        <v>3638.109822330001</v>
      </c>
      <c r="C27" s="1086">
        <v>3826.0469753130001</v>
      </c>
      <c r="D27" s="1086">
        <v>4896.8193568699999</v>
      </c>
      <c r="E27" s="1086">
        <v>5327.3649349160005</v>
      </c>
      <c r="F27" s="1086">
        <v>187.93715298299912</v>
      </c>
      <c r="G27" s="1086">
        <v>5.1657910882590166</v>
      </c>
      <c r="H27" s="1086">
        <v>430.54557804600063</v>
      </c>
      <c r="I27" s="1087">
        <v>8.7923516607155641</v>
      </c>
      <c r="J27" s="1032"/>
    </row>
    <row r="28" spans="1:10">
      <c r="A28" s="1045" t="s">
        <v>1140</v>
      </c>
      <c r="B28" s="1086">
        <v>138610.07214586</v>
      </c>
      <c r="C28" s="1086">
        <v>163596.73500188469</v>
      </c>
      <c r="D28" s="1086">
        <v>212959.57625733424</v>
      </c>
      <c r="E28" s="1086">
        <v>226531.65764380081</v>
      </c>
      <c r="F28" s="1086">
        <v>24986.66285602469</v>
      </c>
      <c r="G28" s="1086">
        <v>18.026585275658118</v>
      </c>
      <c r="H28" s="1086">
        <v>13572.081386466569</v>
      </c>
      <c r="I28" s="1087">
        <v>6.3730786964313157</v>
      </c>
    </row>
    <row r="29" spans="1:10">
      <c r="A29" s="1045" t="s">
        <v>1141</v>
      </c>
      <c r="B29" s="1086">
        <v>6111.5645975400021</v>
      </c>
      <c r="C29" s="1086">
        <v>7044.3321930700022</v>
      </c>
      <c r="D29" s="1086">
        <v>5278.9611000700006</v>
      </c>
      <c r="E29" s="1086">
        <v>6838.4523271979988</v>
      </c>
      <c r="F29" s="1086">
        <v>932.76759553000011</v>
      </c>
      <c r="G29" s="1086">
        <v>15.26233717476296</v>
      </c>
      <c r="H29" s="1086">
        <v>1559.4912271279982</v>
      </c>
      <c r="I29" s="1087">
        <v>29.54163134688223</v>
      </c>
    </row>
    <row r="30" spans="1:10">
      <c r="A30" s="1045" t="s">
        <v>1142</v>
      </c>
      <c r="B30" s="1086">
        <v>4633.8310043600013</v>
      </c>
      <c r="C30" s="1086">
        <v>5312.4955400900008</v>
      </c>
      <c r="D30" s="1086">
        <v>6049.5126459699995</v>
      </c>
      <c r="E30" s="1086">
        <v>7763.5352518299987</v>
      </c>
      <c r="F30" s="1086">
        <v>678.66453572999944</v>
      </c>
      <c r="G30" s="1086">
        <v>14.645862895980446</v>
      </c>
      <c r="H30" s="1086">
        <v>1714.0226058599992</v>
      </c>
      <c r="I30" s="1087">
        <v>28.333234529261276</v>
      </c>
    </row>
    <row r="31" spans="1:10">
      <c r="A31" s="1045" t="s">
        <v>1143</v>
      </c>
      <c r="B31" s="1086">
        <v>127864.67654396</v>
      </c>
      <c r="C31" s="1086">
        <v>151239.9072687247</v>
      </c>
      <c r="D31" s="1086">
        <v>201631.10251129424</v>
      </c>
      <c r="E31" s="1086">
        <v>211929.67006477283</v>
      </c>
      <c r="F31" s="1086">
        <v>23375.230724764697</v>
      </c>
      <c r="G31" s="1086">
        <v>18.281226181124595</v>
      </c>
      <c r="H31" s="1086">
        <v>10298.567553478584</v>
      </c>
      <c r="I31" s="1087">
        <v>5.1076284487913837</v>
      </c>
    </row>
    <row r="32" spans="1:10" s="1032" customFormat="1">
      <c r="A32" s="1038" t="s">
        <v>1144</v>
      </c>
      <c r="B32" s="1084">
        <v>13965.210994323697</v>
      </c>
      <c r="C32" s="1084">
        <v>13816.908038890997</v>
      </c>
      <c r="D32" s="1084">
        <v>15710.448766480469</v>
      </c>
      <c r="E32" s="1084">
        <v>19429.251725644521</v>
      </c>
      <c r="F32" s="1084">
        <v>-148.3029554327004</v>
      </c>
      <c r="G32" s="1084">
        <v>-1.0619456841216337</v>
      </c>
      <c r="H32" s="1084">
        <v>3718.8029591640516</v>
      </c>
      <c r="I32" s="1085">
        <v>23.670889447145665</v>
      </c>
    </row>
    <row r="33" spans="1:10">
      <c r="A33" s="1045" t="s">
        <v>1145</v>
      </c>
      <c r="B33" s="1086">
        <v>3529.000557676497</v>
      </c>
      <c r="C33" s="1086">
        <v>3931.5835506694511</v>
      </c>
      <c r="D33" s="1086">
        <v>3525.8661369574529</v>
      </c>
      <c r="E33" s="1086">
        <v>1017.3407174200036</v>
      </c>
      <c r="F33" s="1086">
        <v>402.58299299295413</v>
      </c>
      <c r="G33" s="1086">
        <v>11.407847247777593</v>
      </c>
      <c r="H33" s="1086">
        <v>-2508.5254195374491</v>
      </c>
      <c r="I33" s="1087">
        <v>-71.146360131020487</v>
      </c>
      <c r="J33" s="1032"/>
    </row>
    <row r="34" spans="1:10">
      <c r="A34" s="1045" t="s">
        <v>1146</v>
      </c>
      <c r="B34" s="1086">
        <v>10436.210436647201</v>
      </c>
      <c r="C34" s="1086">
        <v>9885.3244882215458</v>
      </c>
      <c r="D34" s="1086">
        <v>12184.582629523016</v>
      </c>
      <c r="E34" s="1086">
        <v>18411.911008224517</v>
      </c>
      <c r="F34" s="1086">
        <v>-550.88594842565544</v>
      </c>
      <c r="G34" s="1086">
        <v>-5.2786013828467446</v>
      </c>
      <c r="H34" s="1086">
        <v>6227.3283787015007</v>
      </c>
      <c r="I34" s="1087">
        <v>51.1082617110971</v>
      </c>
      <c r="J34" s="1032"/>
    </row>
    <row r="35" spans="1:10">
      <c r="A35" s="1045" t="s">
        <v>1147</v>
      </c>
      <c r="B35" s="1086">
        <v>9867.0592467171991</v>
      </c>
      <c r="C35" s="1086">
        <v>9096.4958746811444</v>
      </c>
      <c r="D35" s="1086">
        <v>11320.202087583017</v>
      </c>
      <c r="E35" s="1086">
        <v>15051.423428089265</v>
      </c>
      <c r="F35" s="1086">
        <v>-770.56337203605472</v>
      </c>
      <c r="G35" s="1086">
        <v>-7.8094531791974742</v>
      </c>
      <c r="H35" s="1086">
        <v>3731.2213405062485</v>
      </c>
      <c r="I35" s="1087">
        <v>32.960730838886498</v>
      </c>
      <c r="J35" s="1032"/>
    </row>
    <row r="36" spans="1:10">
      <c r="A36" s="1045" t="s">
        <v>1148</v>
      </c>
      <c r="B36" s="1086">
        <v>314.94784489</v>
      </c>
      <c r="C36" s="1086">
        <v>360.80490928200004</v>
      </c>
      <c r="D36" s="1086">
        <v>265.39942653000003</v>
      </c>
      <c r="E36" s="1086">
        <v>542.75269374000004</v>
      </c>
      <c r="F36" s="1086">
        <v>45.857064392000041</v>
      </c>
      <c r="G36" s="1086">
        <v>14.560208979368083</v>
      </c>
      <c r="H36" s="1086">
        <v>277.35326721000001</v>
      </c>
      <c r="I36" s="1087">
        <v>104.50409438946122</v>
      </c>
      <c r="J36" s="1032"/>
    </row>
    <row r="37" spans="1:10">
      <c r="A37" s="1045" t="s">
        <v>1149</v>
      </c>
      <c r="B37" s="1086">
        <v>132.45744493999985</v>
      </c>
      <c r="C37" s="1086">
        <v>332.34441299999986</v>
      </c>
      <c r="D37" s="1086">
        <v>384.82057557999997</v>
      </c>
      <c r="E37" s="1086">
        <v>295.85606367500003</v>
      </c>
      <c r="F37" s="1086">
        <v>199.88696806000002</v>
      </c>
      <c r="G37" s="1086">
        <v>150.90655580027544</v>
      </c>
      <c r="H37" s="1086">
        <v>-88.964511904999938</v>
      </c>
      <c r="I37" s="1087">
        <v>-23.11843948856243</v>
      </c>
      <c r="J37" s="1032"/>
    </row>
    <row r="38" spans="1:10">
      <c r="A38" s="1045" t="s">
        <v>1150</v>
      </c>
      <c r="B38" s="1086">
        <v>121.74590009999999</v>
      </c>
      <c r="C38" s="1086">
        <v>95.679291258399985</v>
      </c>
      <c r="D38" s="1086">
        <v>214.16053982999998</v>
      </c>
      <c r="E38" s="1086">
        <v>2521.8788227202504</v>
      </c>
      <c r="F38" s="1086">
        <v>-26.066608841600001</v>
      </c>
      <c r="G38" s="1086">
        <v>-21.410666659155943</v>
      </c>
      <c r="H38" s="1086">
        <v>2307.7182828902505</v>
      </c>
      <c r="I38" s="1087">
        <v>1077.5646553385188</v>
      </c>
      <c r="J38" s="1032"/>
    </row>
    <row r="39" spans="1:10" s="1032" customFormat="1">
      <c r="A39" s="1038" t="s">
        <v>1151</v>
      </c>
      <c r="B39" s="1088">
        <v>40499.244876769997</v>
      </c>
      <c r="C39" s="1088">
        <v>48492.377191010106</v>
      </c>
      <c r="D39" s="1088">
        <v>52982.202178080013</v>
      </c>
      <c r="E39" s="1088">
        <v>58511.162815684002</v>
      </c>
      <c r="F39" s="1088">
        <v>7993.1323142401088</v>
      </c>
      <c r="G39" s="1088">
        <v>19.736497158308495</v>
      </c>
      <c r="H39" s="1088">
        <v>5528.9606376039883</v>
      </c>
      <c r="I39" s="1089">
        <v>10.43550552885748</v>
      </c>
    </row>
    <row r="40" spans="1:10">
      <c r="A40" s="1045" t="s">
        <v>1152</v>
      </c>
      <c r="B40" s="1086">
        <v>2385.5424673799994</v>
      </c>
      <c r="C40" s="1086">
        <v>2544.1032821700001</v>
      </c>
      <c r="D40" s="1086">
        <v>2364.1932916099995</v>
      </c>
      <c r="E40" s="1086">
        <v>2539.0362037800001</v>
      </c>
      <c r="F40" s="1086">
        <v>158.56081479000068</v>
      </c>
      <c r="G40" s="1086">
        <v>6.646740393774893</v>
      </c>
      <c r="H40" s="1086">
        <v>174.84291217000055</v>
      </c>
      <c r="I40" s="1087">
        <v>7.3954575876041719</v>
      </c>
      <c r="J40" s="1032"/>
    </row>
    <row r="41" spans="1:10">
      <c r="A41" s="1045" t="s">
        <v>1153</v>
      </c>
      <c r="B41" s="1086">
        <v>27840.505172060002</v>
      </c>
      <c r="C41" s="1086">
        <v>30955.717542310107</v>
      </c>
      <c r="D41" s="1086">
        <v>33199.255564790001</v>
      </c>
      <c r="E41" s="1086">
        <v>38889.493752424016</v>
      </c>
      <c r="F41" s="1086">
        <v>3115.2123702501049</v>
      </c>
      <c r="G41" s="1086">
        <v>11.189496566234904</v>
      </c>
      <c r="H41" s="1086">
        <v>5690.238187634015</v>
      </c>
      <c r="I41" s="1087">
        <v>17.139655967674429</v>
      </c>
      <c r="J41" s="1032"/>
    </row>
    <row r="42" spans="1:10">
      <c r="A42" s="1045" t="s">
        <v>1154</v>
      </c>
      <c r="B42" s="1086">
        <v>2363.42399965</v>
      </c>
      <c r="C42" s="1086">
        <v>4848.9218865500015</v>
      </c>
      <c r="D42" s="1086">
        <v>4053.484134090002</v>
      </c>
      <c r="E42" s="1086">
        <v>5084.3829489599984</v>
      </c>
      <c r="F42" s="1086">
        <v>2485.4978869000015</v>
      </c>
      <c r="G42" s="1086">
        <v>105.1651285282742</v>
      </c>
      <c r="H42" s="1086">
        <v>1030.8988148699964</v>
      </c>
      <c r="I42" s="1087">
        <v>25.432412728597757</v>
      </c>
      <c r="J42" s="1032"/>
    </row>
    <row r="43" spans="1:10">
      <c r="A43" s="1045" t="s">
        <v>1155</v>
      </c>
      <c r="B43" s="1086">
        <v>3581.0110196199985</v>
      </c>
      <c r="C43" s="1086">
        <v>4657.8807017900008</v>
      </c>
      <c r="D43" s="1086">
        <v>4855.5547392700009</v>
      </c>
      <c r="E43" s="1086">
        <v>6138.100634399997</v>
      </c>
      <c r="F43" s="1086">
        <v>1076.8696821700023</v>
      </c>
      <c r="G43" s="1086">
        <v>30.071666249278255</v>
      </c>
      <c r="H43" s="1086">
        <v>1282.5458951299961</v>
      </c>
      <c r="I43" s="1087">
        <v>26.413993127442691</v>
      </c>
      <c r="J43" s="1032"/>
    </row>
    <row r="44" spans="1:10">
      <c r="A44" s="1045" t="s">
        <v>1156</v>
      </c>
      <c r="B44" s="1086">
        <v>4328.7651767799998</v>
      </c>
      <c r="C44" s="1086">
        <v>5485.7577347900005</v>
      </c>
      <c r="D44" s="1086">
        <v>8509.69</v>
      </c>
      <c r="E44" s="1086">
        <v>5860.1492761200006</v>
      </c>
      <c r="F44" s="1086">
        <v>1156.9925580100007</v>
      </c>
      <c r="G44" s="1086">
        <v>26.728004656298832</v>
      </c>
      <c r="H44" s="1086">
        <v>-2649.5407238799999</v>
      </c>
      <c r="I44" s="1087">
        <v>-31.135572786787762</v>
      </c>
      <c r="J44" s="1032"/>
    </row>
    <row r="45" spans="1:10" s="1032" customFormat="1">
      <c r="A45" s="1038" t="s">
        <v>1157</v>
      </c>
      <c r="B45" s="1084">
        <v>424.96186282739984</v>
      </c>
      <c r="C45" s="1084">
        <v>586.80399532317415</v>
      </c>
      <c r="D45" s="1084">
        <v>546.32794058218929</v>
      </c>
      <c r="E45" s="1084">
        <v>855.2</v>
      </c>
      <c r="F45" s="1084">
        <v>161.84213249577431</v>
      </c>
      <c r="G45" s="1084">
        <v>38.083919206064664</v>
      </c>
      <c r="H45" s="1084">
        <v>308.87205941781076</v>
      </c>
      <c r="I45" s="1085">
        <v>56.536017376058801</v>
      </c>
    </row>
    <row r="46" spans="1:10" s="1032" customFormat="1">
      <c r="A46" s="1038" t="s">
        <v>1158</v>
      </c>
      <c r="B46" s="1084">
        <v>0</v>
      </c>
      <c r="C46" s="1084">
        <v>0</v>
      </c>
      <c r="D46" s="1084">
        <v>0</v>
      </c>
      <c r="E46" s="1084">
        <v>0</v>
      </c>
      <c r="F46" s="1084">
        <v>0</v>
      </c>
      <c r="G46" s="1090"/>
      <c r="H46" s="1090">
        <v>0</v>
      </c>
      <c r="I46" s="1091"/>
    </row>
    <row r="47" spans="1:10" s="1032" customFormat="1">
      <c r="A47" s="1038" t="s">
        <v>1159</v>
      </c>
      <c r="B47" s="1084">
        <v>113924.7790809148</v>
      </c>
      <c r="C47" s="1084">
        <v>81948.522971054277</v>
      </c>
      <c r="D47" s="1084">
        <v>76853.009754380895</v>
      </c>
      <c r="E47" s="1084">
        <v>83112.947629721617</v>
      </c>
      <c r="F47" s="1084">
        <v>-31976.256109860522</v>
      </c>
      <c r="G47" s="1084">
        <v>-28.067867559479282</v>
      </c>
      <c r="H47" s="1084">
        <v>6259.9378753407218</v>
      </c>
      <c r="I47" s="1085">
        <v>8.1453386085297499</v>
      </c>
    </row>
    <row r="48" spans="1:10" ht="13.5" thickBot="1">
      <c r="A48" s="1092" t="s">
        <v>396</v>
      </c>
      <c r="B48" s="1093">
        <v>1362086.7880090137</v>
      </c>
      <c r="C48" s="1093">
        <v>1565712.6505347858</v>
      </c>
      <c r="D48" s="1093">
        <v>1681852.6609274289</v>
      </c>
      <c r="E48" s="1093">
        <v>1949937.656070556</v>
      </c>
      <c r="F48" s="1093">
        <v>203625.86252577198</v>
      </c>
      <c r="G48" s="1093">
        <v>14.949551256085195</v>
      </c>
      <c r="H48" s="1093">
        <v>268084.99514312734</v>
      </c>
      <c r="I48" s="1094">
        <v>15.939862115822706</v>
      </c>
      <c r="J48" s="1032"/>
    </row>
    <row r="49" spans="1:8" ht="13.5" thickTop="1">
      <c r="A49" s="931" t="s">
        <v>897</v>
      </c>
      <c r="B49" s="941"/>
      <c r="C49" s="941"/>
      <c r="D49" s="941"/>
      <c r="E49" s="941"/>
      <c r="F49" s="941"/>
      <c r="H49" s="941"/>
    </row>
    <row r="54" spans="1:8">
      <c r="B54" s="941"/>
      <c r="C54" s="941"/>
      <c r="D54" s="941"/>
      <c r="E54" s="941"/>
    </row>
    <row r="55" spans="1:8">
      <c r="B55" s="941"/>
      <c r="C55" s="941"/>
      <c r="D55" s="941"/>
      <c r="E55" s="941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73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L26"/>
  <sheetViews>
    <sheetView view="pageBreakPreview" zoomScaleSheetLayoutView="100" workbookViewId="0">
      <selection activeCell="A2" sqref="A2:I2"/>
    </sheetView>
  </sheetViews>
  <sheetFormatPr defaultRowHeight="12.75"/>
  <cols>
    <col min="1" max="1" width="23.140625" style="1011" bestFit="1" customWidth="1"/>
    <col min="2" max="2" width="9.85546875" style="1011" bestFit="1" customWidth="1"/>
    <col min="3" max="3" width="10.85546875" style="1095" bestFit="1" customWidth="1"/>
    <col min="4" max="4" width="9.42578125" style="1011" bestFit="1" customWidth="1"/>
    <col min="5" max="5" width="10.5703125" style="1011" bestFit="1" customWidth="1"/>
    <col min="6" max="6" width="10.85546875" style="1011" bestFit="1" customWidth="1"/>
    <col min="7" max="7" width="8" style="1011" bestFit="1" customWidth="1"/>
    <col min="8" max="8" width="9.42578125" style="1011" bestFit="1" customWidth="1"/>
    <col min="9" max="9" width="7.28515625" style="1011" bestFit="1" customWidth="1"/>
    <col min="10" max="256" width="9.140625" style="1011"/>
    <col min="257" max="257" width="23.140625" style="1011" bestFit="1" customWidth="1"/>
    <col min="258" max="261" width="7.42578125" style="1011" bestFit="1" customWidth="1"/>
    <col min="262" max="265" width="7.140625" style="1011" bestFit="1" customWidth="1"/>
    <col min="266" max="512" width="9.140625" style="1011"/>
    <col min="513" max="513" width="23.140625" style="1011" bestFit="1" customWidth="1"/>
    <col min="514" max="517" width="7.42578125" style="1011" bestFit="1" customWidth="1"/>
    <col min="518" max="521" width="7.140625" style="1011" bestFit="1" customWidth="1"/>
    <col min="522" max="768" width="9.140625" style="1011"/>
    <col min="769" max="769" width="23.140625" style="1011" bestFit="1" customWidth="1"/>
    <col min="770" max="773" width="7.42578125" style="1011" bestFit="1" customWidth="1"/>
    <col min="774" max="777" width="7.140625" style="1011" bestFit="1" customWidth="1"/>
    <col min="778" max="1024" width="9.140625" style="1011"/>
    <col min="1025" max="1025" width="23.140625" style="1011" bestFit="1" customWidth="1"/>
    <col min="1026" max="1029" width="7.42578125" style="1011" bestFit="1" customWidth="1"/>
    <col min="1030" max="1033" width="7.140625" style="1011" bestFit="1" customWidth="1"/>
    <col min="1034" max="1280" width="9.140625" style="1011"/>
    <col min="1281" max="1281" width="23.140625" style="1011" bestFit="1" customWidth="1"/>
    <col min="1282" max="1285" width="7.42578125" style="1011" bestFit="1" customWidth="1"/>
    <col min="1286" max="1289" width="7.140625" style="1011" bestFit="1" customWidth="1"/>
    <col min="1290" max="1536" width="9.140625" style="1011"/>
    <col min="1537" max="1537" width="23.140625" style="1011" bestFit="1" customWidth="1"/>
    <col min="1538" max="1541" width="7.42578125" style="1011" bestFit="1" customWidth="1"/>
    <col min="1542" max="1545" width="7.140625" style="1011" bestFit="1" customWidth="1"/>
    <col min="1546" max="1792" width="9.140625" style="1011"/>
    <col min="1793" max="1793" width="23.140625" style="1011" bestFit="1" customWidth="1"/>
    <col min="1794" max="1797" width="7.42578125" style="1011" bestFit="1" customWidth="1"/>
    <col min="1798" max="1801" width="7.140625" style="1011" bestFit="1" customWidth="1"/>
    <col min="1802" max="2048" width="9.140625" style="1011"/>
    <col min="2049" max="2049" width="23.140625" style="1011" bestFit="1" customWidth="1"/>
    <col min="2050" max="2053" width="7.42578125" style="1011" bestFit="1" customWidth="1"/>
    <col min="2054" max="2057" width="7.140625" style="1011" bestFit="1" customWidth="1"/>
    <col min="2058" max="2304" width="9.140625" style="1011"/>
    <col min="2305" max="2305" width="23.140625" style="1011" bestFit="1" customWidth="1"/>
    <col min="2306" max="2309" width="7.42578125" style="1011" bestFit="1" customWidth="1"/>
    <col min="2310" max="2313" width="7.140625" style="1011" bestFit="1" customWidth="1"/>
    <col min="2314" max="2560" width="9.140625" style="1011"/>
    <col min="2561" max="2561" width="23.140625" style="1011" bestFit="1" customWidth="1"/>
    <col min="2562" max="2565" width="7.42578125" style="1011" bestFit="1" customWidth="1"/>
    <col min="2566" max="2569" width="7.140625" style="1011" bestFit="1" customWidth="1"/>
    <col min="2570" max="2816" width="9.140625" style="1011"/>
    <col min="2817" max="2817" width="23.140625" style="1011" bestFit="1" customWidth="1"/>
    <col min="2818" max="2821" width="7.42578125" style="1011" bestFit="1" customWidth="1"/>
    <col min="2822" max="2825" width="7.140625" style="1011" bestFit="1" customWidth="1"/>
    <col min="2826" max="3072" width="9.140625" style="1011"/>
    <col min="3073" max="3073" width="23.140625" style="1011" bestFit="1" customWidth="1"/>
    <col min="3074" max="3077" width="7.42578125" style="1011" bestFit="1" customWidth="1"/>
    <col min="3078" max="3081" width="7.140625" style="1011" bestFit="1" customWidth="1"/>
    <col min="3082" max="3328" width="9.140625" style="1011"/>
    <col min="3329" max="3329" width="23.140625" style="1011" bestFit="1" customWidth="1"/>
    <col min="3330" max="3333" width="7.42578125" style="1011" bestFit="1" customWidth="1"/>
    <col min="3334" max="3337" width="7.140625" style="1011" bestFit="1" customWidth="1"/>
    <col min="3338" max="3584" width="9.140625" style="1011"/>
    <col min="3585" max="3585" width="23.140625" style="1011" bestFit="1" customWidth="1"/>
    <col min="3586" max="3589" width="7.42578125" style="1011" bestFit="1" customWidth="1"/>
    <col min="3590" max="3593" width="7.140625" style="1011" bestFit="1" customWidth="1"/>
    <col min="3594" max="3840" width="9.140625" style="1011"/>
    <col min="3841" max="3841" width="23.140625" style="1011" bestFit="1" customWidth="1"/>
    <col min="3842" max="3845" width="7.42578125" style="1011" bestFit="1" customWidth="1"/>
    <col min="3846" max="3849" width="7.140625" style="1011" bestFit="1" customWidth="1"/>
    <col min="3850" max="4096" width="9.140625" style="1011"/>
    <col min="4097" max="4097" width="23.140625" style="1011" bestFit="1" customWidth="1"/>
    <col min="4098" max="4101" width="7.42578125" style="1011" bestFit="1" customWidth="1"/>
    <col min="4102" max="4105" width="7.140625" style="1011" bestFit="1" customWidth="1"/>
    <col min="4106" max="4352" width="9.140625" style="1011"/>
    <col min="4353" max="4353" width="23.140625" style="1011" bestFit="1" customWidth="1"/>
    <col min="4354" max="4357" width="7.42578125" style="1011" bestFit="1" customWidth="1"/>
    <col min="4358" max="4361" width="7.140625" style="1011" bestFit="1" customWidth="1"/>
    <col min="4362" max="4608" width="9.140625" style="1011"/>
    <col min="4609" max="4609" width="23.140625" style="1011" bestFit="1" customWidth="1"/>
    <col min="4610" max="4613" width="7.42578125" style="1011" bestFit="1" customWidth="1"/>
    <col min="4614" max="4617" width="7.140625" style="1011" bestFit="1" customWidth="1"/>
    <col min="4618" max="4864" width="9.140625" style="1011"/>
    <col min="4865" max="4865" width="23.140625" style="1011" bestFit="1" customWidth="1"/>
    <col min="4866" max="4869" width="7.42578125" style="1011" bestFit="1" customWidth="1"/>
    <col min="4870" max="4873" width="7.140625" style="1011" bestFit="1" customWidth="1"/>
    <col min="4874" max="5120" width="9.140625" style="1011"/>
    <col min="5121" max="5121" width="23.140625" style="1011" bestFit="1" customWidth="1"/>
    <col min="5122" max="5125" width="7.42578125" style="1011" bestFit="1" customWidth="1"/>
    <col min="5126" max="5129" width="7.140625" style="1011" bestFit="1" customWidth="1"/>
    <col min="5130" max="5376" width="9.140625" style="1011"/>
    <col min="5377" max="5377" width="23.140625" style="1011" bestFit="1" customWidth="1"/>
    <col min="5378" max="5381" width="7.42578125" style="1011" bestFit="1" customWidth="1"/>
    <col min="5382" max="5385" width="7.140625" style="1011" bestFit="1" customWidth="1"/>
    <col min="5386" max="5632" width="9.140625" style="1011"/>
    <col min="5633" max="5633" width="23.140625" style="1011" bestFit="1" customWidth="1"/>
    <col min="5634" max="5637" width="7.42578125" style="1011" bestFit="1" customWidth="1"/>
    <col min="5638" max="5641" width="7.140625" style="1011" bestFit="1" customWidth="1"/>
    <col min="5642" max="5888" width="9.140625" style="1011"/>
    <col min="5889" max="5889" width="23.140625" style="1011" bestFit="1" customWidth="1"/>
    <col min="5890" max="5893" width="7.42578125" style="1011" bestFit="1" customWidth="1"/>
    <col min="5894" max="5897" width="7.140625" style="1011" bestFit="1" customWidth="1"/>
    <col min="5898" max="6144" width="9.140625" style="1011"/>
    <col min="6145" max="6145" width="23.140625" style="1011" bestFit="1" customWidth="1"/>
    <col min="6146" max="6149" width="7.42578125" style="1011" bestFit="1" customWidth="1"/>
    <col min="6150" max="6153" width="7.140625" style="1011" bestFit="1" customWidth="1"/>
    <col min="6154" max="6400" width="9.140625" style="1011"/>
    <col min="6401" max="6401" width="23.140625" style="1011" bestFit="1" customWidth="1"/>
    <col min="6402" max="6405" width="7.42578125" style="1011" bestFit="1" customWidth="1"/>
    <col min="6406" max="6409" width="7.140625" style="1011" bestFit="1" customWidth="1"/>
    <col min="6410" max="6656" width="9.140625" style="1011"/>
    <col min="6657" max="6657" width="23.140625" style="1011" bestFit="1" customWidth="1"/>
    <col min="6658" max="6661" width="7.42578125" style="1011" bestFit="1" customWidth="1"/>
    <col min="6662" max="6665" width="7.140625" style="1011" bestFit="1" customWidth="1"/>
    <col min="6666" max="6912" width="9.140625" style="1011"/>
    <col min="6913" max="6913" width="23.140625" style="1011" bestFit="1" customWidth="1"/>
    <col min="6914" max="6917" width="7.42578125" style="1011" bestFit="1" customWidth="1"/>
    <col min="6918" max="6921" width="7.140625" style="1011" bestFit="1" customWidth="1"/>
    <col min="6922" max="7168" width="9.140625" style="1011"/>
    <col min="7169" max="7169" width="23.140625" style="1011" bestFit="1" customWidth="1"/>
    <col min="7170" max="7173" width="7.42578125" style="1011" bestFit="1" customWidth="1"/>
    <col min="7174" max="7177" width="7.140625" style="1011" bestFit="1" customWidth="1"/>
    <col min="7178" max="7424" width="9.140625" style="1011"/>
    <col min="7425" max="7425" width="23.140625" style="1011" bestFit="1" customWidth="1"/>
    <col min="7426" max="7429" width="7.42578125" style="1011" bestFit="1" customWidth="1"/>
    <col min="7430" max="7433" width="7.140625" style="1011" bestFit="1" customWidth="1"/>
    <col min="7434" max="7680" width="9.140625" style="1011"/>
    <col min="7681" max="7681" width="23.140625" style="1011" bestFit="1" customWidth="1"/>
    <col min="7682" max="7685" width="7.42578125" style="1011" bestFit="1" customWidth="1"/>
    <col min="7686" max="7689" width="7.140625" style="1011" bestFit="1" customWidth="1"/>
    <col min="7690" max="7936" width="9.140625" style="1011"/>
    <col min="7937" max="7937" width="23.140625" style="1011" bestFit="1" customWidth="1"/>
    <col min="7938" max="7941" width="7.42578125" style="1011" bestFit="1" customWidth="1"/>
    <col min="7942" max="7945" width="7.140625" style="1011" bestFit="1" customWidth="1"/>
    <col min="7946" max="8192" width="9.140625" style="1011"/>
    <col min="8193" max="8193" width="23.140625" style="1011" bestFit="1" customWidth="1"/>
    <col min="8194" max="8197" width="7.42578125" style="1011" bestFit="1" customWidth="1"/>
    <col min="8198" max="8201" width="7.140625" style="1011" bestFit="1" customWidth="1"/>
    <col min="8202" max="8448" width="9.140625" style="1011"/>
    <col min="8449" max="8449" width="23.140625" style="1011" bestFit="1" customWidth="1"/>
    <col min="8450" max="8453" width="7.42578125" style="1011" bestFit="1" customWidth="1"/>
    <col min="8454" max="8457" width="7.140625" style="1011" bestFit="1" customWidth="1"/>
    <col min="8458" max="8704" width="9.140625" style="1011"/>
    <col min="8705" max="8705" width="23.140625" style="1011" bestFit="1" customWidth="1"/>
    <col min="8706" max="8709" width="7.42578125" style="1011" bestFit="1" customWidth="1"/>
    <col min="8710" max="8713" width="7.140625" style="1011" bestFit="1" customWidth="1"/>
    <col min="8714" max="8960" width="9.140625" style="1011"/>
    <col min="8961" max="8961" width="23.140625" style="1011" bestFit="1" customWidth="1"/>
    <col min="8962" max="8965" width="7.42578125" style="1011" bestFit="1" customWidth="1"/>
    <col min="8966" max="8969" width="7.140625" style="1011" bestFit="1" customWidth="1"/>
    <col min="8970" max="9216" width="9.140625" style="1011"/>
    <col min="9217" max="9217" width="23.140625" style="1011" bestFit="1" customWidth="1"/>
    <col min="9218" max="9221" width="7.42578125" style="1011" bestFit="1" customWidth="1"/>
    <col min="9222" max="9225" width="7.140625" style="1011" bestFit="1" customWidth="1"/>
    <col min="9226" max="9472" width="9.140625" style="1011"/>
    <col min="9473" max="9473" width="23.140625" style="1011" bestFit="1" customWidth="1"/>
    <col min="9474" max="9477" width="7.42578125" style="1011" bestFit="1" customWidth="1"/>
    <col min="9478" max="9481" width="7.140625" style="1011" bestFit="1" customWidth="1"/>
    <col min="9482" max="9728" width="9.140625" style="1011"/>
    <col min="9729" max="9729" width="23.140625" style="1011" bestFit="1" customWidth="1"/>
    <col min="9730" max="9733" width="7.42578125" style="1011" bestFit="1" customWidth="1"/>
    <col min="9734" max="9737" width="7.140625" style="1011" bestFit="1" customWidth="1"/>
    <col min="9738" max="9984" width="9.140625" style="1011"/>
    <col min="9985" max="9985" width="23.140625" style="1011" bestFit="1" customWidth="1"/>
    <col min="9986" max="9989" width="7.42578125" style="1011" bestFit="1" customWidth="1"/>
    <col min="9990" max="9993" width="7.140625" style="1011" bestFit="1" customWidth="1"/>
    <col min="9994" max="10240" width="9.140625" style="1011"/>
    <col min="10241" max="10241" width="23.140625" style="1011" bestFit="1" customWidth="1"/>
    <col min="10242" max="10245" width="7.42578125" style="1011" bestFit="1" customWidth="1"/>
    <col min="10246" max="10249" width="7.140625" style="1011" bestFit="1" customWidth="1"/>
    <col min="10250" max="10496" width="9.140625" style="1011"/>
    <col min="10497" max="10497" width="23.140625" style="1011" bestFit="1" customWidth="1"/>
    <col min="10498" max="10501" width="7.42578125" style="1011" bestFit="1" customWidth="1"/>
    <col min="10502" max="10505" width="7.140625" style="1011" bestFit="1" customWidth="1"/>
    <col min="10506" max="10752" width="9.140625" style="1011"/>
    <col min="10753" max="10753" width="23.140625" style="1011" bestFit="1" customWidth="1"/>
    <col min="10754" max="10757" width="7.42578125" style="1011" bestFit="1" customWidth="1"/>
    <col min="10758" max="10761" width="7.140625" style="1011" bestFit="1" customWidth="1"/>
    <col min="10762" max="11008" width="9.140625" style="1011"/>
    <col min="11009" max="11009" width="23.140625" style="1011" bestFit="1" customWidth="1"/>
    <col min="11010" max="11013" width="7.42578125" style="1011" bestFit="1" customWidth="1"/>
    <col min="11014" max="11017" width="7.140625" style="1011" bestFit="1" customWidth="1"/>
    <col min="11018" max="11264" width="9.140625" style="1011"/>
    <col min="11265" max="11265" width="23.140625" style="1011" bestFit="1" customWidth="1"/>
    <col min="11266" max="11269" width="7.42578125" style="1011" bestFit="1" customWidth="1"/>
    <col min="11270" max="11273" width="7.140625" style="1011" bestFit="1" customWidth="1"/>
    <col min="11274" max="11520" width="9.140625" style="1011"/>
    <col min="11521" max="11521" width="23.140625" style="1011" bestFit="1" customWidth="1"/>
    <col min="11522" max="11525" width="7.42578125" style="1011" bestFit="1" customWidth="1"/>
    <col min="11526" max="11529" width="7.140625" style="1011" bestFit="1" customWidth="1"/>
    <col min="11530" max="11776" width="9.140625" style="1011"/>
    <col min="11777" max="11777" width="23.140625" style="1011" bestFit="1" customWidth="1"/>
    <col min="11778" max="11781" width="7.42578125" style="1011" bestFit="1" customWidth="1"/>
    <col min="11782" max="11785" width="7.140625" style="1011" bestFit="1" customWidth="1"/>
    <col min="11786" max="12032" width="9.140625" style="1011"/>
    <col min="12033" max="12033" width="23.140625" style="1011" bestFit="1" customWidth="1"/>
    <col min="12034" max="12037" width="7.42578125" style="1011" bestFit="1" customWidth="1"/>
    <col min="12038" max="12041" width="7.140625" style="1011" bestFit="1" customWidth="1"/>
    <col min="12042" max="12288" width="9.140625" style="1011"/>
    <col min="12289" max="12289" width="23.140625" style="1011" bestFit="1" customWidth="1"/>
    <col min="12290" max="12293" width="7.42578125" style="1011" bestFit="1" customWidth="1"/>
    <col min="12294" max="12297" width="7.140625" style="1011" bestFit="1" customWidth="1"/>
    <col min="12298" max="12544" width="9.140625" style="1011"/>
    <col min="12545" max="12545" width="23.140625" style="1011" bestFit="1" customWidth="1"/>
    <col min="12546" max="12549" width="7.42578125" style="1011" bestFit="1" customWidth="1"/>
    <col min="12550" max="12553" width="7.140625" style="1011" bestFit="1" customWidth="1"/>
    <col min="12554" max="12800" width="9.140625" style="1011"/>
    <col min="12801" max="12801" width="23.140625" style="1011" bestFit="1" customWidth="1"/>
    <col min="12802" max="12805" width="7.42578125" style="1011" bestFit="1" customWidth="1"/>
    <col min="12806" max="12809" width="7.140625" style="1011" bestFit="1" customWidth="1"/>
    <col min="12810" max="13056" width="9.140625" style="1011"/>
    <col min="13057" max="13057" width="23.140625" style="1011" bestFit="1" customWidth="1"/>
    <col min="13058" max="13061" width="7.42578125" style="1011" bestFit="1" customWidth="1"/>
    <col min="13062" max="13065" width="7.140625" style="1011" bestFit="1" customWidth="1"/>
    <col min="13066" max="13312" width="9.140625" style="1011"/>
    <col min="13313" max="13313" width="23.140625" style="1011" bestFit="1" customWidth="1"/>
    <col min="13314" max="13317" width="7.42578125" style="1011" bestFit="1" customWidth="1"/>
    <col min="13318" max="13321" width="7.140625" style="1011" bestFit="1" customWidth="1"/>
    <col min="13322" max="13568" width="9.140625" style="1011"/>
    <col min="13569" max="13569" width="23.140625" style="1011" bestFit="1" customWidth="1"/>
    <col min="13570" max="13573" width="7.42578125" style="1011" bestFit="1" customWidth="1"/>
    <col min="13574" max="13577" width="7.140625" style="1011" bestFit="1" customWidth="1"/>
    <col min="13578" max="13824" width="9.140625" style="1011"/>
    <col min="13825" max="13825" width="23.140625" style="1011" bestFit="1" customWidth="1"/>
    <col min="13826" max="13829" width="7.42578125" style="1011" bestFit="1" customWidth="1"/>
    <col min="13830" max="13833" width="7.140625" style="1011" bestFit="1" customWidth="1"/>
    <col min="13834" max="14080" width="9.140625" style="1011"/>
    <col min="14081" max="14081" width="23.140625" style="1011" bestFit="1" customWidth="1"/>
    <col min="14082" max="14085" width="7.42578125" style="1011" bestFit="1" customWidth="1"/>
    <col min="14086" max="14089" width="7.140625" style="1011" bestFit="1" customWidth="1"/>
    <col min="14090" max="14336" width="9.140625" style="1011"/>
    <col min="14337" max="14337" width="23.140625" style="1011" bestFit="1" customWidth="1"/>
    <col min="14338" max="14341" width="7.42578125" style="1011" bestFit="1" customWidth="1"/>
    <col min="14342" max="14345" width="7.140625" style="1011" bestFit="1" customWidth="1"/>
    <col min="14346" max="14592" width="9.140625" style="1011"/>
    <col min="14593" max="14593" width="23.140625" style="1011" bestFit="1" customWidth="1"/>
    <col min="14594" max="14597" width="7.42578125" style="1011" bestFit="1" customWidth="1"/>
    <col min="14598" max="14601" width="7.140625" style="1011" bestFit="1" customWidth="1"/>
    <col min="14602" max="14848" width="9.140625" style="1011"/>
    <col min="14849" max="14849" width="23.140625" style="1011" bestFit="1" customWidth="1"/>
    <col min="14850" max="14853" width="7.42578125" style="1011" bestFit="1" customWidth="1"/>
    <col min="14854" max="14857" width="7.140625" style="1011" bestFit="1" customWidth="1"/>
    <col min="14858" max="15104" width="9.140625" style="1011"/>
    <col min="15105" max="15105" width="23.140625" style="1011" bestFit="1" customWidth="1"/>
    <col min="15106" max="15109" width="7.42578125" style="1011" bestFit="1" customWidth="1"/>
    <col min="15110" max="15113" width="7.140625" style="1011" bestFit="1" customWidth="1"/>
    <col min="15114" max="15360" width="9.140625" style="1011"/>
    <col min="15361" max="15361" width="23.140625" style="1011" bestFit="1" customWidth="1"/>
    <col min="15362" max="15365" width="7.42578125" style="1011" bestFit="1" customWidth="1"/>
    <col min="15366" max="15369" width="7.140625" style="1011" bestFit="1" customWidth="1"/>
    <col min="15370" max="15616" width="9.140625" style="1011"/>
    <col min="15617" max="15617" width="23.140625" style="1011" bestFit="1" customWidth="1"/>
    <col min="15618" max="15621" width="7.42578125" style="1011" bestFit="1" customWidth="1"/>
    <col min="15622" max="15625" width="7.140625" style="1011" bestFit="1" customWidth="1"/>
    <col min="15626" max="15872" width="9.140625" style="1011"/>
    <col min="15873" max="15873" width="23.140625" style="1011" bestFit="1" customWidth="1"/>
    <col min="15874" max="15877" width="7.42578125" style="1011" bestFit="1" customWidth="1"/>
    <col min="15878" max="15881" width="7.140625" style="1011" bestFit="1" customWidth="1"/>
    <col min="15882" max="16128" width="9.140625" style="1011"/>
    <col min="16129" max="16129" width="23.140625" style="1011" bestFit="1" customWidth="1"/>
    <col min="16130" max="16133" width="7.42578125" style="1011" bestFit="1" customWidth="1"/>
    <col min="16134" max="16137" width="7.140625" style="1011" bestFit="1" customWidth="1"/>
    <col min="16138" max="16384" width="9.140625" style="1011"/>
  </cols>
  <sheetData>
    <row r="1" spans="1:12">
      <c r="A1" s="1891" t="s">
        <v>1257</v>
      </c>
      <c r="B1" s="1891"/>
      <c r="C1" s="1891"/>
      <c r="D1" s="1891"/>
      <c r="E1" s="1891"/>
      <c r="F1" s="1891"/>
      <c r="G1" s="1891"/>
      <c r="H1" s="1891"/>
      <c r="I1" s="1891"/>
    </row>
    <row r="2" spans="1:12" ht="15.75" customHeight="1">
      <c r="A2" s="1892" t="s">
        <v>1161</v>
      </c>
      <c r="B2" s="1892"/>
      <c r="C2" s="1892"/>
      <c r="D2" s="1892"/>
      <c r="E2" s="1892"/>
      <c r="F2" s="1892"/>
      <c r="G2" s="1892"/>
      <c r="H2" s="1892"/>
      <c r="I2" s="1892"/>
      <c r="J2" s="1026"/>
    </row>
    <row r="3" spans="1:12" ht="13.5" thickBot="1">
      <c r="H3" s="1880" t="s">
        <v>66</v>
      </c>
      <c r="I3" s="1880"/>
    </row>
    <row r="4" spans="1:12" s="1097" customFormat="1" ht="13.5" customHeight="1" thickTop="1">
      <c r="A4" s="1096"/>
      <c r="B4" s="1081">
        <v>2015</v>
      </c>
      <c r="C4" s="1082">
        <v>2016</v>
      </c>
      <c r="D4" s="996">
        <v>2016</v>
      </c>
      <c r="E4" s="996">
        <v>2017</v>
      </c>
      <c r="F4" s="1882" t="str">
        <f>'Secu Credit'!F4</f>
        <v>Changes during nine months</v>
      </c>
      <c r="G4" s="1883"/>
      <c r="H4" s="1883"/>
      <c r="I4" s="1884"/>
    </row>
    <row r="5" spans="1:12" s="1097" customFormat="1" ht="14.25" customHeight="1">
      <c r="A5" s="999" t="s">
        <v>903</v>
      </c>
      <c r="B5" s="998" t="s">
        <v>863</v>
      </c>
      <c r="C5" s="882" t="s">
        <v>864</v>
      </c>
      <c r="D5" s="998" t="s">
        <v>865</v>
      </c>
      <c r="E5" s="882" t="s">
        <v>1118</v>
      </c>
      <c r="F5" s="1885" t="str">
        <f>'Secu Credit'!F5:G5</f>
        <v>2015/16</v>
      </c>
      <c r="G5" s="1886"/>
      <c r="H5" s="1885" t="str">
        <f>'Secu Credit'!H5:I5</f>
        <v>2016/17</v>
      </c>
      <c r="I5" s="1887"/>
    </row>
    <row r="6" spans="1:12" s="1097" customFormat="1">
      <c r="A6" s="1098"/>
      <c r="B6" s="1099"/>
      <c r="C6" s="1100"/>
      <c r="D6" s="1099"/>
      <c r="E6" s="1099"/>
      <c r="F6" s="1101" t="s">
        <v>3</v>
      </c>
      <c r="G6" s="1101" t="s">
        <v>867</v>
      </c>
      <c r="H6" s="1101" t="s">
        <v>3</v>
      </c>
      <c r="I6" s="1102" t="s">
        <v>867</v>
      </c>
    </row>
    <row r="7" spans="1:12" s="1097" customFormat="1">
      <c r="A7" s="1103" t="s">
        <v>1162</v>
      </c>
      <c r="B7" s="1104">
        <v>11521.307362674499</v>
      </c>
      <c r="C7" s="1104">
        <v>9222.0922030859019</v>
      </c>
      <c r="D7" s="1104">
        <v>8119.3569748</v>
      </c>
      <c r="E7" s="1104">
        <v>9267.2243200699995</v>
      </c>
      <c r="F7" s="1104">
        <v>-2299.2151595885971</v>
      </c>
      <c r="G7" s="1104">
        <v>-19.956200170801353</v>
      </c>
      <c r="H7" s="1104">
        <v>1147.8673452699995</v>
      </c>
      <c r="I7" s="1105">
        <v>14.137416901764862</v>
      </c>
    </row>
    <row r="8" spans="1:12" s="1097" customFormat="1">
      <c r="A8" s="1071" t="s">
        <v>1163</v>
      </c>
      <c r="B8" s="1106">
        <v>11272.152784284499</v>
      </c>
      <c r="C8" s="1106">
        <v>8973.5522030859011</v>
      </c>
      <c r="D8" s="1106">
        <v>7875.8269748000002</v>
      </c>
      <c r="E8" s="1106">
        <v>8958.0684129700003</v>
      </c>
      <c r="F8" s="1106">
        <v>-2298.6005811985979</v>
      </c>
      <c r="G8" s="1106">
        <v>-20.391850830865948</v>
      </c>
      <c r="H8" s="1106">
        <v>1082.24143817</v>
      </c>
      <c r="I8" s="1107">
        <v>13.741305409994517</v>
      </c>
    </row>
    <row r="9" spans="1:12">
      <c r="A9" s="1071" t="s">
        <v>1164</v>
      </c>
      <c r="B9" s="1106">
        <v>439.98387076</v>
      </c>
      <c r="C9" s="1106">
        <v>158.81628538590002</v>
      </c>
      <c r="D9" s="1106">
        <v>119.87685779</v>
      </c>
      <c r="E9" s="1106">
        <v>199.71143620999999</v>
      </c>
      <c r="F9" s="1106">
        <v>-281.16758537409999</v>
      </c>
      <c r="G9" s="1106">
        <v>-63.904066503262733</v>
      </c>
      <c r="H9" s="1106">
        <v>79.834578419999985</v>
      </c>
      <c r="I9" s="1107">
        <v>66.597156358447435</v>
      </c>
      <c r="K9" s="1097"/>
      <c r="L9" s="1097"/>
    </row>
    <row r="10" spans="1:12">
      <c r="A10" s="1071" t="s">
        <v>1165</v>
      </c>
      <c r="B10" s="1106">
        <v>7211.2735377600002</v>
      </c>
      <c r="C10" s="1106">
        <v>5449.6098241600012</v>
      </c>
      <c r="D10" s="1106">
        <v>4833.1273040400001</v>
      </c>
      <c r="E10" s="1106">
        <v>5623.8766724600009</v>
      </c>
      <c r="F10" s="1106">
        <v>-1761.663713599999</v>
      </c>
      <c r="G10" s="1106">
        <v>-24.429300932428855</v>
      </c>
      <c r="H10" s="1106">
        <v>790.74936842000079</v>
      </c>
      <c r="I10" s="1107">
        <v>16.36102917791996</v>
      </c>
      <c r="K10" s="1097"/>
      <c r="L10" s="1097"/>
    </row>
    <row r="11" spans="1:12">
      <c r="A11" s="1071" t="s">
        <v>1166</v>
      </c>
      <c r="B11" s="1106">
        <v>1232.8289471245</v>
      </c>
      <c r="C11" s="1106">
        <v>1772.2366278699999</v>
      </c>
      <c r="D11" s="1106">
        <v>1493.8370169099999</v>
      </c>
      <c r="E11" s="1106">
        <v>1840.9212287800001</v>
      </c>
      <c r="F11" s="1106">
        <v>539.40768074549987</v>
      </c>
      <c r="G11" s="1106">
        <v>43.753651469949354</v>
      </c>
      <c r="H11" s="1106">
        <v>347.08421187000022</v>
      </c>
      <c r="I11" s="1107">
        <v>23.23440964048029</v>
      </c>
      <c r="K11" s="1097"/>
      <c r="L11" s="1097"/>
    </row>
    <row r="12" spans="1:12">
      <c r="A12" s="1071" t="s">
        <v>1167</v>
      </c>
      <c r="B12" s="1106">
        <v>2388.0664286399997</v>
      </c>
      <c r="C12" s="1106">
        <v>1592.8894656699999</v>
      </c>
      <c r="D12" s="1106">
        <v>1428.98579606</v>
      </c>
      <c r="E12" s="1106">
        <v>1293.5590755199999</v>
      </c>
      <c r="F12" s="1106">
        <v>-795.17696296999975</v>
      </c>
      <c r="G12" s="1106">
        <v>-33.297941524300555</v>
      </c>
      <c r="H12" s="1106">
        <v>-135.42672054000013</v>
      </c>
      <c r="I12" s="1107">
        <v>-9.4771215300668992</v>
      </c>
      <c r="K12" s="1097"/>
      <c r="L12" s="1097"/>
    </row>
    <row r="13" spans="1:12">
      <c r="A13" s="1071" t="s">
        <v>1168</v>
      </c>
      <c r="B13" s="1106">
        <v>0</v>
      </c>
      <c r="C13" s="1106">
        <v>0</v>
      </c>
      <c r="D13" s="1106">
        <v>0</v>
      </c>
      <c r="E13" s="1106">
        <v>0</v>
      </c>
      <c r="F13" s="1106">
        <v>0</v>
      </c>
      <c r="G13" s="1106"/>
      <c r="H13" s="1106">
        <v>0</v>
      </c>
      <c r="I13" s="1107"/>
      <c r="K13" s="1097"/>
      <c r="L13" s="1097"/>
    </row>
    <row r="14" spans="1:12">
      <c r="A14" s="1071" t="s">
        <v>1169</v>
      </c>
      <c r="B14" s="1106">
        <v>2388.0664286399997</v>
      </c>
      <c r="C14" s="1106">
        <v>1592.8894656699999</v>
      </c>
      <c r="D14" s="1106">
        <v>1428.98579606</v>
      </c>
      <c r="E14" s="1106">
        <v>1293.5590755199999</v>
      </c>
      <c r="F14" s="1106">
        <v>-795.17696296999975</v>
      </c>
      <c r="G14" s="1106">
        <v>-33.297941524300555</v>
      </c>
      <c r="H14" s="1106">
        <v>-135.42672054000013</v>
      </c>
      <c r="I14" s="1107">
        <v>-9.4771215300668992</v>
      </c>
      <c r="K14" s="1097"/>
      <c r="L14" s="1097"/>
    </row>
    <row r="15" spans="1:12" s="1097" customFormat="1">
      <c r="A15" s="1071" t="s">
        <v>1170</v>
      </c>
      <c r="B15" s="1106">
        <v>249.15457839000004</v>
      </c>
      <c r="C15" s="1106">
        <v>248.54</v>
      </c>
      <c r="D15" s="1106">
        <v>243.53</v>
      </c>
      <c r="E15" s="1106">
        <v>309.15590710000004</v>
      </c>
      <c r="F15" s="1106">
        <v>-0.6145783900000481</v>
      </c>
      <c r="G15" s="1106">
        <v>-0.24666550138125598</v>
      </c>
      <c r="H15" s="1106">
        <v>65.625907100000035</v>
      </c>
      <c r="I15" s="1107">
        <v>26.947771157557604</v>
      </c>
    </row>
    <row r="16" spans="1:12">
      <c r="A16" s="1103" t="s">
        <v>1171</v>
      </c>
      <c r="B16" s="1104">
        <v>1079.8287867700001</v>
      </c>
      <c r="C16" s="1104">
        <v>1006.2274763800001</v>
      </c>
      <c r="D16" s="1104">
        <v>1006.56234124</v>
      </c>
      <c r="E16" s="1104">
        <v>1206.94538605</v>
      </c>
      <c r="F16" s="1104">
        <v>-73.601310389999981</v>
      </c>
      <c r="G16" s="1104">
        <v>-6.8160166955872068</v>
      </c>
      <c r="H16" s="1104">
        <v>200.38304481</v>
      </c>
      <c r="I16" s="1105">
        <v>19.907663599171112</v>
      </c>
      <c r="K16" s="1097"/>
      <c r="L16" s="1097"/>
    </row>
    <row r="17" spans="1:12">
      <c r="A17" s="1071" t="s">
        <v>1163</v>
      </c>
      <c r="B17" s="1106">
        <v>1078.2287867700002</v>
      </c>
      <c r="C17" s="1106">
        <v>1006.1974763800001</v>
      </c>
      <c r="D17" s="1106">
        <v>1006.56234124</v>
      </c>
      <c r="E17" s="1106">
        <v>1206.0790198</v>
      </c>
      <c r="F17" s="1106">
        <v>-72.031310390000044</v>
      </c>
      <c r="G17" s="1106">
        <v>-6.6805219146282386</v>
      </c>
      <c r="H17" s="1106">
        <v>199.51667855999995</v>
      </c>
      <c r="I17" s="1107">
        <v>19.821591806644804</v>
      </c>
      <c r="K17" s="1097"/>
      <c r="L17" s="1097"/>
    </row>
    <row r="18" spans="1:12">
      <c r="A18" s="1071" t="s">
        <v>1170</v>
      </c>
      <c r="B18" s="1106">
        <v>1.6</v>
      </c>
      <c r="C18" s="1106">
        <v>0.03</v>
      </c>
      <c r="D18" s="1106">
        <v>0</v>
      </c>
      <c r="E18" s="1106">
        <v>0.86636625</v>
      </c>
      <c r="F18" s="1106">
        <v>-1.57</v>
      </c>
      <c r="G18" s="1106">
        <v>-98.125</v>
      </c>
      <c r="H18" s="1106">
        <v>0.86636625</v>
      </c>
      <c r="I18" s="1107"/>
      <c r="K18" s="1097"/>
      <c r="L18" s="1097"/>
    </row>
    <row r="19" spans="1:12">
      <c r="A19" s="1103" t="s">
        <v>1172</v>
      </c>
      <c r="B19" s="1104">
        <v>12601.136149444499</v>
      </c>
      <c r="C19" s="1104">
        <v>10228.319679465902</v>
      </c>
      <c r="D19" s="1104">
        <v>9125.9193160399991</v>
      </c>
      <c r="E19" s="1104">
        <v>10474.169706119999</v>
      </c>
      <c r="F19" s="1104">
        <v>-2372.8164699785975</v>
      </c>
      <c r="G19" s="1104">
        <v>-18.830178817512415</v>
      </c>
      <c r="H19" s="1104">
        <v>1348.2503900800002</v>
      </c>
      <c r="I19" s="1105">
        <v>14.773858319241038</v>
      </c>
      <c r="K19" s="1097"/>
      <c r="L19" s="1097"/>
    </row>
    <row r="20" spans="1:12">
      <c r="A20" s="1071" t="s">
        <v>1163</v>
      </c>
      <c r="B20" s="1106">
        <v>12350.381571054499</v>
      </c>
      <c r="C20" s="1106">
        <v>9979.7496794659019</v>
      </c>
      <c r="D20" s="1106">
        <v>8882.3893160400003</v>
      </c>
      <c r="E20" s="1106">
        <v>10164.14743277</v>
      </c>
      <c r="F20" s="1106">
        <v>-2370.6318915885968</v>
      </c>
      <c r="G20" s="1106">
        <v>-19.194806880660511</v>
      </c>
      <c r="H20" s="1106">
        <v>1281.7581167299995</v>
      </c>
      <c r="I20" s="1107">
        <v>14.430330298801186</v>
      </c>
      <c r="K20" s="1097"/>
      <c r="L20" s="1097"/>
    </row>
    <row r="21" spans="1:12" s="1097" customFormat="1" ht="13.5" thickBot="1">
      <c r="A21" s="1108" t="s">
        <v>1170</v>
      </c>
      <c r="B21" s="1109">
        <v>250.75457839000003</v>
      </c>
      <c r="C21" s="1109">
        <v>248.57</v>
      </c>
      <c r="D21" s="1109">
        <v>243.53</v>
      </c>
      <c r="E21" s="1109">
        <v>310.02227335000003</v>
      </c>
      <c r="F21" s="1109">
        <v>-2.1845783900000413</v>
      </c>
      <c r="G21" s="1109">
        <v>-0.87120179580623802</v>
      </c>
      <c r="H21" s="1109">
        <v>66.492273350000033</v>
      </c>
      <c r="I21" s="1110">
        <v>27.303524555496256</v>
      </c>
      <c r="J21" s="1011"/>
    </row>
    <row r="22" spans="1:12" ht="13.5" thickTop="1">
      <c r="A22" s="931" t="s">
        <v>897</v>
      </c>
      <c r="D22" s="1095"/>
      <c r="K22" s="1097"/>
    </row>
    <row r="23" spans="1:12">
      <c r="C23" s="1011"/>
      <c r="D23" s="1095"/>
      <c r="E23" s="1095"/>
    </row>
    <row r="24" spans="1:12">
      <c r="C24" s="1011"/>
    </row>
    <row r="25" spans="1:12">
      <c r="C25" s="1011"/>
    </row>
    <row r="26" spans="1:12">
      <c r="C26" s="1011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view="pageBreakPreview" zoomScaleNormal="115" zoomScaleSheetLayoutView="100" workbookViewId="0">
      <selection activeCell="A2" sqref="A2:J2"/>
    </sheetView>
  </sheetViews>
  <sheetFormatPr defaultRowHeight="12.75"/>
  <cols>
    <col min="1" max="1" width="45" style="1" customWidth="1"/>
    <col min="2" max="2" width="13" style="1" bestFit="1" customWidth="1"/>
    <col min="3" max="3" width="13.28515625" style="1" bestFit="1" customWidth="1"/>
    <col min="4" max="4" width="14.7109375" style="1" bestFit="1" customWidth="1"/>
    <col min="5" max="5" width="14.85546875" style="1" bestFit="1" customWidth="1"/>
    <col min="6" max="6" width="14.42578125" style="1" bestFit="1" customWidth="1"/>
    <col min="7" max="7" width="14.7109375" style="1" bestFit="1" customWidth="1"/>
    <col min="8" max="8" width="14.85546875" style="1" bestFit="1" customWidth="1"/>
    <col min="9" max="9" width="14.42578125" style="1" bestFit="1" customWidth="1"/>
    <col min="10" max="10" width="14.140625" style="1" bestFit="1" customWidth="1"/>
    <col min="11" max="256" width="9.140625" style="1"/>
    <col min="257" max="257" width="45" style="1" customWidth="1"/>
    <col min="258" max="258" width="13" style="1" bestFit="1" customWidth="1"/>
    <col min="259" max="259" width="13.28515625" style="1" bestFit="1" customWidth="1"/>
    <col min="260" max="260" width="14.7109375" style="1" bestFit="1" customWidth="1"/>
    <col min="261" max="261" width="14.85546875" style="1" bestFit="1" customWidth="1"/>
    <col min="262" max="262" width="14.42578125" style="1" bestFit="1" customWidth="1"/>
    <col min="263" max="263" width="14.7109375" style="1" bestFit="1" customWidth="1"/>
    <col min="264" max="264" width="14.85546875" style="1" bestFit="1" customWidth="1"/>
    <col min="265" max="265" width="14.42578125" style="1" bestFit="1" customWidth="1"/>
    <col min="266" max="266" width="14.140625" style="1" bestFit="1" customWidth="1"/>
    <col min="267" max="512" width="9.140625" style="1"/>
    <col min="513" max="513" width="45" style="1" customWidth="1"/>
    <col min="514" max="514" width="13" style="1" bestFit="1" customWidth="1"/>
    <col min="515" max="515" width="13.28515625" style="1" bestFit="1" customWidth="1"/>
    <col min="516" max="516" width="14.7109375" style="1" bestFit="1" customWidth="1"/>
    <col min="517" max="517" width="14.85546875" style="1" bestFit="1" customWidth="1"/>
    <col min="518" max="518" width="14.42578125" style="1" bestFit="1" customWidth="1"/>
    <col min="519" max="519" width="14.7109375" style="1" bestFit="1" customWidth="1"/>
    <col min="520" max="520" width="14.85546875" style="1" bestFit="1" customWidth="1"/>
    <col min="521" max="521" width="14.42578125" style="1" bestFit="1" customWidth="1"/>
    <col min="522" max="522" width="14.140625" style="1" bestFit="1" customWidth="1"/>
    <col min="523" max="768" width="9.140625" style="1"/>
    <col min="769" max="769" width="45" style="1" customWidth="1"/>
    <col min="770" max="770" width="13" style="1" bestFit="1" customWidth="1"/>
    <col min="771" max="771" width="13.28515625" style="1" bestFit="1" customWidth="1"/>
    <col min="772" max="772" width="14.7109375" style="1" bestFit="1" customWidth="1"/>
    <col min="773" max="773" width="14.85546875" style="1" bestFit="1" customWidth="1"/>
    <col min="774" max="774" width="14.42578125" style="1" bestFit="1" customWidth="1"/>
    <col min="775" max="775" width="14.7109375" style="1" bestFit="1" customWidth="1"/>
    <col min="776" max="776" width="14.85546875" style="1" bestFit="1" customWidth="1"/>
    <col min="777" max="777" width="14.42578125" style="1" bestFit="1" customWidth="1"/>
    <col min="778" max="778" width="14.140625" style="1" bestFit="1" customWidth="1"/>
    <col min="779" max="1024" width="9.140625" style="1"/>
    <col min="1025" max="1025" width="45" style="1" customWidth="1"/>
    <col min="1026" max="1026" width="13" style="1" bestFit="1" customWidth="1"/>
    <col min="1027" max="1027" width="13.28515625" style="1" bestFit="1" customWidth="1"/>
    <col min="1028" max="1028" width="14.7109375" style="1" bestFit="1" customWidth="1"/>
    <col min="1029" max="1029" width="14.85546875" style="1" bestFit="1" customWidth="1"/>
    <col min="1030" max="1030" width="14.42578125" style="1" bestFit="1" customWidth="1"/>
    <col min="1031" max="1031" width="14.7109375" style="1" bestFit="1" customWidth="1"/>
    <col min="1032" max="1032" width="14.85546875" style="1" bestFit="1" customWidth="1"/>
    <col min="1033" max="1033" width="14.42578125" style="1" bestFit="1" customWidth="1"/>
    <col min="1034" max="1034" width="14.140625" style="1" bestFit="1" customWidth="1"/>
    <col min="1035" max="1280" width="9.140625" style="1"/>
    <col min="1281" max="1281" width="45" style="1" customWidth="1"/>
    <col min="1282" max="1282" width="13" style="1" bestFit="1" customWidth="1"/>
    <col min="1283" max="1283" width="13.28515625" style="1" bestFit="1" customWidth="1"/>
    <col min="1284" max="1284" width="14.7109375" style="1" bestFit="1" customWidth="1"/>
    <col min="1285" max="1285" width="14.85546875" style="1" bestFit="1" customWidth="1"/>
    <col min="1286" max="1286" width="14.42578125" style="1" bestFit="1" customWidth="1"/>
    <col min="1287" max="1287" width="14.7109375" style="1" bestFit="1" customWidth="1"/>
    <col min="1288" max="1288" width="14.85546875" style="1" bestFit="1" customWidth="1"/>
    <col min="1289" max="1289" width="14.42578125" style="1" bestFit="1" customWidth="1"/>
    <col min="1290" max="1290" width="14.140625" style="1" bestFit="1" customWidth="1"/>
    <col min="1291" max="1536" width="9.140625" style="1"/>
    <col min="1537" max="1537" width="45" style="1" customWidth="1"/>
    <col min="1538" max="1538" width="13" style="1" bestFit="1" customWidth="1"/>
    <col min="1539" max="1539" width="13.28515625" style="1" bestFit="1" customWidth="1"/>
    <col min="1540" max="1540" width="14.7109375" style="1" bestFit="1" customWidth="1"/>
    <col min="1541" max="1541" width="14.85546875" style="1" bestFit="1" customWidth="1"/>
    <col min="1542" max="1542" width="14.42578125" style="1" bestFit="1" customWidth="1"/>
    <col min="1543" max="1543" width="14.7109375" style="1" bestFit="1" customWidth="1"/>
    <col min="1544" max="1544" width="14.85546875" style="1" bestFit="1" customWidth="1"/>
    <col min="1545" max="1545" width="14.42578125" style="1" bestFit="1" customWidth="1"/>
    <col min="1546" max="1546" width="14.140625" style="1" bestFit="1" customWidth="1"/>
    <col min="1547" max="1792" width="9.140625" style="1"/>
    <col min="1793" max="1793" width="45" style="1" customWidth="1"/>
    <col min="1794" max="1794" width="13" style="1" bestFit="1" customWidth="1"/>
    <col min="1795" max="1795" width="13.28515625" style="1" bestFit="1" customWidth="1"/>
    <col min="1796" max="1796" width="14.7109375" style="1" bestFit="1" customWidth="1"/>
    <col min="1797" max="1797" width="14.85546875" style="1" bestFit="1" customWidth="1"/>
    <col min="1798" max="1798" width="14.42578125" style="1" bestFit="1" customWidth="1"/>
    <col min="1799" max="1799" width="14.7109375" style="1" bestFit="1" customWidth="1"/>
    <col min="1800" max="1800" width="14.85546875" style="1" bestFit="1" customWidth="1"/>
    <col min="1801" max="1801" width="14.42578125" style="1" bestFit="1" customWidth="1"/>
    <col min="1802" max="1802" width="14.140625" style="1" bestFit="1" customWidth="1"/>
    <col min="1803" max="2048" width="9.140625" style="1"/>
    <col min="2049" max="2049" width="45" style="1" customWidth="1"/>
    <col min="2050" max="2050" width="13" style="1" bestFit="1" customWidth="1"/>
    <col min="2051" max="2051" width="13.28515625" style="1" bestFit="1" customWidth="1"/>
    <col min="2052" max="2052" width="14.7109375" style="1" bestFit="1" customWidth="1"/>
    <col min="2053" max="2053" width="14.85546875" style="1" bestFit="1" customWidth="1"/>
    <col min="2054" max="2054" width="14.42578125" style="1" bestFit="1" customWidth="1"/>
    <col min="2055" max="2055" width="14.7109375" style="1" bestFit="1" customWidth="1"/>
    <col min="2056" max="2056" width="14.85546875" style="1" bestFit="1" customWidth="1"/>
    <col min="2057" max="2057" width="14.42578125" style="1" bestFit="1" customWidth="1"/>
    <col min="2058" max="2058" width="14.140625" style="1" bestFit="1" customWidth="1"/>
    <col min="2059" max="2304" width="9.140625" style="1"/>
    <col min="2305" max="2305" width="45" style="1" customWidth="1"/>
    <col min="2306" max="2306" width="13" style="1" bestFit="1" customWidth="1"/>
    <col min="2307" max="2307" width="13.28515625" style="1" bestFit="1" customWidth="1"/>
    <col min="2308" max="2308" width="14.7109375" style="1" bestFit="1" customWidth="1"/>
    <col min="2309" max="2309" width="14.85546875" style="1" bestFit="1" customWidth="1"/>
    <col min="2310" max="2310" width="14.42578125" style="1" bestFit="1" customWidth="1"/>
    <col min="2311" max="2311" width="14.7109375" style="1" bestFit="1" customWidth="1"/>
    <col min="2312" max="2312" width="14.85546875" style="1" bestFit="1" customWidth="1"/>
    <col min="2313" max="2313" width="14.42578125" style="1" bestFit="1" customWidth="1"/>
    <col min="2314" max="2314" width="14.140625" style="1" bestFit="1" customWidth="1"/>
    <col min="2315" max="2560" width="9.140625" style="1"/>
    <col min="2561" max="2561" width="45" style="1" customWidth="1"/>
    <col min="2562" max="2562" width="13" style="1" bestFit="1" customWidth="1"/>
    <col min="2563" max="2563" width="13.28515625" style="1" bestFit="1" customWidth="1"/>
    <col min="2564" max="2564" width="14.7109375" style="1" bestFit="1" customWidth="1"/>
    <col min="2565" max="2565" width="14.85546875" style="1" bestFit="1" customWidth="1"/>
    <col min="2566" max="2566" width="14.42578125" style="1" bestFit="1" customWidth="1"/>
    <col min="2567" max="2567" width="14.7109375" style="1" bestFit="1" customWidth="1"/>
    <col min="2568" max="2568" width="14.85546875" style="1" bestFit="1" customWidth="1"/>
    <col min="2569" max="2569" width="14.42578125" style="1" bestFit="1" customWidth="1"/>
    <col min="2570" max="2570" width="14.140625" style="1" bestFit="1" customWidth="1"/>
    <col min="2571" max="2816" width="9.140625" style="1"/>
    <col min="2817" max="2817" width="45" style="1" customWidth="1"/>
    <col min="2818" max="2818" width="13" style="1" bestFit="1" customWidth="1"/>
    <col min="2819" max="2819" width="13.28515625" style="1" bestFit="1" customWidth="1"/>
    <col min="2820" max="2820" width="14.7109375" style="1" bestFit="1" customWidth="1"/>
    <col min="2821" max="2821" width="14.85546875" style="1" bestFit="1" customWidth="1"/>
    <col min="2822" max="2822" width="14.42578125" style="1" bestFit="1" customWidth="1"/>
    <col min="2823" max="2823" width="14.7109375" style="1" bestFit="1" customWidth="1"/>
    <col min="2824" max="2824" width="14.85546875" style="1" bestFit="1" customWidth="1"/>
    <col min="2825" max="2825" width="14.42578125" style="1" bestFit="1" customWidth="1"/>
    <col min="2826" max="2826" width="14.140625" style="1" bestFit="1" customWidth="1"/>
    <col min="2827" max="3072" width="9.140625" style="1"/>
    <col min="3073" max="3073" width="45" style="1" customWidth="1"/>
    <col min="3074" max="3074" width="13" style="1" bestFit="1" customWidth="1"/>
    <col min="3075" max="3075" width="13.28515625" style="1" bestFit="1" customWidth="1"/>
    <col min="3076" max="3076" width="14.7109375" style="1" bestFit="1" customWidth="1"/>
    <col min="3077" max="3077" width="14.85546875" style="1" bestFit="1" customWidth="1"/>
    <col min="3078" max="3078" width="14.42578125" style="1" bestFit="1" customWidth="1"/>
    <col min="3079" max="3079" width="14.7109375" style="1" bestFit="1" customWidth="1"/>
    <col min="3080" max="3080" width="14.85546875" style="1" bestFit="1" customWidth="1"/>
    <col min="3081" max="3081" width="14.42578125" style="1" bestFit="1" customWidth="1"/>
    <col min="3082" max="3082" width="14.140625" style="1" bestFit="1" customWidth="1"/>
    <col min="3083" max="3328" width="9.140625" style="1"/>
    <col min="3329" max="3329" width="45" style="1" customWidth="1"/>
    <col min="3330" max="3330" width="13" style="1" bestFit="1" customWidth="1"/>
    <col min="3331" max="3331" width="13.28515625" style="1" bestFit="1" customWidth="1"/>
    <col min="3332" max="3332" width="14.7109375" style="1" bestFit="1" customWidth="1"/>
    <col min="3333" max="3333" width="14.85546875" style="1" bestFit="1" customWidth="1"/>
    <col min="3334" max="3334" width="14.42578125" style="1" bestFit="1" customWidth="1"/>
    <col min="3335" max="3335" width="14.7109375" style="1" bestFit="1" customWidth="1"/>
    <col min="3336" max="3336" width="14.85546875" style="1" bestFit="1" customWidth="1"/>
    <col min="3337" max="3337" width="14.42578125" style="1" bestFit="1" customWidth="1"/>
    <col min="3338" max="3338" width="14.140625" style="1" bestFit="1" customWidth="1"/>
    <col min="3339" max="3584" width="9.140625" style="1"/>
    <col min="3585" max="3585" width="45" style="1" customWidth="1"/>
    <col min="3586" max="3586" width="13" style="1" bestFit="1" customWidth="1"/>
    <col min="3587" max="3587" width="13.28515625" style="1" bestFit="1" customWidth="1"/>
    <col min="3588" max="3588" width="14.7109375" style="1" bestFit="1" customWidth="1"/>
    <col min="3589" max="3589" width="14.85546875" style="1" bestFit="1" customWidth="1"/>
    <col min="3590" max="3590" width="14.42578125" style="1" bestFit="1" customWidth="1"/>
    <col min="3591" max="3591" width="14.7109375" style="1" bestFit="1" customWidth="1"/>
    <col min="3592" max="3592" width="14.85546875" style="1" bestFit="1" customWidth="1"/>
    <col min="3593" max="3593" width="14.42578125" style="1" bestFit="1" customWidth="1"/>
    <col min="3594" max="3594" width="14.140625" style="1" bestFit="1" customWidth="1"/>
    <col min="3595" max="3840" width="9.140625" style="1"/>
    <col min="3841" max="3841" width="45" style="1" customWidth="1"/>
    <col min="3842" max="3842" width="13" style="1" bestFit="1" customWidth="1"/>
    <col min="3843" max="3843" width="13.28515625" style="1" bestFit="1" customWidth="1"/>
    <col min="3844" max="3844" width="14.7109375" style="1" bestFit="1" customWidth="1"/>
    <col min="3845" max="3845" width="14.85546875" style="1" bestFit="1" customWidth="1"/>
    <col min="3846" max="3846" width="14.42578125" style="1" bestFit="1" customWidth="1"/>
    <col min="3847" max="3847" width="14.7109375" style="1" bestFit="1" customWidth="1"/>
    <col min="3848" max="3848" width="14.85546875" style="1" bestFit="1" customWidth="1"/>
    <col min="3849" max="3849" width="14.42578125" style="1" bestFit="1" customWidth="1"/>
    <col min="3850" max="3850" width="14.140625" style="1" bestFit="1" customWidth="1"/>
    <col min="3851" max="4096" width="9.140625" style="1"/>
    <col min="4097" max="4097" width="45" style="1" customWidth="1"/>
    <col min="4098" max="4098" width="13" style="1" bestFit="1" customWidth="1"/>
    <col min="4099" max="4099" width="13.28515625" style="1" bestFit="1" customWidth="1"/>
    <col min="4100" max="4100" width="14.7109375" style="1" bestFit="1" customWidth="1"/>
    <col min="4101" max="4101" width="14.85546875" style="1" bestFit="1" customWidth="1"/>
    <col min="4102" max="4102" width="14.42578125" style="1" bestFit="1" customWidth="1"/>
    <col min="4103" max="4103" width="14.7109375" style="1" bestFit="1" customWidth="1"/>
    <col min="4104" max="4104" width="14.85546875" style="1" bestFit="1" customWidth="1"/>
    <col min="4105" max="4105" width="14.42578125" style="1" bestFit="1" customWidth="1"/>
    <col min="4106" max="4106" width="14.140625" style="1" bestFit="1" customWidth="1"/>
    <col min="4107" max="4352" width="9.140625" style="1"/>
    <col min="4353" max="4353" width="45" style="1" customWidth="1"/>
    <col min="4354" max="4354" width="13" style="1" bestFit="1" customWidth="1"/>
    <col min="4355" max="4355" width="13.28515625" style="1" bestFit="1" customWidth="1"/>
    <col min="4356" max="4356" width="14.7109375" style="1" bestFit="1" customWidth="1"/>
    <col min="4357" max="4357" width="14.85546875" style="1" bestFit="1" customWidth="1"/>
    <col min="4358" max="4358" width="14.42578125" style="1" bestFit="1" customWidth="1"/>
    <col min="4359" max="4359" width="14.7109375" style="1" bestFit="1" customWidth="1"/>
    <col min="4360" max="4360" width="14.85546875" style="1" bestFit="1" customWidth="1"/>
    <col min="4361" max="4361" width="14.42578125" style="1" bestFit="1" customWidth="1"/>
    <col min="4362" max="4362" width="14.140625" style="1" bestFit="1" customWidth="1"/>
    <col min="4363" max="4608" width="9.140625" style="1"/>
    <col min="4609" max="4609" width="45" style="1" customWidth="1"/>
    <col min="4610" max="4610" width="13" style="1" bestFit="1" customWidth="1"/>
    <col min="4611" max="4611" width="13.28515625" style="1" bestFit="1" customWidth="1"/>
    <col min="4612" max="4612" width="14.7109375" style="1" bestFit="1" customWidth="1"/>
    <col min="4613" max="4613" width="14.85546875" style="1" bestFit="1" customWidth="1"/>
    <col min="4614" max="4614" width="14.42578125" style="1" bestFit="1" customWidth="1"/>
    <col min="4615" max="4615" width="14.7109375" style="1" bestFit="1" customWidth="1"/>
    <col min="4616" max="4616" width="14.85546875" style="1" bestFit="1" customWidth="1"/>
    <col min="4617" max="4617" width="14.42578125" style="1" bestFit="1" customWidth="1"/>
    <col min="4618" max="4618" width="14.140625" style="1" bestFit="1" customWidth="1"/>
    <col min="4619" max="4864" width="9.140625" style="1"/>
    <col min="4865" max="4865" width="45" style="1" customWidth="1"/>
    <col min="4866" max="4866" width="13" style="1" bestFit="1" customWidth="1"/>
    <col min="4867" max="4867" width="13.28515625" style="1" bestFit="1" customWidth="1"/>
    <col min="4868" max="4868" width="14.7109375" style="1" bestFit="1" customWidth="1"/>
    <col min="4869" max="4869" width="14.85546875" style="1" bestFit="1" customWidth="1"/>
    <col min="4870" max="4870" width="14.42578125" style="1" bestFit="1" customWidth="1"/>
    <col min="4871" max="4871" width="14.7109375" style="1" bestFit="1" customWidth="1"/>
    <col min="4872" max="4872" width="14.85546875" style="1" bestFit="1" customWidth="1"/>
    <col min="4873" max="4873" width="14.42578125" style="1" bestFit="1" customWidth="1"/>
    <col min="4874" max="4874" width="14.140625" style="1" bestFit="1" customWidth="1"/>
    <col min="4875" max="5120" width="9.140625" style="1"/>
    <col min="5121" max="5121" width="45" style="1" customWidth="1"/>
    <col min="5122" max="5122" width="13" style="1" bestFit="1" customWidth="1"/>
    <col min="5123" max="5123" width="13.28515625" style="1" bestFit="1" customWidth="1"/>
    <col min="5124" max="5124" width="14.7109375" style="1" bestFit="1" customWidth="1"/>
    <col min="5125" max="5125" width="14.85546875" style="1" bestFit="1" customWidth="1"/>
    <col min="5126" max="5126" width="14.42578125" style="1" bestFit="1" customWidth="1"/>
    <col min="5127" max="5127" width="14.7109375" style="1" bestFit="1" customWidth="1"/>
    <col min="5128" max="5128" width="14.85546875" style="1" bestFit="1" customWidth="1"/>
    <col min="5129" max="5129" width="14.42578125" style="1" bestFit="1" customWidth="1"/>
    <col min="5130" max="5130" width="14.140625" style="1" bestFit="1" customWidth="1"/>
    <col min="5131" max="5376" width="9.140625" style="1"/>
    <col min="5377" max="5377" width="45" style="1" customWidth="1"/>
    <col min="5378" max="5378" width="13" style="1" bestFit="1" customWidth="1"/>
    <col min="5379" max="5379" width="13.28515625" style="1" bestFit="1" customWidth="1"/>
    <col min="5380" max="5380" width="14.7109375" style="1" bestFit="1" customWidth="1"/>
    <col min="5381" max="5381" width="14.85546875" style="1" bestFit="1" customWidth="1"/>
    <col min="5382" max="5382" width="14.42578125" style="1" bestFit="1" customWidth="1"/>
    <col min="5383" max="5383" width="14.7109375" style="1" bestFit="1" customWidth="1"/>
    <col min="5384" max="5384" width="14.85546875" style="1" bestFit="1" customWidth="1"/>
    <col min="5385" max="5385" width="14.42578125" style="1" bestFit="1" customWidth="1"/>
    <col min="5386" max="5386" width="14.140625" style="1" bestFit="1" customWidth="1"/>
    <col min="5387" max="5632" width="9.140625" style="1"/>
    <col min="5633" max="5633" width="45" style="1" customWidth="1"/>
    <col min="5634" max="5634" width="13" style="1" bestFit="1" customWidth="1"/>
    <col min="5635" max="5635" width="13.28515625" style="1" bestFit="1" customWidth="1"/>
    <col min="5636" max="5636" width="14.7109375" style="1" bestFit="1" customWidth="1"/>
    <col min="5637" max="5637" width="14.85546875" style="1" bestFit="1" customWidth="1"/>
    <col min="5638" max="5638" width="14.42578125" style="1" bestFit="1" customWidth="1"/>
    <col min="5639" max="5639" width="14.7109375" style="1" bestFit="1" customWidth="1"/>
    <col min="5640" max="5640" width="14.85546875" style="1" bestFit="1" customWidth="1"/>
    <col min="5641" max="5641" width="14.42578125" style="1" bestFit="1" customWidth="1"/>
    <col min="5642" max="5642" width="14.140625" style="1" bestFit="1" customWidth="1"/>
    <col min="5643" max="5888" width="9.140625" style="1"/>
    <col min="5889" max="5889" width="45" style="1" customWidth="1"/>
    <col min="5890" max="5890" width="13" style="1" bestFit="1" customWidth="1"/>
    <col min="5891" max="5891" width="13.28515625" style="1" bestFit="1" customWidth="1"/>
    <col min="5892" max="5892" width="14.7109375" style="1" bestFit="1" customWidth="1"/>
    <col min="5893" max="5893" width="14.85546875" style="1" bestFit="1" customWidth="1"/>
    <col min="5894" max="5894" width="14.42578125" style="1" bestFit="1" customWidth="1"/>
    <col min="5895" max="5895" width="14.7109375" style="1" bestFit="1" customWidth="1"/>
    <col min="5896" max="5896" width="14.85546875" style="1" bestFit="1" customWidth="1"/>
    <col min="5897" max="5897" width="14.42578125" style="1" bestFit="1" customWidth="1"/>
    <col min="5898" max="5898" width="14.140625" style="1" bestFit="1" customWidth="1"/>
    <col min="5899" max="6144" width="9.140625" style="1"/>
    <col min="6145" max="6145" width="45" style="1" customWidth="1"/>
    <col min="6146" max="6146" width="13" style="1" bestFit="1" customWidth="1"/>
    <col min="6147" max="6147" width="13.28515625" style="1" bestFit="1" customWidth="1"/>
    <col min="6148" max="6148" width="14.7109375" style="1" bestFit="1" customWidth="1"/>
    <col min="6149" max="6149" width="14.85546875" style="1" bestFit="1" customWidth="1"/>
    <col min="6150" max="6150" width="14.42578125" style="1" bestFit="1" customWidth="1"/>
    <col min="6151" max="6151" width="14.7109375" style="1" bestFit="1" customWidth="1"/>
    <col min="6152" max="6152" width="14.85546875" style="1" bestFit="1" customWidth="1"/>
    <col min="6153" max="6153" width="14.42578125" style="1" bestFit="1" customWidth="1"/>
    <col min="6154" max="6154" width="14.140625" style="1" bestFit="1" customWidth="1"/>
    <col min="6155" max="6400" width="9.140625" style="1"/>
    <col min="6401" max="6401" width="45" style="1" customWidth="1"/>
    <col min="6402" max="6402" width="13" style="1" bestFit="1" customWidth="1"/>
    <col min="6403" max="6403" width="13.28515625" style="1" bestFit="1" customWidth="1"/>
    <col min="6404" max="6404" width="14.7109375" style="1" bestFit="1" customWidth="1"/>
    <col min="6405" max="6405" width="14.85546875" style="1" bestFit="1" customWidth="1"/>
    <col min="6406" max="6406" width="14.42578125" style="1" bestFit="1" customWidth="1"/>
    <col min="6407" max="6407" width="14.7109375" style="1" bestFit="1" customWidth="1"/>
    <col min="6408" max="6408" width="14.85546875" style="1" bestFit="1" customWidth="1"/>
    <col min="6409" max="6409" width="14.42578125" style="1" bestFit="1" customWidth="1"/>
    <col min="6410" max="6410" width="14.140625" style="1" bestFit="1" customWidth="1"/>
    <col min="6411" max="6656" width="9.140625" style="1"/>
    <col min="6657" max="6657" width="45" style="1" customWidth="1"/>
    <col min="6658" max="6658" width="13" style="1" bestFit="1" customWidth="1"/>
    <col min="6659" max="6659" width="13.28515625" style="1" bestFit="1" customWidth="1"/>
    <col min="6660" max="6660" width="14.7109375" style="1" bestFit="1" customWidth="1"/>
    <col min="6661" max="6661" width="14.85546875" style="1" bestFit="1" customWidth="1"/>
    <col min="6662" max="6662" width="14.42578125" style="1" bestFit="1" customWidth="1"/>
    <col min="6663" max="6663" width="14.7109375" style="1" bestFit="1" customWidth="1"/>
    <col min="6664" max="6664" width="14.85546875" style="1" bestFit="1" customWidth="1"/>
    <col min="6665" max="6665" width="14.42578125" style="1" bestFit="1" customWidth="1"/>
    <col min="6666" max="6666" width="14.140625" style="1" bestFit="1" customWidth="1"/>
    <col min="6667" max="6912" width="9.140625" style="1"/>
    <col min="6913" max="6913" width="45" style="1" customWidth="1"/>
    <col min="6914" max="6914" width="13" style="1" bestFit="1" customWidth="1"/>
    <col min="6915" max="6915" width="13.28515625" style="1" bestFit="1" customWidth="1"/>
    <col min="6916" max="6916" width="14.7109375" style="1" bestFit="1" customWidth="1"/>
    <col min="6917" max="6917" width="14.85546875" style="1" bestFit="1" customWidth="1"/>
    <col min="6918" max="6918" width="14.42578125" style="1" bestFit="1" customWidth="1"/>
    <col min="6919" max="6919" width="14.7109375" style="1" bestFit="1" customWidth="1"/>
    <col min="6920" max="6920" width="14.85546875" style="1" bestFit="1" customWidth="1"/>
    <col min="6921" max="6921" width="14.42578125" style="1" bestFit="1" customWidth="1"/>
    <col min="6922" max="6922" width="14.140625" style="1" bestFit="1" customWidth="1"/>
    <col min="6923" max="7168" width="9.140625" style="1"/>
    <col min="7169" max="7169" width="45" style="1" customWidth="1"/>
    <col min="7170" max="7170" width="13" style="1" bestFit="1" customWidth="1"/>
    <col min="7171" max="7171" width="13.28515625" style="1" bestFit="1" customWidth="1"/>
    <col min="7172" max="7172" width="14.7109375" style="1" bestFit="1" customWidth="1"/>
    <col min="7173" max="7173" width="14.85546875" style="1" bestFit="1" customWidth="1"/>
    <col min="7174" max="7174" width="14.42578125" style="1" bestFit="1" customWidth="1"/>
    <col min="7175" max="7175" width="14.7109375" style="1" bestFit="1" customWidth="1"/>
    <col min="7176" max="7176" width="14.85546875" style="1" bestFit="1" customWidth="1"/>
    <col min="7177" max="7177" width="14.42578125" style="1" bestFit="1" customWidth="1"/>
    <col min="7178" max="7178" width="14.140625" style="1" bestFit="1" customWidth="1"/>
    <col min="7179" max="7424" width="9.140625" style="1"/>
    <col min="7425" max="7425" width="45" style="1" customWidth="1"/>
    <col min="7426" max="7426" width="13" style="1" bestFit="1" customWidth="1"/>
    <col min="7427" max="7427" width="13.28515625" style="1" bestFit="1" customWidth="1"/>
    <col min="7428" max="7428" width="14.7109375" style="1" bestFit="1" customWidth="1"/>
    <col min="7429" max="7429" width="14.85546875" style="1" bestFit="1" customWidth="1"/>
    <col min="7430" max="7430" width="14.42578125" style="1" bestFit="1" customWidth="1"/>
    <col min="7431" max="7431" width="14.7109375" style="1" bestFit="1" customWidth="1"/>
    <col min="7432" max="7432" width="14.85546875" style="1" bestFit="1" customWidth="1"/>
    <col min="7433" max="7433" width="14.42578125" style="1" bestFit="1" customWidth="1"/>
    <col min="7434" max="7434" width="14.140625" style="1" bestFit="1" customWidth="1"/>
    <col min="7435" max="7680" width="9.140625" style="1"/>
    <col min="7681" max="7681" width="45" style="1" customWidth="1"/>
    <col min="7682" max="7682" width="13" style="1" bestFit="1" customWidth="1"/>
    <col min="7683" max="7683" width="13.28515625" style="1" bestFit="1" customWidth="1"/>
    <col min="7684" max="7684" width="14.7109375" style="1" bestFit="1" customWidth="1"/>
    <col min="7685" max="7685" width="14.85546875" style="1" bestFit="1" customWidth="1"/>
    <col min="7686" max="7686" width="14.42578125" style="1" bestFit="1" customWidth="1"/>
    <col min="7687" max="7687" width="14.7109375" style="1" bestFit="1" customWidth="1"/>
    <col min="7688" max="7688" width="14.85546875" style="1" bestFit="1" customWidth="1"/>
    <col min="7689" max="7689" width="14.42578125" style="1" bestFit="1" customWidth="1"/>
    <col min="7690" max="7690" width="14.140625" style="1" bestFit="1" customWidth="1"/>
    <col min="7691" max="7936" width="9.140625" style="1"/>
    <col min="7937" max="7937" width="45" style="1" customWidth="1"/>
    <col min="7938" max="7938" width="13" style="1" bestFit="1" customWidth="1"/>
    <col min="7939" max="7939" width="13.28515625" style="1" bestFit="1" customWidth="1"/>
    <col min="7940" max="7940" width="14.7109375" style="1" bestFit="1" customWidth="1"/>
    <col min="7941" max="7941" width="14.85546875" style="1" bestFit="1" customWidth="1"/>
    <col min="7942" max="7942" width="14.42578125" style="1" bestFit="1" customWidth="1"/>
    <col min="7943" max="7943" width="14.7109375" style="1" bestFit="1" customWidth="1"/>
    <col min="7944" max="7944" width="14.85546875" style="1" bestFit="1" customWidth="1"/>
    <col min="7945" max="7945" width="14.42578125" style="1" bestFit="1" customWidth="1"/>
    <col min="7946" max="7946" width="14.140625" style="1" bestFit="1" customWidth="1"/>
    <col min="7947" max="8192" width="9.140625" style="1"/>
    <col min="8193" max="8193" width="45" style="1" customWidth="1"/>
    <col min="8194" max="8194" width="13" style="1" bestFit="1" customWidth="1"/>
    <col min="8195" max="8195" width="13.28515625" style="1" bestFit="1" customWidth="1"/>
    <col min="8196" max="8196" width="14.7109375" style="1" bestFit="1" customWidth="1"/>
    <col min="8197" max="8197" width="14.85546875" style="1" bestFit="1" customWidth="1"/>
    <col min="8198" max="8198" width="14.42578125" style="1" bestFit="1" customWidth="1"/>
    <col min="8199" max="8199" width="14.7109375" style="1" bestFit="1" customWidth="1"/>
    <col min="8200" max="8200" width="14.85546875" style="1" bestFit="1" customWidth="1"/>
    <col min="8201" max="8201" width="14.42578125" style="1" bestFit="1" customWidth="1"/>
    <col min="8202" max="8202" width="14.140625" style="1" bestFit="1" customWidth="1"/>
    <col min="8203" max="8448" width="9.140625" style="1"/>
    <col min="8449" max="8449" width="45" style="1" customWidth="1"/>
    <col min="8450" max="8450" width="13" style="1" bestFit="1" customWidth="1"/>
    <col min="8451" max="8451" width="13.28515625" style="1" bestFit="1" customWidth="1"/>
    <col min="8452" max="8452" width="14.7109375" style="1" bestFit="1" customWidth="1"/>
    <col min="8453" max="8453" width="14.85546875" style="1" bestFit="1" customWidth="1"/>
    <col min="8454" max="8454" width="14.42578125" style="1" bestFit="1" customWidth="1"/>
    <col min="8455" max="8455" width="14.7109375" style="1" bestFit="1" customWidth="1"/>
    <col min="8456" max="8456" width="14.85546875" style="1" bestFit="1" customWidth="1"/>
    <col min="8457" max="8457" width="14.42578125" style="1" bestFit="1" customWidth="1"/>
    <col min="8458" max="8458" width="14.140625" style="1" bestFit="1" customWidth="1"/>
    <col min="8459" max="8704" width="9.140625" style="1"/>
    <col min="8705" max="8705" width="45" style="1" customWidth="1"/>
    <col min="8706" max="8706" width="13" style="1" bestFit="1" customWidth="1"/>
    <col min="8707" max="8707" width="13.28515625" style="1" bestFit="1" customWidth="1"/>
    <col min="8708" max="8708" width="14.7109375" style="1" bestFit="1" customWidth="1"/>
    <col min="8709" max="8709" width="14.85546875" style="1" bestFit="1" customWidth="1"/>
    <col min="8710" max="8710" width="14.42578125" style="1" bestFit="1" customWidth="1"/>
    <col min="8711" max="8711" width="14.7109375" style="1" bestFit="1" customWidth="1"/>
    <col min="8712" max="8712" width="14.85546875" style="1" bestFit="1" customWidth="1"/>
    <col min="8713" max="8713" width="14.42578125" style="1" bestFit="1" customWidth="1"/>
    <col min="8714" max="8714" width="14.140625" style="1" bestFit="1" customWidth="1"/>
    <col min="8715" max="8960" width="9.140625" style="1"/>
    <col min="8961" max="8961" width="45" style="1" customWidth="1"/>
    <col min="8962" max="8962" width="13" style="1" bestFit="1" customWidth="1"/>
    <col min="8963" max="8963" width="13.28515625" style="1" bestFit="1" customWidth="1"/>
    <col min="8964" max="8964" width="14.7109375" style="1" bestFit="1" customWidth="1"/>
    <col min="8965" max="8965" width="14.85546875" style="1" bestFit="1" customWidth="1"/>
    <col min="8966" max="8966" width="14.42578125" style="1" bestFit="1" customWidth="1"/>
    <col min="8967" max="8967" width="14.7109375" style="1" bestFit="1" customWidth="1"/>
    <col min="8968" max="8968" width="14.85546875" style="1" bestFit="1" customWidth="1"/>
    <col min="8969" max="8969" width="14.42578125" style="1" bestFit="1" customWidth="1"/>
    <col min="8970" max="8970" width="14.140625" style="1" bestFit="1" customWidth="1"/>
    <col min="8971" max="9216" width="9.140625" style="1"/>
    <col min="9217" max="9217" width="45" style="1" customWidth="1"/>
    <col min="9218" max="9218" width="13" style="1" bestFit="1" customWidth="1"/>
    <col min="9219" max="9219" width="13.28515625" style="1" bestFit="1" customWidth="1"/>
    <col min="9220" max="9220" width="14.7109375" style="1" bestFit="1" customWidth="1"/>
    <col min="9221" max="9221" width="14.85546875" style="1" bestFit="1" customWidth="1"/>
    <col min="9222" max="9222" width="14.42578125" style="1" bestFit="1" customWidth="1"/>
    <col min="9223" max="9223" width="14.7109375" style="1" bestFit="1" customWidth="1"/>
    <col min="9224" max="9224" width="14.85546875" style="1" bestFit="1" customWidth="1"/>
    <col min="9225" max="9225" width="14.42578125" style="1" bestFit="1" customWidth="1"/>
    <col min="9226" max="9226" width="14.140625" style="1" bestFit="1" customWidth="1"/>
    <col min="9227" max="9472" width="9.140625" style="1"/>
    <col min="9473" max="9473" width="45" style="1" customWidth="1"/>
    <col min="9474" max="9474" width="13" style="1" bestFit="1" customWidth="1"/>
    <col min="9475" max="9475" width="13.28515625" style="1" bestFit="1" customWidth="1"/>
    <col min="9476" max="9476" width="14.7109375" style="1" bestFit="1" customWidth="1"/>
    <col min="9477" max="9477" width="14.85546875" style="1" bestFit="1" customWidth="1"/>
    <col min="9478" max="9478" width="14.42578125" style="1" bestFit="1" customWidth="1"/>
    <col min="9479" max="9479" width="14.7109375" style="1" bestFit="1" customWidth="1"/>
    <col min="9480" max="9480" width="14.85546875" style="1" bestFit="1" customWidth="1"/>
    <col min="9481" max="9481" width="14.42578125" style="1" bestFit="1" customWidth="1"/>
    <col min="9482" max="9482" width="14.140625" style="1" bestFit="1" customWidth="1"/>
    <col min="9483" max="9728" width="9.140625" style="1"/>
    <col min="9729" max="9729" width="45" style="1" customWidth="1"/>
    <col min="9730" max="9730" width="13" style="1" bestFit="1" customWidth="1"/>
    <col min="9731" max="9731" width="13.28515625" style="1" bestFit="1" customWidth="1"/>
    <col min="9732" max="9732" width="14.7109375" style="1" bestFit="1" customWidth="1"/>
    <col min="9733" max="9733" width="14.85546875" style="1" bestFit="1" customWidth="1"/>
    <col min="9734" max="9734" width="14.42578125" style="1" bestFit="1" customWidth="1"/>
    <col min="9735" max="9735" width="14.7109375" style="1" bestFit="1" customWidth="1"/>
    <col min="9736" max="9736" width="14.85546875" style="1" bestFit="1" customWidth="1"/>
    <col min="9737" max="9737" width="14.42578125" style="1" bestFit="1" customWidth="1"/>
    <col min="9738" max="9738" width="14.140625" style="1" bestFit="1" customWidth="1"/>
    <col min="9739" max="9984" width="9.140625" style="1"/>
    <col min="9985" max="9985" width="45" style="1" customWidth="1"/>
    <col min="9986" max="9986" width="13" style="1" bestFit="1" customWidth="1"/>
    <col min="9987" max="9987" width="13.28515625" style="1" bestFit="1" customWidth="1"/>
    <col min="9988" max="9988" width="14.7109375" style="1" bestFit="1" customWidth="1"/>
    <col min="9989" max="9989" width="14.85546875" style="1" bestFit="1" customWidth="1"/>
    <col min="9990" max="9990" width="14.42578125" style="1" bestFit="1" customWidth="1"/>
    <col min="9991" max="9991" width="14.7109375" style="1" bestFit="1" customWidth="1"/>
    <col min="9992" max="9992" width="14.85546875" style="1" bestFit="1" customWidth="1"/>
    <col min="9993" max="9993" width="14.42578125" style="1" bestFit="1" customWidth="1"/>
    <col min="9994" max="9994" width="14.140625" style="1" bestFit="1" customWidth="1"/>
    <col min="9995" max="10240" width="9.140625" style="1"/>
    <col min="10241" max="10241" width="45" style="1" customWidth="1"/>
    <col min="10242" max="10242" width="13" style="1" bestFit="1" customWidth="1"/>
    <col min="10243" max="10243" width="13.28515625" style="1" bestFit="1" customWidth="1"/>
    <col min="10244" max="10244" width="14.7109375" style="1" bestFit="1" customWidth="1"/>
    <col min="10245" max="10245" width="14.85546875" style="1" bestFit="1" customWidth="1"/>
    <col min="10246" max="10246" width="14.42578125" style="1" bestFit="1" customWidth="1"/>
    <col min="10247" max="10247" width="14.7109375" style="1" bestFit="1" customWidth="1"/>
    <col min="10248" max="10248" width="14.85546875" style="1" bestFit="1" customWidth="1"/>
    <col min="10249" max="10249" width="14.42578125" style="1" bestFit="1" customWidth="1"/>
    <col min="10250" max="10250" width="14.140625" style="1" bestFit="1" customWidth="1"/>
    <col min="10251" max="10496" width="9.140625" style="1"/>
    <col min="10497" max="10497" width="45" style="1" customWidth="1"/>
    <col min="10498" max="10498" width="13" style="1" bestFit="1" customWidth="1"/>
    <col min="10499" max="10499" width="13.28515625" style="1" bestFit="1" customWidth="1"/>
    <col min="10500" max="10500" width="14.7109375" style="1" bestFit="1" customWidth="1"/>
    <col min="10501" max="10501" width="14.85546875" style="1" bestFit="1" customWidth="1"/>
    <col min="10502" max="10502" width="14.42578125" style="1" bestFit="1" customWidth="1"/>
    <col min="10503" max="10503" width="14.7109375" style="1" bestFit="1" customWidth="1"/>
    <col min="10504" max="10504" width="14.85546875" style="1" bestFit="1" customWidth="1"/>
    <col min="10505" max="10505" width="14.42578125" style="1" bestFit="1" customWidth="1"/>
    <col min="10506" max="10506" width="14.140625" style="1" bestFit="1" customWidth="1"/>
    <col min="10507" max="10752" width="9.140625" style="1"/>
    <col min="10753" max="10753" width="45" style="1" customWidth="1"/>
    <col min="10754" max="10754" width="13" style="1" bestFit="1" customWidth="1"/>
    <col min="10755" max="10755" width="13.28515625" style="1" bestFit="1" customWidth="1"/>
    <col min="10756" max="10756" width="14.7109375" style="1" bestFit="1" customWidth="1"/>
    <col min="10757" max="10757" width="14.85546875" style="1" bestFit="1" customWidth="1"/>
    <col min="10758" max="10758" width="14.42578125" style="1" bestFit="1" customWidth="1"/>
    <col min="10759" max="10759" width="14.7109375" style="1" bestFit="1" customWidth="1"/>
    <col min="10760" max="10760" width="14.85546875" style="1" bestFit="1" customWidth="1"/>
    <col min="10761" max="10761" width="14.42578125" style="1" bestFit="1" customWidth="1"/>
    <col min="10762" max="10762" width="14.140625" style="1" bestFit="1" customWidth="1"/>
    <col min="10763" max="11008" width="9.140625" style="1"/>
    <col min="11009" max="11009" width="45" style="1" customWidth="1"/>
    <col min="11010" max="11010" width="13" style="1" bestFit="1" customWidth="1"/>
    <col min="11011" max="11011" width="13.28515625" style="1" bestFit="1" customWidth="1"/>
    <col min="11012" max="11012" width="14.7109375" style="1" bestFit="1" customWidth="1"/>
    <col min="11013" max="11013" width="14.85546875" style="1" bestFit="1" customWidth="1"/>
    <col min="11014" max="11014" width="14.42578125" style="1" bestFit="1" customWidth="1"/>
    <col min="11015" max="11015" width="14.7109375" style="1" bestFit="1" customWidth="1"/>
    <col min="11016" max="11016" width="14.85546875" style="1" bestFit="1" customWidth="1"/>
    <col min="11017" max="11017" width="14.42578125" style="1" bestFit="1" customWidth="1"/>
    <col min="11018" max="11018" width="14.140625" style="1" bestFit="1" customWidth="1"/>
    <col min="11019" max="11264" width="9.140625" style="1"/>
    <col min="11265" max="11265" width="45" style="1" customWidth="1"/>
    <col min="11266" max="11266" width="13" style="1" bestFit="1" customWidth="1"/>
    <col min="11267" max="11267" width="13.28515625" style="1" bestFit="1" customWidth="1"/>
    <col min="11268" max="11268" width="14.7109375" style="1" bestFit="1" customWidth="1"/>
    <col min="11269" max="11269" width="14.85546875" style="1" bestFit="1" customWidth="1"/>
    <col min="11270" max="11270" width="14.42578125" style="1" bestFit="1" customWidth="1"/>
    <col min="11271" max="11271" width="14.7109375" style="1" bestFit="1" customWidth="1"/>
    <col min="11272" max="11272" width="14.85546875" style="1" bestFit="1" customWidth="1"/>
    <col min="11273" max="11273" width="14.42578125" style="1" bestFit="1" customWidth="1"/>
    <col min="11274" max="11274" width="14.140625" style="1" bestFit="1" customWidth="1"/>
    <col min="11275" max="11520" width="9.140625" style="1"/>
    <col min="11521" max="11521" width="45" style="1" customWidth="1"/>
    <col min="11522" max="11522" width="13" style="1" bestFit="1" customWidth="1"/>
    <col min="11523" max="11523" width="13.28515625" style="1" bestFit="1" customWidth="1"/>
    <col min="11524" max="11524" width="14.7109375" style="1" bestFit="1" customWidth="1"/>
    <col min="11525" max="11525" width="14.85546875" style="1" bestFit="1" customWidth="1"/>
    <col min="11526" max="11526" width="14.42578125" style="1" bestFit="1" customWidth="1"/>
    <col min="11527" max="11527" width="14.7109375" style="1" bestFit="1" customWidth="1"/>
    <col min="11528" max="11528" width="14.85546875" style="1" bestFit="1" customWidth="1"/>
    <col min="11529" max="11529" width="14.42578125" style="1" bestFit="1" customWidth="1"/>
    <col min="11530" max="11530" width="14.140625" style="1" bestFit="1" customWidth="1"/>
    <col min="11531" max="11776" width="9.140625" style="1"/>
    <col min="11777" max="11777" width="45" style="1" customWidth="1"/>
    <col min="11778" max="11778" width="13" style="1" bestFit="1" customWidth="1"/>
    <col min="11779" max="11779" width="13.28515625" style="1" bestFit="1" customWidth="1"/>
    <col min="11780" max="11780" width="14.7109375" style="1" bestFit="1" customWidth="1"/>
    <col min="11781" max="11781" width="14.85546875" style="1" bestFit="1" customWidth="1"/>
    <col min="11782" max="11782" width="14.42578125" style="1" bestFit="1" customWidth="1"/>
    <col min="11783" max="11783" width="14.7109375" style="1" bestFit="1" customWidth="1"/>
    <col min="11784" max="11784" width="14.85546875" style="1" bestFit="1" customWidth="1"/>
    <col min="11785" max="11785" width="14.42578125" style="1" bestFit="1" customWidth="1"/>
    <col min="11786" max="11786" width="14.140625" style="1" bestFit="1" customWidth="1"/>
    <col min="11787" max="12032" width="9.140625" style="1"/>
    <col min="12033" max="12033" width="45" style="1" customWidth="1"/>
    <col min="12034" max="12034" width="13" style="1" bestFit="1" customWidth="1"/>
    <col min="12035" max="12035" width="13.28515625" style="1" bestFit="1" customWidth="1"/>
    <col min="12036" max="12036" width="14.7109375" style="1" bestFit="1" customWidth="1"/>
    <col min="12037" max="12037" width="14.85546875" style="1" bestFit="1" customWidth="1"/>
    <col min="12038" max="12038" width="14.42578125" style="1" bestFit="1" customWidth="1"/>
    <col min="12039" max="12039" width="14.7109375" style="1" bestFit="1" customWidth="1"/>
    <col min="12040" max="12040" width="14.85546875" style="1" bestFit="1" customWidth="1"/>
    <col min="12041" max="12041" width="14.42578125" style="1" bestFit="1" customWidth="1"/>
    <col min="12042" max="12042" width="14.140625" style="1" bestFit="1" customWidth="1"/>
    <col min="12043" max="12288" width="9.140625" style="1"/>
    <col min="12289" max="12289" width="45" style="1" customWidth="1"/>
    <col min="12290" max="12290" width="13" style="1" bestFit="1" customWidth="1"/>
    <col min="12291" max="12291" width="13.28515625" style="1" bestFit="1" customWidth="1"/>
    <col min="12292" max="12292" width="14.7109375" style="1" bestFit="1" customWidth="1"/>
    <col min="12293" max="12293" width="14.85546875" style="1" bestFit="1" customWidth="1"/>
    <col min="12294" max="12294" width="14.42578125" style="1" bestFit="1" customWidth="1"/>
    <col min="12295" max="12295" width="14.7109375" style="1" bestFit="1" customWidth="1"/>
    <col min="12296" max="12296" width="14.85546875" style="1" bestFit="1" customWidth="1"/>
    <col min="12297" max="12297" width="14.42578125" style="1" bestFit="1" customWidth="1"/>
    <col min="12298" max="12298" width="14.140625" style="1" bestFit="1" customWidth="1"/>
    <col min="12299" max="12544" width="9.140625" style="1"/>
    <col min="12545" max="12545" width="45" style="1" customWidth="1"/>
    <col min="12546" max="12546" width="13" style="1" bestFit="1" customWidth="1"/>
    <col min="12547" max="12547" width="13.28515625" style="1" bestFit="1" customWidth="1"/>
    <col min="12548" max="12548" width="14.7109375" style="1" bestFit="1" customWidth="1"/>
    <col min="12549" max="12549" width="14.85546875" style="1" bestFit="1" customWidth="1"/>
    <col min="12550" max="12550" width="14.42578125" style="1" bestFit="1" customWidth="1"/>
    <col min="12551" max="12551" width="14.7109375" style="1" bestFit="1" customWidth="1"/>
    <col min="12552" max="12552" width="14.85546875" style="1" bestFit="1" customWidth="1"/>
    <col min="12553" max="12553" width="14.42578125" style="1" bestFit="1" customWidth="1"/>
    <col min="12554" max="12554" width="14.140625" style="1" bestFit="1" customWidth="1"/>
    <col min="12555" max="12800" width="9.140625" style="1"/>
    <col min="12801" max="12801" width="45" style="1" customWidth="1"/>
    <col min="12802" max="12802" width="13" style="1" bestFit="1" customWidth="1"/>
    <col min="12803" max="12803" width="13.28515625" style="1" bestFit="1" customWidth="1"/>
    <col min="12804" max="12804" width="14.7109375" style="1" bestFit="1" customWidth="1"/>
    <col min="12805" max="12805" width="14.85546875" style="1" bestFit="1" customWidth="1"/>
    <col min="12806" max="12806" width="14.42578125" style="1" bestFit="1" customWidth="1"/>
    <col min="12807" max="12807" width="14.7109375" style="1" bestFit="1" customWidth="1"/>
    <col min="12808" max="12808" width="14.85546875" style="1" bestFit="1" customWidth="1"/>
    <col min="12809" max="12809" width="14.42578125" style="1" bestFit="1" customWidth="1"/>
    <col min="12810" max="12810" width="14.140625" style="1" bestFit="1" customWidth="1"/>
    <col min="12811" max="13056" width="9.140625" style="1"/>
    <col min="13057" max="13057" width="45" style="1" customWidth="1"/>
    <col min="13058" max="13058" width="13" style="1" bestFit="1" customWidth="1"/>
    <col min="13059" max="13059" width="13.28515625" style="1" bestFit="1" customWidth="1"/>
    <col min="13060" max="13060" width="14.7109375" style="1" bestFit="1" customWidth="1"/>
    <col min="13061" max="13061" width="14.85546875" style="1" bestFit="1" customWidth="1"/>
    <col min="13062" max="13062" width="14.42578125" style="1" bestFit="1" customWidth="1"/>
    <col min="13063" max="13063" width="14.7109375" style="1" bestFit="1" customWidth="1"/>
    <col min="13064" max="13064" width="14.85546875" style="1" bestFit="1" customWidth="1"/>
    <col min="13065" max="13065" width="14.42578125" style="1" bestFit="1" customWidth="1"/>
    <col min="13066" max="13066" width="14.140625" style="1" bestFit="1" customWidth="1"/>
    <col min="13067" max="13312" width="9.140625" style="1"/>
    <col min="13313" max="13313" width="45" style="1" customWidth="1"/>
    <col min="13314" max="13314" width="13" style="1" bestFit="1" customWidth="1"/>
    <col min="13315" max="13315" width="13.28515625" style="1" bestFit="1" customWidth="1"/>
    <col min="13316" max="13316" width="14.7109375" style="1" bestFit="1" customWidth="1"/>
    <col min="13317" max="13317" width="14.85546875" style="1" bestFit="1" customWidth="1"/>
    <col min="13318" max="13318" width="14.42578125" style="1" bestFit="1" customWidth="1"/>
    <col min="13319" max="13319" width="14.7109375" style="1" bestFit="1" customWidth="1"/>
    <col min="13320" max="13320" width="14.85546875" style="1" bestFit="1" customWidth="1"/>
    <col min="13321" max="13321" width="14.42578125" style="1" bestFit="1" customWidth="1"/>
    <col min="13322" max="13322" width="14.140625" style="1" bestFit="1" customWidth="1"/>
    <col min="13323" max="13568" width="9.140625" style="1"/>
    <col min="13569" max="13569" width="45" style="1" customWidth="1"/>
    <col min="13570" max="13570" width="13" style="1" bestFit="1" customWidth="1"/>
    <col min="13571" max="13571" width="13.28515625" style="1" bestFit="1" customWidth="1"/>
    <col min="13572" max="13572" width="14.7109375" style="1" bestFit="1" customWidth="1"/>
    <col min="13573" max="13573" width="14.85546875" style="1" bestFit="1" customWidth="1"/>
    <col min="13574" max="13574" width="14.42578125" style="1" bestFit="1" customWidth="1"/>
    <col min="13575" max="13575" width="14.7109375" style="1" bestFit="1" customWidth="1"/>
    <col min="13576" max="13576" width="14.85546875" style="1" bestFit="1" customWidth="1"/>
    <col min="13577" max="13577" width="14.42578125" style="1" bestFit="1" customWidth="1"/>
    <col min="13578" max="13578" width="14.140625" style="1" bestFit="1" customWidth="1"/>
    <col min="13579" max="13824" width="9.140625" style="1"/>
    <col min="13825" max="13825" width="45" style="1" customWidth="1"/>
    <col min="13826" max="13826" width="13" style="1" bestFit="1" customWidth="1"/>
    <col min="13827" max="13827" width="13.28515625" style="1" bestFit="1" customWidth="1"/>
    <col min="13828" max="13828" width="14.7109375" style="1" bestFit="1" customWidth="1"/>
    <col min="13829" max="13829" width="14.85546875" style="1" bestFit="1" customWidth="1"/>
    <col min="13830" max="13830" width="14.42578125" style="1" bestFit="1" customWidth="1"/>
    <col min="13831" max="13831" width="14.7109375" style="1" bestFit="1" customWidth="1"/>
    <col min="13832" max="13832" width="14.85546875" style="1" bestFit="1" customWidth="1"/>
    <col min="13833" max="13833" width="14.42578125" style="1" bestFit="1" customWidth="1"/>
    <col min="13834" max="13834" width="14.140625" style="1" bestFit="1" customWidth="1"/>
    <col min="13835" max="14080" width="9.140625" style="1"/>
    <col min="14081" max="14081" width="45" style="1" customWidth="1"/>
    <col min="14082" max="14082" width="13" style="1" bestFit="1" customWidth="1"/>
    <col min="14083" max="14083" width="13.28515625" style="1" bestFit="1" customWidth="1"/>
    <col min="14084" max="14084" width="14.7109375" style="1" bestFit="1" customWidth="1"/>
    <col min="14085" max="14085" width="14.85546875" style="1" bestFit="1" customWidth="1"/>
    <col min="14086" max="14086" width="14.42578125" style="1" bestFit="1" customWidth="1"/>
    <col min="14087" max="14087" width="14.7109375" style="1" bestFit="1" customWidth="1"/>
    <col min="14088" max="14088" width="14.85546875" style="1" bestFit="1" customWidth="1"/>
    <col min="14089" max="14089" width="14.42578125" style="1" bestFit="1" customWidth="1"/>
    <col min="14090" max="14090" width="14.140625" style="1" bestFit="1" customWidth="1"/>
    <col min="14091" max="14336" width="9.140625" style="1"/>
    <col min="14337" max="14337" width="45" style="1" customWidth="1"/>
    <col min="14338" max="14338" width="13" style="1" bestFit="1" customWidth="1"/>
    <col min="14339" max="14339" width="13.28515625" style="1" bestFit="1" customWidth="1"/>
    <col min="14340" max="14340" width="14.7109375" style="1" bestFit="1" customWidth="1"/>
    <col min="14341" max="14341" width="14.85546875" style="1" bestFit="1" customWidth="1"/>
    <col min="14342" max="14342" width="14.42578125" style="1" bestFit="1" customWidth="1"/>
    <col min="14343" max="14343" width="14.7109375" style="1" bestFit="1" customWidth="1"/>
    <col min="14344" max="14344" width="14.85546875" style="1" bestFit="1" customWidth="1"/>
    <col min="14345" max="14345" width="14.42578125" style="1" bestFit="1" customWidth="1"/>
    <col min="14346" max="14346" width="14.140625" style="1" bestFit="1" customWidth="1"/>
    <col min="14347" max="14592" width="9.140625" style="1"/>
    <col min="14593" max="14593" width="45" style="1" customWidth="1"/>
    <col min="14594" max="14594" width="13" style="1" bestFit="1" customWidth="1"/>
    <col min="14595" max="14595" width="13.28515625" style="1" bestFit="1" customWidth="1"/>
    <col min="14596" max="14596" width="14.7109375" style="1" bestFit="1" customWidth="1"/>
    <col min="14597" max="14597" width="14.85546875" style="1" bestFit="1" customWidth="1"/>
    <col min="14598" max="14598" width="14.42578125" style="1" bestFit="1" customWidth="1"/>
    <col min="14599" max="14599" width="14.7109375" style="1" bestFit="1" customWidth="1"/>
    <col min="14600" max="14600" width="14.85546875" style="1" bestFit="1" customWidth="1"/>
    <col min="14601" max="14601" width="14.42578125" style="1" bestFit="1" customWidth="1"/>
    <col min="14602" max="14602" width="14.140625" style="1" bestFit="1" customWidth="1"/>
    <col min="14603" max="14848" width="9.140625" style="1"/>
    <col min="14849" max="14849" width="45" style="1" customWidth="1"/>
    <col min="14850" max="14850" width="13" style="1" bestFit="1" customWidth="1"/>
    <col min="14851" max="14851" width="13.28515625" style="1" bestFit="1" customWidth="1"/>
    <col min="14852" max="14852" width="14.7109375" style="1" bestFit="1" customWidth="1"/>
    <col min="14853" max="14853" width="14.85546875" style="1" bestFit="1" customWidth="1"/>
    <col min="14854" max="14854" width="14.42578125" style="1" bestFit="1" customWidth="1"/>
    <col min="14855" max="14855" width="14.7109375" style="1" bestFit="1" customWidth="1"/>
    <col min="14856" max="14856" width="14.85546875" style="1" bestFit="1" customWidth="1"/>
    <col min="14857" max="14857" width="14.42578125" style="1" bestFit="1" customWidth="1"/>
    <col min="14858" max="14858" width="14.140625" style="1" bestFit="1" customWidth="1"/>
    <col min="14859" max="15104" width="9.140625" style="1"/>
    <col min="15105" max="15105" width="45" style="1" customWidth="1"/>
    <col min="15106" max="15106" width="13" style="1" bestFit="1" customWidth="1"/>
    <col min="15107" max="15107" width="13.28515625" style="1" bestFit="1" customWidth="1"/>
    <col min="15108" max="15108" width="14.7109375" style="1" bestFit="1" customWidth="1"/>
    <col min="15109" max="15109" width="14.85546875" style="1" bestFit="1" customWidth="1"/>
    <col min="15110" max="15110" width="14.42578125" style="1" bestFit="1" customWidth="1"/>
    <col min="15111" max="15111" width="14.7109375" style="1" bestFit="1" customWidth="1"/>
    <col min="15112" max="15112" width="14.85546875" style="1" bestFit="1" customWidth="1"/>
    <col min="15113" max="15113" width="14.42578125" style="1" bestFit="1" customWidth="1"/>
    <col min="15114" max="15114" width="14.140625" style="1" bestFit="1" customWidth="1"/>
    <col min="15115" max="15360" width="9.140625" style="1"/>
    <col min="15361" max="15361" width="45" style="1" customWidth="1"/>
    <col min="15362" max="15362" width="13" style="1" bestFit="1" customWidth="1"/>
    <col min="15363" max="15363" width="13.28515625" style="1" bestFit="1" customWidth="1"/>
    <col min="15364" max="15364" width="14.7109375" style="1" bestFit="1" customWidth="1"/>
    <col min="15365" max="15365" width="14.85546875" style="1" bestFit="1" customWidth="1"/>
    <col min="15366" max="15366" width="14.42578125" style="1" bestFit="1" customWidth="1"/>
    <col min="15367" max="15367" width="14.7109375" style="1" bestFit="1" customWidth="1"/>
    <col min="15368" max="15368" width="14.85546875" style="1" bestFit="1" customWidth="1"/>
    <col min="15369" max="15369" width="14.42578125" style="1" bestFit="1" customWidth="1"/>
    <col min="15370" max="15370" width="14.140625" style="1" bestFit="1" customWidth="1"/>
    <col min="15371" max="15616" width="9.140625" style="1"/>
    <col min="15617" max="15617" width="45" style="1" customWidth="1"/>
    <col min="15618" max="15618" width="13" style="1" bestFit="1" customWidth="1"/>
    <col min="15619" max="15619" width="13.28515625" style="1" bestFit="1" customWidth="1"/>
    <col min="15620" max="15620" width="14.7109375" style="1" bestFit="1" customWidth="1"/>
    <col min="15621" max="15621" width="14.85546875" style="1" bestFit="1" customWidth="1"/>
    <col min="15622" max="15622" width="14.42578125" style="1" bestFit="1" customWidth="1"/>
    <col min="15623" max="15623" width="14.7109375" style="1" bestFit="1" customWidth="1"/>
    <col min="15624" max="15624" width="14.85546875" style="1" bestFit="1" customWidth="1"/>
    <col min="15625" max="15625" width="14.42578125" style="1" bestFit="1" customWidth="1"/>
    <col min="15626" max="15626" width="14.140625" style="1" bestFit="1" customWidth="1"/>
    <col min="15627" max="15872" width="9.140625" style="1"/>
    <col min="15873" max="15873" width="45" style="1" customWidth="1"/>
    <col min="15874" max="15874" width="13" style="1" bestFit="1" customWidth="1"/>
    <col min="15875" max="15875" width="13.28515625" style="1" bestFit="1" customWidth="1"/>
    <col min="15876" max="15876" width="14.7109375" style="1" bestFit="1" customWidth="1"/>
    <col min="15877" max="15877" width="14.85546875" style="1" bestFit="1" customWidth="1"/>
    <col min="15878" max="15878" width="14.42578125" style="1" bestFit="1" customWidth="1"/>
    <col min="15879" max="15879" width="14.7109375" style="1" bestFit="1" customWidth="1"/>
    <col min="15880" max="15880" width="14.85546875" style="1" bestFit="1" customWidth="1"/>
    <col min="15881" max="15881" width="14.42578125" style="1" bestFit="1" customWidth="1"/>
    <col min="15882" max="15882" width="14.140625" style="1" bestFit="1" customWidth="1"/>
    <col min="15883" max="16128" width="9.140625" style="1"/>
    <col min="16129" max="16129" width="45" style="1" customWidth="1"/>
    <col min="16130" max="16130" width="13" style="1" bestFit="1" customWidth="1"/>
    <col min="16131" max="16131" width="13.28515625" style="1" bestFit="1" customWidth="1"/>
    <col min="16132" max="16132" width="14.7109375" style="1" bestFit="1" customWidth="1"/>
    <col min="16133" max="16133" width="14.85546875" style="1" bestFit="1" customWidth="1"/>
    <col min="16134" max="16134" width="14.42578125" style="1" bestFit="1" customWidth="1"/>
    <col min="16135" max="16135" width="14.7109375" style="1" bestFit="1" customWidth="1"/>
    <col min="16136" max="16136" width="14.85546875" style="1" bestFit="1" customWidth="1"/>
    <col min="16137" max="16137" width="14.42578125" style="1" bestFit="1" customWidth="1"/>
    <col min="16138" max="16138" width="14.140625" style="1" bestFit="1" customWidth="1"/>
    <col min="16139" max="16384" width="9.140625" style="1"/>
  </cols>
  <sheetData>
    <row r="1" spans="1:10">
      <c r="A1" s="1614" t="s">
        <v>155</v>
      </c>
      <c r="B1" s="1614"/>
      <c r="C1" s="1614"/>
      <c r="D1" s="1614"/>
      <c r="E1" s="1614"/>
      <c r="F1" s="1614"/>
      <c r="G1" s="1614"/>
      <c r="H1" s="1614"/>
      <c r="I1" s="1614"/>
      <c r="J1" s="1614"/>
    </row>
    <row r="2" spans="1:10" ht="15.75">
      <c r="A2" s="1613" t="s">
        <v>1264</v>
      </c>
      <c r="B2" s="1613"/>
      <c r="C2" s="1613"/>
      <c r="D2" s="1613"/>
      <c r="E2" s="1613"/>
      <c r="F2" s="1613"/>
      <c r="G2" s="1613"/>
      <c r="H2" s="1613"/>
      <c r="I2" s="1613"/>
      <c r="J2" s="1613"/>
    </row>
    <row r="3" spans="1:10">
      <c r="A3" s="1617" t="s">
        <v>1268</v>
      </c>
      <c r="B3" s="1617"/>
      <c r="C3" s="1617"/>
      <c r="D3" s="1617"/>
      <c r="E3" s="1617"/>
      <c r="F3" s="1617"/>
      <c r="G3" s="1617"/>
      <c r="H3" s="1617"/>
      <c r="I3" s="1617"/>
      <c r="J3" s="1617"/>
    </row>
    <row r="4" spans="1:10" ht="13.5">
      <c r="A4" s="1556"/>
      <c r="B4" s="1532"/>
      <c r="C4" s="1532"/>
      <c r="D4" s="1535"/>
      <c r="E4" s="1532"/>
      <c r="F4" s="1536"/>
      <c r="G4" s="1532"/>
      <c r="H4" s="1532"/>
      <c r="I4" s="1536"/>
      <c r="J4" s="1536" t="s">
        <v>1269</v>
      </c>
    </row>
    <row r="5" spans="1:10" ht="15.75">
      <c r="A5" s="1568" t="s">
        <v>1300</v>
      </c>
      <c r="B5" s="1538" t="s">
        <v>718</v>
      </c>
      <c r="C5" s="1539" t="s">
        <v>719</v>
      </c>
      <c r="D5" s="1539" t="s">
        <v>720</v>
      </c>
      <c r="E5" s="1539" t="s">
        <v>721</v>
      </c>
      <c r="F5" s="1539" t="s">
        <v>722</v>
      </c>
      <c r="G5" s="1539" t="s">
        <v>723</v>
      </c>
      <c r="H5" s="1539" t="s">
        <v>1271</v>
      </c>
      <c r="I5" s="1539" t="s">
        <v>1272</v>
      </c>
      <c r="J5" s="1539" t="s">
        <v>47</v>
      </c>
    </row>
    <row r="6" spans="1:10">
      <c r="A6" s="1563" t="s">
        <v>1301</v>
      </c>
      <c r="B6" s="1569">
        <v>988271.52694157092</v>
      </c>
      <c r="C6" s="1569">
        <v>1192773.5738653811</v>
      </c>
      <c r="D6" s="1569">
        <v>1366954.0672136724</v>
      </c>
      <c r="E6" s="1570">
        <v>1527343.5655751596</v>
      </c>
      <c r="F6" s="1570">
        <v>1695011.1042007003</v>
      </c>
      <c r="G6" s="1570">
        <v>1964539.5767162906</v>
      </c>
      <c r="H6" s="1570">
        <v>2130149.574364204</v>
      </c>
      <c r="I6" s="1570">
        <v>2247426.5690306509</v>
      </c>
      <c r="J6" s="1570">
        <v>2599233.7055918816</v>
      </c>
    </row>
    <row r="7" spans="1:10">
      <c r="A7" s="1571" t="s">
        <v>1302</v>
      </c>
      <c r="B7" s="1569">
        <v>895041.72357242648</v>
      </c>
      <c r="C7" s="1569">
        <v>1056184.5580281159</v>
      </c>
      <c r="D7" s="1569">
        <v>1176030.3245902651</v>
      </c>
      <c r="E7" s="1569">
        <v>1359538.8167405275</v>
      </c>
      <c r="F7" s="1569">
        <v>1516128.9438919441</v>
      </c>
      <c r="G7" s="1569">
        <v>1730312.2219384799</v>
      </c>
      <c r="H7" s="1569">
        <v>1934046.224176697</v>
      </c>
      <c r="I7" s="1569">
        <v>2161519.2762279022</v>
      </c>
      <c r="J7" s="1569">
        <v>2332741.0647583492</v>
      </c>
    </row>
    <row r="8" spans="1:10" ht="13.5">
      <c r="A8" s="1562" t="s">
        <v>1303</v>
      </c>
      <c r="B8" s="1543">
        <v>106527</v>
      </c>
      <c r="C8" s="1543">
        <v>119188.89158201912</v>
      </c>
      <c r="D8" s="1543">
        <v>130917.0785136898</v>
      </c>
      <c r="E8" s="1543">
        <v>164370.35510458265</v>
      </c>
      <c r="F8" s="1543">
        <v>168406.94030966965</v>
      </c>
      <c r="G8" s="1543">
        <v>201914.91662877673</v>
      </c>
      <c r="H8" s="1543">
        <v>232532.17765094878</v>
      </c>
      <c r="I8" s="1543">
        <v>259703.70503134775</v>
      </c>
      <c r="J8" s="1543">
        <v>304737.79135969281</v>
      </c>
    </row>
    <row r="9" spans="1:10">
      <c r="A9" s="1572" t="s">
        <v>1304</v>
      </c>
      <c r="B9" s="1573">
        <v>69838</v>
      </c>
      <c r="C9" s="1573">
        <v>77472.779528312429</v>
      </c>
      <c r="D9" s="1573">
        <v>86072.258055955113</v>
      </c>
      <c r="E9" s="1573">
        <v>109569.98450523085</v>
      </c>
      <c r="F9" s="1573">
        <v>112986.84821131725</v>
      </c>
      <c r="G9" s="1573">
        <v>142051.95812776929</v>
      </c>
      <c r="H9" s="1573">
        <v>176324.33167009585</v>
      </c>
      <c r="I9" s="1573">
        <v>192478.24102337958</v>
      </c>
      <c r="J9" s="1573">
        <v>216282.66026893634</v>
      </c>
    </row>
    <row r="10" spans="1:10">
      <c r="A10" s="1572" t="s">
        <v>1305</v>
      </c>
      <c r="B10" s="1573">
        <v>36689</v>
      </c>
      <c r="C10" s="1573">
        <v>41716.112053706689</v>
      </c>
      <c r="D10" s="1573">
        <v>44844.820457734691</v>
      </c>
      <c r="E10" s="1573">
        <v>54800.370599351794</v>
      </c>
      <c r="F10" s="1573">
        <v>55420.09209835239</v>
      </c>
      <c r="G10" s="1573">
        <v>59862.958501007444</v>
      </c>
      <c r="H10" s="1573">
        <v>56207.845980852937</v>
      </c>
      <c r="I10" s="1573">
        <v>67225.46400796817</v>
      </c>
      <c r="J10" s="1573">
        <v>88455.131090756506</v>
      </c>
    </row>
    <row r="11" spans="1:10" ht="13.5">
      <c r="A11" s="1562" t="s">
        <v>1306</v>
      </c>
      <c r="B11" s="1543">
        <v>772762</v>
      </c>
      <c r="C11" s="1543">
        <v>916993.33420905541</v>
      </c>
      <c r="D11" s="1543">
        <v>1022126.1058161258</v>
      </c>
      <c r="E11" s="1543">
        <v>1167861.3481063494</v>
      </c>
      <c r="F11" s="1543">
        <v>1318561.2831862902</v>
      </c>
      <c r="G11" s="1543">
        <v>1493375.2801141257</v>
      </c>
      <c r="H11" s="1543">
        <v>1662961.8011904566</v>
      </c>
      <c r="I11" s="1543">
        <v>1861156.8234656933</v>
      </c>
      <c r="J11" s="1543">
        <v>1981514.4678306673</v>
      </c>
    </row>
    <row r="12" spans="1:10">
      <c r="A12" s="1572" t="s">
        <v>1307</v>
      </c>
      <c r="B12" s="1573">
        <v>484552</v>
      </c>
      <c r="C12" s="1573">
        <v>574990.68804841093</v>
      </c>
      <c r="D12" s="1573">
        <v>650786.19054322771</v>
      </c>
      <c r="E12" s="1573">
        <v>754155.76747673296</v>
      </c>
      <c r="F12" s="1573">
        <v>850552.79478851089</v>
      </c>
      <c r="G12" s="1573">
        <v>976131.62705230922</v>
      </c>
      <c r="H12" s="1573">
        <v>1100694.0171822093</v>
      </c>
      <c r="I12" s="1573">
        <v>1228426.2557941531</v>
      </c>
      <c r="J12" s="1573">
        <v>1287138.8886898346</v>
      </c>
    </row>
    <row r="13" spans="1:10">
      <c r="A13" s="1572" t="s">
        <v>1308</v>
      </c>
      <c r="B13" s="1573">
        <v>203232</v>
      </c>
      <c r="C13" s="1573">
        <v>241164.01854383986</v>
      </c>
      <c r="D13" s="1573">
        <v>256721.99170814003</v>
      </c>
      <c r="E13" s="1573">
        <v>285287.60175869981</v>
      </c>
      <c r="F13" s="1573">
        <v>322632.75874702382</v>
      </c>
      <c r="G13" s="1573">
        <v>356845.01749769109</v>
      </c>
      <c r="H13" s="1573">
        <v>389868.91955203423</v>
      </c>
      <c r="I13" s="1573">
        <v>449780.75479151536</v>
      </c>
      <c r="J13" s="1573">
        <v>498441.63509089977</v>
      </c>
    </row>
    <row r="14" spans="1:10">
      <c r="A14" s="1572" t="s">
        <v>1309</v>
      </c>
      <c r="B14" s="1573">
        <v>84978</v>
      </c>
      <c r="C14" s="1573">
        <v>100838.62761680453</v>
      </c>
      <c r="D14" s="1573">
        <v>114617.92356475802</v>
      </c>
      <c r="E14" s="1573">
        <v>128417.97887091666</v>
      </c>
      <c r="F14" s="1573">
        <v>145375.72965075541</v>
      </c>
      <c r="G14" s="1573">
        <v>160398.63556412529</v>
      </c>
      <c r="H14" s="1573">
        <v>172398.86445621302</v>
      </c>
      <c r="I14" s="1573">
        <v>182949.81288002481</v>
      </c>
      <c r="J14" s="1573">
        <v>195933.94404993302</v>
      </c>
    </row>
    <row r="15" spans="1:10" ht="13.5">
      <c r="A15" s="1564" t="s">
        <v>1310</v>
      </c>
      <c r="B15" s="1574">
        <v>15752.723572426454</v>
      </c>
      <c r="C15" s="1574">
        <v>20002.332237041268</v>
      </c>
      <c r="D15" s="1574">
        <v>22987.14026044928</v>
      </c>
      <c r="E15" s="1574">
        <v>27307.11352959551</v>
      </c>
      <c r="F15" s="1574">
        <v>29160.720395984452</v>
      </c>
      <c r="G15" s="1574">
        <v>35022.025195577327</v>
      </c>
      <c r="H15" s="1574">
        <v>38552.245335291525</v>
      </c>
      <c r="I15" s="1574">
        <v>40658.747730860916</v>
      </c>
      <c r="J15" s="1574">
        <v>46488.80556798906</v>
      </c>
    </row>
    <row r="16" spans="1:10" ht="15" customHeight="1">
      <c r="A16" s="1564" t="s">
        <v>1311</v>
      </c>
      <c r="B16" s="1574">
        <v>825203.72357242648</v>
      </c>
      <c r="C16" s="1574">
        <v>978711.77849980339</v>
      </c>
      <c r="D16" s="1574">
        <v>1089958.0665343099</v>
      </c>
      <c r="E16" s="1574">
        <v>1249968.8322352967</v>
      </c>
      <c r="F16" s="1574">
        <v>1403142.095680627</v>
      </c>
      <c r="G16" s="1574">
        <v>1588260.2638107105</v>
      </c>
      <c r="H16" s="1574">
        <v>1757721.8925066011</v>
      </c>
      <c r="I16" s="1574">
        <v>1969041.0352045223</v>
      </c>
      <c r="J16" s="1574">
        <v>2116458.4044894129</v>
      </c>
    </row>
    <row r="17" spans="1:10">
      <c r="A17" s="1563" t="s">
        <v>1312</v>
      </c>
      <c r="B17" s="1575">
        <v>313028.70336914447</v>
      </c>
      <c r="C17" s="1575">
        <v>456489.31583726517</v>
      </c>
      <c r="D17" s="1575">
        <v>519268.24262340739</v>
      </c>
      <c r="E17" s="1575">
        <v>526889.04883463215</v>
      </c>
      <c r="F17" s="1575">
        <v>632601.16030875617</v>
      </c>
      <c r="G17" s="1575">
        <v>808757.85477781063</v>
      </c>
      <c r="H17" s="1575">
        <v>831982.55018750706</v>
      </c>
      <c r="I17" s="1575">
        <v>757679.6731923183</v>
      </c>
      <c r="J17" s="1575">
        <v>1104961.9481490864</v>
      </c>
    </row>
    <row r="18" spans="1:10" ht="13.5">
      <c r="A18" s="1564" t="s">
        <v>1313</v>
      </c>
      <c r="B18" s="1574">
        <v>211039</v>
      </c>
      <c r="C18" s="1574">
        <v>264887.50813974621</v>
      </c>
      <c r="D18" s="1574">
        <v>292730.39038408198</v>
      </c>
      <c r="E18" s="1574">
        <v>317184.56730759487</v>
      </c>
      <c r="F18" s="1574">
        <v>382971.81841286318</v>
      </c>
      <c r="G18" s="1574">
        <v>462013.37201509404</v>
      </c>
      <c r="H18" s="1574">
        <v>595822.56772565946</v>
      </c>
      <c r="I18" s="1574">
        <v>647293.8620926477</v>
      </c>
      <c r="J18" s="1574">
        <v>878605.35938163474</v>
      </c>
    </row>
    <row r="19" spans="1:10">
      <c r="A19" s="1576" t="s">
        <v>1314</v>
      </c>
      <c r="B19" s="1577">
        <v>44278</v>
      </c>
      <c r="C19" s="1577">
        <v>53664.936000000002</v>
      </c>
      <c r="D19" s="1577">
        <v>63805.998955920004</v>
      </c>
      <c r="E19" s="1577">
        <v>71555.237529116494</v>
      </c>
      <c r="F19" s="1577">
        <v>75385.589394050112</v>
      </c>
      <c r="G19" s="1577">
        <v>94979.231320313294</v>
      </c>
      <c r="H19" s="1577">
        <v>110254.11021301108</v>
      </c>
      <c r="I19" s="1577">
        <v>160502.15412764417</v>
      </c>
      <c r="J19" s="1577">
        <v>189293.13004639655</v>
      </c>
    </row>
    <row r="20" spans="1:10">
      <c r="A20" s="1576" t="s">
        <v>1315</v>
      </c>
      <c r="B20" s="1577">
        <v>166761</v>
      </c>
      <c r="C20" s="1577">
        <v>211222.57213974622</v>
      </c>
      <c r="D20" s="1577">
        <v>228924.39</v>
      </c>
      <c r="E20" s="1577">
        <v>245629.32977847836</v>
      </c>
      <c r="F20" s="1577">
        <v>307586.22901881306</v>
      </c>
      <c r="G20" s="1577">
        <v>367034.14069478074</v>
      </c>
      <c r="H20" s="1577">
        <v>485568.45751264837</v>
      </c>
      <c r="I20" s="1577">
        <v>486791.70796500356</v>
      </c>
      <c r="J20" s="1577">
        <v>689312.22933523823</v>
      </c>
    </row>
    <row r="21" spans="1:10" ht="13.5">
      <c r="A21" s="1564" t="s">
        <v>1316</v>
      </c>
      <c r="B21" s="1574">
        <v>101989.70336914444</v>
      </c>
      <c r="C21" s="1574">
        <v>191601.80769751896</v>
      </c>
      <c r="D21" s="1574">
        <v>226537.85223932541</v>
      </c>
      <c r="E21" s="1574">
        <v>209704.48152703722</v>
      </c>
      <c r="F21" s="1574">
        <v>249629.34189589304</v>
      </c>
      <c r="G21" s="1574">
        <v>346744.48276271659</v>
      </c>
      <c r="H21" s="1574">
        <v>236159.9824618476</v>
      </c>
      <c r="I21" s="1574">
        <v>110385.81109967059</v>
      </c>
      <c r="J21" s="1574">
        <v>226356.5887674517</v>
      </c>
    </row>
    <row r="22" spans="1:10">
      <c r="A22" s="1563" t="s">
        <v>1317</v>
      </c>
      <c r="B22" s="1575">
        <v>-219798.9</v>
      </c>
      <c r="C22" s="1575">
        <v>-319900.3</v>
      </c>
      <c r="D22" s="1575">
        <v>-328344.5</v>
      </c>
      <c r="E22" s="1575">
        <v>-359084.3</v>
      </c>
      <c r="F22" s="1575">
        <v>-453719.00000000006</v>
      </c>
      <c r="G22" s="1575">
        <v>-574530.5</v>
      </c>
      <c r="H22" s="1575">
        <v>-635879.20000000007</v>
      </c>
      <c r="I22" s="1575">
        <v>-671772.38038956956</v>
      </c>
      <c r="J22" s="1575">
        <v>-838469.307315554</v>
      </c>
    </row>
    <row r="23" spans="1:10" ht="13.5">
      <c r="A23" s="1564" t="s">
        <v>1318</v>
      </c>
      <c r="B23" s="1574">
        <v>342535.8</v>
      </c>
      <c r="C23" s="1574">
        <v>434198.3</v>
      </c>
      <c r="D23" s="1574">
        <v>450058.5</v>
      </c>
      <c r="E23" s="1574">
        <v>512947.6</v>
      </c>
      <c r="F23" s="1574">
        <v>634899.30000000005</v>
      </c>
      <c r="G23" s="1574">
        <v>800552.3</v>
      </c>
      <c r="H23" s="1574">
        <v>883443.9</v>
      </c>
      <c r="I23" s="1574">
        <v>885110.33558849606</v>
      </c>
      <c r="J23" s="1574">
        <v>1092107.6494079165</v>
      </c>
    </row>
    <row r="24" spans="1:10">
      <c r="A24" s="1572" t="s">
        <v>1319</v>
      </c>
      <c r="B24" s="1573">
        <v>279227.8</v>
      </c>
      <c r="C24" s="1573">
        <v>366692.5</v>
      </c>
      <c r="D24" s="1573">
        <v>388371.4</v>
      </c>
      <c r="E24" s="1573">
        <v>454653.1</v>
      </c>
      <c r="F24" s="1573">
        <v>547294.30000000005</v>
      </c>
      <c r="G24" s="1573">
        <v>696373.3</v>
      </c>
      <c r="H24" s="1573">
        <v>761773</v>
      </c>
      <c r="I24" s="1573">
        <v>756487.81885387702</v>
      </c>
      <c r="J24" s="1577">
        <v>938574.43685200519</v>
      </c>
    </row>
    <row r="25" spans="1:10">
      <c r="A25" s="1572" t="s">
        <v>1320</v>
      </c>
      <c r="B25" s="1573">
        <v>63308</v>
      </c>
      <c r="C25" s="1578">
        <v>67505.8</v>
      </c>
      <c r="D25" s="1578">
        <v>61687.1</v>
      </c>
      <c r="E25" s="1573">
        <v>58294.5</v>
      </c>
      <c r="F25" s="1573">
        <v>87605</v>
      </c>
      <c r="G25" s="1573">
        <v>104179</v>
      </c>
      <c r="H25" s="1573">
        <v>121670.9</v>
      </c>
      <c r="I25" s="1573">
        <v>128622.516734619</v>
      </c>
      <c r="J25" s="1577">
        <v>153533.21255591119</v>
      </c>
    </row>
    <row r="26" spans="1:10" ht="13.5">
      <c r="A26" s="1562" t="s">
        <v>1321</v>
      </c>
      <c r="B26" s="1543">
        <v>122736.9</v>
      </c>
      <c r="C26" s="1543">
        <v>114298</v>
      </c>
      <c r="D26" s="1543">
        <v>121714</v>
      </c>
      <c r="E26" s="1543">
        <v>153863.29999999999</v>
      </c>
      <c r="F26" s="1543">
        <v>181180.3</v>
      </c>
      <c r="G26" s="1543">
        <v>226021.8</v>
      </c>
      <c r="H26" s="1543">
        <v>247564.69999999998</v>
      </c>
      <c r="I26" s="1543">
        <v>213337.95519892647</v>
      </c>
      <c r="J26" s="1574">
        <v>253638.34209236244</v>
      </c>
    </row>
    <row r="27" spans="1:10">
      <c r="A27" s="1572" t="s">
        <v>1319</v>
      </c>
      <c r="B27" s="1573">
        <v>69906.8</v>
      </c>
      <c r="C27" s="1541">
        <v>63177.5</v>
      </c>
      <c r="D27" s="1541">
        <v>68701.5</v>
      </c>
      <c r="E27" s="1573">
        <v>81511.8</v>
      </c>
      <c r="F27" s="1573">
        <v>85989.5</v>
      </c>
      <c r="G27" s="1573">
        <v>100960.6</v>
      </c>
      <c r="H27" s="1573">
        <v>98276.299999999988</v>
      </c>
      <c r="I27" s="1573">
        <v>74866.121901952371</v>
      </c>
      <c r="J27" s="1577">
        <v>90399.921343308088</v>
      </c>
    </row>
    <row r="28" spans="1:10">
      <c r="A28" s="1572" t="s">
        <v>1320</v>
      </c>
      <c r="B28" s="1573">
        <v>52830.1</v>
      </c>
      <c r="C28" s="1541">
        <v>51120.5</v>
      </c>
      <c r="D28" s="1541">
        <v>53012.5</v>
      </c>
      <c r="E28" s="1573">
        <v>72351.5</v>
      </c>
      <c r="F28" s="1573">
        <v>95190.8</v>
      </c>
      <c r="G28" s="1573">
        <v>125061.2</v>
      </c>
      <c r="H28" s="1573">
        <v>149288.4</v>
      </c>
      <c r="I28" s="1573">
        <v>138471.8332969741</v>
      </c>
      <c r="J28" s="1577">
        <v>163238.42074905435</v>
      </c>
    </row>
    <row r="29" spans="1:10">
      <c r="A29" s="1547" t="s">
        <v>1292</v>
      </c>
      <c r="B29" s="1579"/>
      <c r="C29" s="1579"/>
      <c r="D29" s="1579"/>
      <c r="E29" s="1580"/>
      <c r="F29" s="1580"/>
      <c r="G29" s="1579"/>
      <c r="H29" s="1579"/>
      <c r="I29" s="1579"/>
      <c r="J29" s="1579"/>
    </row>
    <row r="30" spans="1:10">
      <c r="A30" s="1619" t="s">
        <v>1295</v>
      </c>
      <c r="B30" s="1619"/>
      <c r="C30" s="1619"/>
      <c r="D30" s="1619"/>
      <c r="E30" s="1619"/>
      <c r="F30" s="1619"/>
      <c r="G30" s="1619"/>
      <c r="H30" s="1619"/>
      <c r="I30" s="1619"/>
      <c r="J30" s="1619"/>
    </row>
  </sheetData>
  <mergeCells count="4">
    <mergeCell ref="A1:J1"/>
    <mergeCell ref="A2:J2"/>
    <mergeCell ref="A3:J3"/>
    <mergeCell ref="A30:J30"/>
  </mergeCells>
  <pageMargins left="0.7" right="0.7" top="0.75" bottom="0.75" header="0.3" footer="0.3"/>
  <pageSetup scale="7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B1:K69"/>
  <sheetViews>
    <sheetView view="pageBreakPreview" zoomScaleSheetLayoutView="100" workbookViewId="0">
      <selection activeCell="B2" sqref="B2:K2"/>
    </sheetView>
  </sheetViews>
  <sheetFormatPr defaultRowHeight="12.75"/>
  <cols>
    <col min="1" max="1" width="9.140625" style="1111"/>
    <col min="2" max="2" width="20" style="1111" customWidth="1"/>
    <col min="3" max="3" width="12.7109375" style="1111" bestFit="1" customWidth="1"/>
    <col min="4" max="4" width="15.140625" style="1111" bestFit="1" customWidth="1"/>
    <col min="5" max="5" width="11.140625" style="1111" bestFit="1" customWidth="1"/>
    <col min="6" max="6" width="11.7109375" style="1111" customWidth="1"/>
    <col min="7" max="7" width="8.85546875" style="1111" customWidth="1"/>
    <col min="8" max="8" width="15" style="1111" bestFit="1" customWidth="1"/>
    <col min="9" max="9" width="12.7109375" style="1111" customWidth="1"/>
    <col min="10" max="10" width="12.140625" style="1111" bestFit="1" customWidth="1"/>
    <col min="11" max="11" width="12.140625" style="1111" customWidth="1"/>
    <col min="12" max="16384" width="9.140625" style="1111"/>
  </cols>
  <sheetData>
    <row r="1" spans="2:11">
      <c r="B1" s="1893" t="s">
        <v>454</v>
      </c>
      <c r="C1" s="1893"/>
      <c r="D1" s="1893"/>
      <c r="E1" s="1893"/>
      <c r="F1" s="1893"/>
      <c r="G1" s="1893"/>
      <c r="H1" s="1893"/>
      <c r="I1" s="1893"/>
      <c r="J1" s="1893"/>
      <c r="K1" s="1893"/>
    </row>
    <row r="2" spans="2:11" ht="15.75">
      <c r="B2" s="1894" t="s">
        <v>270</v>
      </c>
      <c r="C2" s="1894"/>
      <c r="D2" s="1894"/>
      <c r="E2" s="1894"/>
      <c r="F2" s="1894"/>
      <c r="G2" s="1894"/>
      <c r="H2" s="1894"/>
      <c r="I2" s="1894"/>
      <c r="J2" s="1894"/>
      <c r="K2" s="1894"/>
    </row>
    <row r="3" spans="2:11" ht="13.5" thickBot="1">
      <c r="B3" s="1112"/>
      <c r="J3" s="1113" t="s">
        <v>66</v>
      </c>
      <c r="K3" s="1113"/>
    </row>
    <row r="4" spans="2:11" ht="16.5" customHeight="1" thickTop="1">
      <c r="B4" s="1114"/>
      <c r="C4" s="1895" t="s">
        <v>1174</v>
      </c>
      <c r="D4" s="1895"/>
      <c r="E4" s="1895"/>
      <c r="F4" s="1895"/>
      <c r="G4" s="1895"/>
      <c r="H4" s="1895"/>
      <c r="I4" s="1896" t="s">
        <v>1175</v>
      </c>
      <c r="J4" s="1897"/>
    </row>
    <row r="5" spans="2:11">
      <c r="B5" s="1898" t="s">
        <v>140</v>
      </c>
      <c r="C5" s="1900" t="s">
        <v>5</v>
      </c>
      <c r="D5" s="1901"/>
      <c r="E5" s="1902" t="s">
        <v>6</v>
      </c>
      <c r="F5" s="1903"/>
      <c r="G5" s="1904" t="s">
        <v>50</v>
      </c>
      <c r="H5" s="1905"/>
      <c r="I5" s="1906" t="s">
        <v>50</v>
      </c>
      <c r="J5" s="1907"/>
    </row>
    <row r="6" spans="2:11" ht="25.5" customHeight="1">
      <c r="B6" s="1899"/>
      <c r="C6" s="1115" t="s">
        <v>3</v>
      </c>
      <c r="D6" s="1116" t="s">
        <v>1176</v>
      </c>
      <c r="E6" s="1117" t="s">
        <v>3</v>
      </c>
      <c r="F6" s="1118" t="s">
        <v>1176</v>
      </c>
      <c r="G6" s="1119" t="s">
        <v>3</v>
      </c>
      <c r="H6" s="1118" t="s">
        <v>1176</v>
      </c>
      <c r="I6" s="1120" t="s">
        <v>3</v>
      </c>
      <c r="J6" s="1121" t="s">
        <v>1176</v>
      </c>
    </row>
    <row r="7" spans="2:11">
      <c r="B7" s="1122" t="s">
        <v>142</v>
      </c>
      <c r="C7" s="1123">
        <v>0</v>
      </c>
      <c r="D7" s="1124">
        <v>0</v>
      </c>
      <c r="E7" s="1125">
        <v>5900</v>
      </c>
      <c r="F7" s="1126">
        <v>1.06</v>
      </c>
      <c r="G7" s="1127">
        <v>0</v>
      </c>
      <c r="H7" s="1126">
        <v>0</v>
      </c>
      <c r="I7" s="1128">
        <v>0</v>
      </c>
      <c r="J7" s="1129">
        <v>0</v>
      </c>
    </row>
    <row r="8" spans="2:11">
      <c r="B8" s="1122" t="s">
        <v>143</v>
      </c>
      <c r="C8" s="1123">
        <v>0</v>
      </c>
      <c r="D8" s="1124">
        <v>0</v>
      </c>
      <c r="E8" s="1125">
        <v>3200</v>
      </c>
      <c r="F8" s="1126">
        <v>2.88</v>
      </c>
      <c r="G8" s="1127">
        <v>0</v>
      </c>
      <c r="H8" s="1126">
        <v>0</v>
      </c>
      <c r="I8" s="1128">
        <v>0</v>
      </c>
      <c r="J8" s="1129">
        <v>0</v>
      </c>
      <c r="K8" s="1130"/>
    </row>
    <row r="9" spans="2:11">
      <c r="B9" s="1122" t="s">
        <v>144</v>
      </c>
      <c r="C9" s="1123">
        <v>0</v>
      </c>
      <c r="D9" s="1124">
        <v>0</v>
      </c>
      <c r="E9" s="1125">
        <v>0</v>
      </c>
      <c r="F9" s="1126">
        <v>0</v>
      </c>
      <c r="G9" s="1126">
        <v>0</v>
      </c>
      <c r="H9" s="1131">
        <v>0</v>
      </c>
      <c r="I9" s="1128">
        <v>0</v>
      </c>
      <c r="J9" s="1129">
        <v>0</v>
      </c>
      <c r="K9" s="1130"/>
    </row>
    <row r="10" spans="2:11">
      <c r="B10" s="1122" t="s">
        <v>145</v>
      </c>
      <c r="C10" s="1123">
        <v>0</v>
      </c>
      <c r="D10" s="1124">
        <v>0</v>
      </c>
      <c r="E10" s="1124">
        <v>0</v>
      </c>
      <c r="F10" s="1126">
        <v>0</v>
      </c>
      <c r="G10" s="1126">
        <v>0</v>
      </c>
      <c r="H10" s="1131">
        <v>0</v>
      </c>
      <c r="I10" s="1128">
        <v>0</v>
      </c>
      <c r="J10" s="1129">
        <v>0</v>
      </c>
      <c r="K10" s="1130"/>
    </row>
    <row r="11" spans="2:11">
      <c r="B11" s="1122" t="s">
        <v>146</v>
      </c>
      <c r="C11" s="1132">
        <v>0</v>
      </c>
      <c r="D11" s="1124">
        <v>0</v>
      </c>
      <c r="E11" s="1126">
        <v>0</v>
      </c>
      <c r="F11" s="1126">
        <v>0</v>
      </c>
      <c r="G11" s="1126">
        <v>0</v>
      </c>
      <c r="H11" s="1131">
        <v>0</v>
      </c>
      <c r="I11" s="1133">
        <v>0</v>
      </c>
      <c r="J11" s="1129">
        <v>0</v>
      </c>
      <c r="K11" s="1130"/>
    </row>
    <row r="12" spans="2:11">
      <c r="B12" s="1122" t="s">
        <v>147</v>
      </c>
      <c r="C12" s="1132">
        <v>0</v>
      </c>
      <c r="D12" s="1124">
        <v>0</v>
      </c>
      <c r="E12" s="1126">
        <v>0</v>
      </c>
      <c r="F12" s="1126">
        <v>0</v>
      </c>
      <c r="G12" s="1126">
        <v>0</v>
      </c>
      <c r="H12" s="1131">
        <v>0</v>
      </c>
      <c r="I12" s="1128">
        <v>0</v>
      </c>
      <c r="J12" s="1134">
        <v>0</v>
      </c>
      <c r="K12" s="1130"/>
    </row>
    <row r="13" spans="2:11">
      <c r="B13" s="1122" t="s">
        <v>148</v>
      </c>
      <c r="C13" s="1132">
        <v>0</v>
      </c>
      <c r="D13" s="1124">
        <v>0</v>
      </c>
      <c r="E13" s="1126">
        <v>0</v>
      </c>
      <c r="F13" s="1126">
        <v>0</v>
      </c>
      <c r="G13" s="1126">
        <v>0</v>
      </c>
      <c r="H13" s="1131">
        <v>0</v>
      </c>
      <c r="I13" s="1128">
        <v>9167.5</v>
      </c>
      <c r="J13" s="1134">
        <v>3.84</v>
      </c>
      <c r="K13" s="1130"/>
    </row>
    <row r="14" spans="2:11">
      <c r="B14" s="1122" t="s">
        <v>149</v>
      </c>
      <c r="C14" s="1132">
        <v>0</v>
      </c>
      <c r="D14" s="1124">
        <v>0</v>
      </c>
      <c r="E14" s="1126">
        <v>0</v>
      </c>
      <c r="F14" s="1126">
        <v>0</v>
      </c>
      <c r="G14" s="1126">
        <v>0</v>
      </c>
      <c r="H14" s="1131">
        <v>0</v>
      </c>
      <c r="I14" s="1163">
        <v>18620.330000000002</v>
      </c>
      <c r="J14" s="1134">
        <v>0.75139999999999996</v>
      </c>
      <c r="K14" s="1130"/>
    </row>
    <row r="15" spans="2:11">
      <c r="B15" s="1122" t="s">
        <v>150</v>
      </c>
      <c r="C15" s="1132">
        <v>0</v>
      </c>
      <c r="D15" s="1124">
        <v>0</v>
      </c>
      <c r="E15" s="1126">
        <v>0</v>
      </c>
      <c r="F15" s="1126">
        <v>0</v>
      </c>
      <c r="G15" s="1126">
        <v>0</v>
      </c>
      <c r="H15" s="1131">
        <v>0</v>
      </c>
      <c r="I15" s="1128">
        <v>0</v>
      </c>
      <c r="J15" s="1134">
        <v>0</v>
      </c>
      <c r="K15" s="1130"/>
    </row>
    <row r="16" spans="2:11">
      <c r="B16" s="1122" t="s">
        <v>151</v>
      </c>
      <c r="C16" s="1123">
        <v>6000</v>
      </c>
      <c r="D16" s="1124">
        <v>0.78539999999999999</v>
      </c>
      <c r="E16" s="1125">
        <v>0</v>
      </c>
      <c r="F16" s="1126">
        <v>0</v>
      </c>
      <c r="G16" s="1126"/>
      <c r="H16" s="1131"/>
      <c r="I16" s="1128"/>
      <c r="J16" s="1134"/>
      <c r="K16" s="1135"/>
    </row>
    <row r="17" spans="2:11">
      <c r="B17" s="1122" t="s">
        <v>152</v>
      </c>
      <c r="C17" s="1123">
        <v>0</v>
      </c>
      <c r="D17" s="1124">
        <v>0</v>
      </c>
      <c r="E17" s="1125">
        <v>0</v>
      </c>
      <c r="F17" s="1126">
        <v>0</v>
      </c>
      <c r="G17" s="1126"/>
      <c r="H17" s="1131"/>
      <c r="I17" s="1128"/>
      <c r="J17" s="1134"/>
      <c r="K17" s="1130"/>
    </row>
    <row r="18" spans="2:11">
      <c r="B18" s="1136" t="s">
        <v>153</v>
      </c>
      <c r="C18" s="1123">
        <v>0</v>
      </c>
      <c r="D18" s="1124">
        <v>0</v>
      </c>
      <c r="E18" s="1137"/>
      <c r="F18" s="1138"/>
      <c r="G18" s="1123"/>
      <c r="H18" s="1126"/>
      <c r="I18" s="1139"/>
      <c r="J18" s="1140"/>
      <c r="K18" s="1135"/>
    </row>
    <row r="19" spans="2:11" ht="13.5" thickBot="1">
      <c r="B19" s="1141" t="s">
        <v>376</v>
      </c>
      <c r="C19" s="1142">
        <f>SUM(C7:C18)</f>
        <v>6000</v>
      </c>
      <c r="D19" s="1143">
        <v>0.78539999999999999</v>
      </c>
      <c r="E19" s="1144">
        <f>SUM(E7:E18)</f>
        <v>9100</v>
      </c>
      <c r="F19" s="1145">
        <v>1.7</v>
      </c>
      <c r="G19" s="1142">
        <f>SUM(G7:G18)</f>
        <v>0</v>
      </c>
      <c r="H19" s="1146" t="s">
        <v>25</v>
      </c>
      <c r="I19" s="1147">
        <f>SUM(I7:I18)</f>
        <v>27787.83</v>
      </c>
      <c r="J19" s="1148" t="s">
        <v>25</v>
      </c>
      <c r="K19" s="1149"/>
    </row>
    <row r="20" spans="2:11" ht="15.75" customHeight="1" thickTop="1">
      <c r="B20" s="1150"/>
      <c r="C20" s="1908" t="s">
        <v>1177</v>
      </c>
      <c r="D20" s="1909"/>
      <c r="E20" s="1909"/>
      <c r="F20" s="1909"/>
      <c r="G20" s="1909"/>
      <c r="H20" s="1910"/>
      <c r="I20" s="1911" t="s">
        <v>1178</v>
      </c>
      <c r="J20" s="1912"/>
    </row>
    <row r="21" spans="2:11">
      <c r="B21" s="1898" t="s">
        <v>140</v>
      </c>
      <c r="C21" s="1900" t="s">
        <v>5</v>
      </c>
      <c r="D21" s="1901"/>
      <c r="E21" s="1913" t="s">
        <v>6</v>
      </c>
      <c r="F21" s="1913"/>
      <c r="G21" s="1911" t="s">
        <v>50</v>
      </c>
      <c r="H21" s="1912"/>
      <c r="I21" s="1911" t="s">
        <v>50</v>
      </c>
      <c r="J21" s="1912"/>
    </row>
    <row r="22" spans="2:11" ht="26.25" thickBot="1">
      <c r="B22" s="1899"/>
      <c r="C22" s="1115" t="s">
        <v>3</v>
      </c>
      <c r="D22" s="1119" t="s">
        <v>1176</v>
      </c>
      <c r="E22" s="1115" t="s">
        <v>3</v>
      </c>
      <c r="F22" s="1119" t="s">
        <v>1176</v>
      </c>
      <c r="G22" s="1119" t="s">
        <v>3</v>
      </c>
      <c r="H22" s="1121" t="s">
        <v>1176</v>
      </c>
      <c r="I22" s="1151" t="s">
        <v>3</v>
      </c>
      <c r="J22" s="1152" t="s">
        <v>1176</v>
      </c>
    </row>
    <row r="23" spans="2:11" ht="13.5" thickTop="1">
      <c r="B23" s="1122" t="s">
        <v>142</v>
      </c>
      <c r="C23" s="1153">
        <v>99500</v>
      </c>
      <c r="D23" s="1154">
        <v>8.9999999999999998E-4</v>
      </c>
      <c r="E23" s="1155">
        <v>13000</v>
      </c>
      <c r="F23" s="1156">
        <v>0.72</v>
      </c>
      <c r="G23" s="1157">
        <v>27450</v>
      </c>
      <c r="H23" s="1158">
        <v>0.43290000000000001</v>
      </c>
      <c r="I23" s="1159">
        <v>0</v>
      </c>
      <c r="J23" s="1160">
        <v>0</v>
      </c>
    </row>
    <row r="24" spans="2:11">
      <c r="B24" s="1122" t="s">
        <v>143</v>
      </c>
      <c r="C24" s="1161">
        <v>68500</v>
      </c>
      <c r="D24" s="1154">
        <v>5.1299999999999998E-2</v>
      </c>
      <c r="E24" s="1155">
        <v>8300</v>
      </c>
      <c r="F24" s="1156">
        <v>1.3</v>
      </c>
      <c r="G24" s="1157">
        <v>26100</v>
      </c>
      <c r="H24" s="1162">
        <v>2.488</v>
      </c>
      <c r="I24" s="1163">
        <v>0</v>
      </c>
      <c r="J24" s="1134">
        <v>0</v>
      </c>
    </row>
    <row r="25" spans="2:11">
      <c r="B25" s="1122" t="s">
        <v>144</v>
      </c>
      <c r="C25" s="1161">
        <v>19000</v>
      </c>
      <c r="D25" s="1154">
        <v>0.11070000000000001</v>
      </c>
      <c r="E25" s="1155">
        <v>35000</v>
      </c>
      <c r="F25" s="1156">
        <v>0.22</v>
      </c>
      <c r="G25" s="1157">
        <v>5200</v>
      </c>
      <c r="H25" s="1162">
        <v>2.4540538461538461</v>
      </c>
      <c r="I25" s="1164">
        <v>10000</v>
      </c>
      <c r="J25" s="1165">
        <v>3.0621499999999999</v>
      </c>
    </row>
    <row r="26" spans="2:11">
      <c r="B26" s="1122" t="s">
        <v>145</v>
      </c>
      <c r="C26" s="1161">
        <v>11000</v>
      </c>
      <c r="D26" s="1154">
        <v>2.92E-2</v>
      </c>
      <c r="E26" s="1155">
        <v>20000</v>
      </c>
      <c r="F26" s="1156">
        <v>0.21</v>
      </c>
      <c r="G26" s="1157">
        <v>2000</v>
      </c>
      <c r="H26" s="1162">
        <v>2.4081000000000001</v>
      </c>
      <c r="I26" s="1163">
        <v>0</v>
      </c>
      <c r="J26" s="1134">
        <v>0</v>
      </c>
    </row>
    <row r="27" spans="2:11">
      <c r="B27" s="1122" t="s">
        <v>146</v>
      </c>
      <c r="C27" s="1161">
        <v>22500</v>
      </c>
      <c r="D27" s="1154">
        <v>5.2999999999999999E-2</v>
      </c>
      <c r="E27" s="1155">
        <v>9000</v>
      </c>
      <c r="F27" s="1156">
        <v>0.12690000000000001</v>
      </c>
      <c r="G27" s="1157">
        <v>2000</v>
      </c>
      <c r="H27" s="1162">
        <v>2.2056</v>
      </c>
      <c r="I27" s="1163">
        <v>0</v>
      </c>
      <c r="J27" s="1134">
        <v>0</v>
      </c>
    </row>
    <row r="28" spans="2:11">
      <c r="B28" s="1122" t="s">
        <v>147</v>
      </c>
      <c r="C28" s="1161">
        <v>40000</v>
      </c>
      <c r="D28" s="1154">
        <v>1.14E-2</v>
      </c>
      <c r="E28" s="1155">
        <v>12050</v>
      </c>
      <c r="F28" s="1156">
        <v>4.48E-2</v>
      </c>
      <c r="G28" s="1157">
        <v>1500</v>
      </c>
      <c r="H28" s="1162">
        <v>1.2713000000000001</v>
      </c>
      <c r="I28" s="1163">
        <v>0</v>
      </c>
      <c r="J28" s="1134">
        <v>0</v>
      </c>
    </row>
    <row r="29" spans="2:11">
      <c r="B29" s="1122" t="s">
        <v>148</v>
      </c>
      <c r="C29" s="1161">
        <v>9750</v>
      </c>
      <c r="D29" s="1154">
        <v>0.1726</v>
      </c>
      <c r="E29" s="1155">
        <v>40000</v>
      </c>
      <c r="F29" s="1156">
        <v>0.1103</v>
      </c>
      <c r="G29" s="1157">
        <v>0</v>
      </c>
      <c r="H29" s="1162">
        <v>0</v>
      </c>
      <c r="I29" s="1164">
        <v>17810</v>
      </c>
      <c r="J29" s="1166">
        <v>5.6848000000000001</v>
      </c>
    </row>
    <row r="30" spans="2:11">
      <c r="B30" s="1122" t="s">
        <v>149</v>
      </c>
      <c r="C30" s="1161">
        <v>850</v>
      </c>
      <c r="D30" s="1154">
        <v>0.39829999999999999</v>
      </c>
      <c r="E30" s="1155">
        <v>25420</v>
      </c>
      <c r="F30" s="1156">
        <v>0.16569999999999999</v>
      </c>
      <c r="G30" s="1157">
        <v>0</v>
      </c>
      <c r="H30" s="1162">
        <v>0</v>
      </c>
      <c r="I30" s="1529">
        <v>0</v>
      </c>
      <c r="J30" s="1528">
        <v>0</v>
      </c>
    </row>
    <row r="31" spans="2:11">
      <c r="B31" s="1122" t="s">
        <v>150</v>
      </c>
      <c r="C31" s="1161">
        <v>2700</v>
      </c>
      <c r="D31" s="1154">
        <v>4.24E-2</v>
      </c>
      <c r="E31" s="1155">
        <v>2270</v>
      </c>
      <c r="F31" s="1156">
        <v>1.08</v>
      </c>
      <c r="G31" s="1157">
        <v>0</v>
      </c>
      <c r="H31" s="1162">
        <v>0</v>
      </c>
      <c r="I31" s="1529">
        <v>0</v>
      </c>
      <c r="J31" s="1528">
        <v>0</v>
      </c>
    </row>
    <row r="32" spans="2:11">
      <c r="B32" s="1122" t="s">
        <v>151</v>
      </c>
      <c r="C32" s="1161">
        <v>6000</v>
      </c>
      <c r="D32" s="1154">
        <v>0.31919999999999998</v>
      </c>
      <c r="E32" s="1155">
        <v>5910</v>
      </c>
      <c r="F32" s="1156">
        <v>0.41460000000000002</v>
      </c>
      <c r="G32" s="1157"/>
      <c r="H32" s="1162"/>
      <c r="I32" s="1164"/>
      <c r="J32" s="1167"/>
    </row>
    <row r="33" spans="2:11">
      <c r="B33" s="1122" t="s">
        <v>152</v>
      </c>
      <c r="C33" s="1161">
        <v>11000</v>
      </c>
      <c r="D33" s="1154">
        <v>0.2581</v>
      </c>
      <c r="E33" s="1155">
        <v>40000</v>
      </c>
      <c r="F33" s="1156">
        <v>7.0000000000000007E-2</v>
      </c>
      <c r="G33" s="1168"/>
      <c r="H33" s="1162"/>
      <c r="I33" s="1164"/>
      <c r="J33" s="1167"/>
    </row>
    <row r="34" spans="2:11">
      <c r="B34" s="1136" t="s">
        <v>153</v>
      </c>
      <c r="C34" s="1169">
        <v>25000</v>
      </c>
      <c r="D34" s="1170">
        <v>25000</v>
      </c>
      <c r="E34" s="1171">
        <v>25000</v>
      </c>
      <c r="F34" s="1172">
        <v>25000</v>
      </c>
      <c r="G34" s="1173"/>
      <c r="H34" s="1174"/>
      <c r="I34" s="1164"/>
      <c r="J34" s="1167"/>
    </row>
    <row r="35" spans="2:11" ht="13.5" thickBot="1">
      <c r="B35" s="1175" t="s">
        <v>376</v>
      </c>
      <c r="C35" s="1176">
        <f>SUM(C23:C34)</f>
        <v>315800</v>
      </c>
      <c r="D35" s="1177">
        <f>D8+D14+D20+D26+D32</f>
        <v>0.34839999999999999</v>
      </c>
      <c r="E35" s="1178">
        <f>SUM(E23:E34)</f>
        <v>235950</v>
      </c>
      <c r="F35" s="1178">
        <f>SUM(F23:F34)</f>
        <v>25004.462299999999</v>
      </c>
      <c r="G35" s="1179">
        <f>SUM(G23:G34)</f>
        <v>64250</v>
      </c>
      <c r="H35" s="1180"/>
      <c r="I35" s="1181">
        <f>SUM(I23:I34)</f>
        <v>27810</v>
      </c>
      <c r="J35" s="1182"/>
    </row>
    <row r="36" spans="2:11" ht="15.75" customHeight="1" thickTop="1" thickBot="1">
      <c r="B36" s="1914" t="s">
        <v>140</v>
      </c>
      <c r="C36" s="1916" t="s">
        <v>1179</v>
      </c>
      <c r="D36" s="1917"/>
      <c r="E36" s="1917"/>
      <c r="F36" s="1917"/>
      <c r="G36" s="1917"/>
      <c r="H36" s="1918"/>
      <c r="I36" s="1919" t="s">
        <v>1180</v>
      </c>
      <c r="J36" s="1920"/>
      <c r="K36" s="1921"/>
    </row>
    <row r="37" spans="2:11" ht="15" customHeight="1" thickTop="1">
      <c r="B37" s="1915"/>
      <c r="C37" s="1922" t="s">
        <v>5</v>
      </c>
      <c r="D37" s="1923"/>
      <c r="E37" s="1924" t="s">
        <v>6</v>
      </c>
      <c r="F37" s="1925"/>
      <c r="G37" s="1924" t="s">
        <v>50</v>
      </c>
      <c r="H37" s="1926"/>
      <c r="I37" s="1183" t="s">
        <v>5</v>
      </c>
      <c r="J37" s="1184" t="s">
        <v>6</v>
      </c>
      <c r="K37" s="1185" t="s">
        <v>50</v>
      </c>
    </row>
    <row r="38" spans="2:11" ht="12.75" customHeight="1">
      <c r="B38" s="1915"/>
      <c r="C38" s="1186" t="s">
        <v>3</v>
      </c>
      <c r="D38" s="1186" t="s">
        <v>1181</v>
      </c>
      <c r="E38" s="1187" t="s">
        <v>3</v>
      </c>
      <c r="F38" s="1188" t="s">
        <v>1181</v>
      </c>
      <c r="G38" s="1186" t="s">
        <v>3</v>
      </c>
      <c r="H38" s="1189" t="s">
        <v>1181</v>
      </c>
      <c r="I38" s="1120" t="s">
        <v>3</v>
      </c>
      <c r="J38" s="1117" t="s">
        <v>3</v>
      </c>
      <c r="K38" s="1190" t="s">
        <v>3</v>
      </c>
    </row>
    <row r="39" spans="2:11">
      <c r="B39" s="1122" t="s">
        <v>142</v>
      </c>
      <c r="C39" s="1191" t="s">
        <v>25</v>
      </c>
      <c r="D39" s="1192" t="s">
        <v>25</v>
      </c>
      <c r="E39" s="1193">
        <v>57250</v>
      </c>
      <c r="F39" s="1194">
        <v>1.39</v>
      </c>
      <c r="G39" s="1191">
        <v>5000</v>
      </c>
      <c r="H39" s="1195">
        <v>1.39</v>
      </c>
      <c r="I39" s="1128">
        <v>0</v>
      </c>
      <c r="J39" s="1196">
        <v>0</v>
      </c>
      <c r="K39" s="1129">
        <v>0</v>
      </c>
    </row>
    <row r="40" spans="2:11">
      <c r="B40" s="1122" t="s">
        <v>143</v>
      </c>
      <c r="C40" s="1197">
        <v>20000</v>
      </c>
      <c r="D40" s="1198">
        <v>0.69110000000000005</v>
      </c>
      <c r="E40" s="1199">
        <v>0</v>
      </c>
      <c r="F40" s="1200" t="s">
        <v>25</v>
      </c>
      <c r="G40" s="1201">
        <v>50</v>
      </c>
      <c r="H40" s="1202">
        <v>2.6</v>
      </c>
      <c r="I40" s="1128">
        <v>0</v>
      </c>
      <c r="J40" s="1196">
        <v>0</v>
      </c>
      <c r="K40" s="1129">
        <v>0</v>
      </c>
    </row>
    <row r="41" spans="2:11">
      <c r="B41" s="1122" t="s">
        <v>144</v>
      </c>
      <c r="C41" s="1197">
        <v>20000</v>
      </c>
      <c r="D41" s="1198">
        <v>0.67</v>
      </c>
      <c r="E41" s="1199">
        <v>0</v>
      </c>
      <c r="F41" s="1200" t="s">
        <v>25</v>
      </c>
      <c r="G41" s="1203" t="s">
        <v>25</v>
      </c>
      <c r="H41" s="1204" t="s">
        <v>25</v>
      </c>
      <c r="I41" s="1128">
        <v>0</v>
      </c>
      <c r="J41" s="1196">
        <v>0</v>
      </c>
      <c r="K41" s="1134">
        <v>7750</v>
      </c>
    </row>
    <row r="42" spans="2:11">
      <c r="B42" s="1122" t="s">
        <v>145</v>
      </c>
      <c r="C42" s="1205" t="s">
        <v>25</v>
      </c>
      <c r="D42" s="1192" t="s">
        <v>25</v>
      </c>
      <c r="E42" s="1206">
        <v>100000</v>
      </c>
      <c r="F42" s="1194">
        <v>0.87</v>
      </c>
      <c r="G42" s="1203" t="s">
        <v>25</v>
      </c>
      <c r="H42" s="1204" t="s">
        <v>25</v>
      </c>
      <c r="I42" s="1128">
        <v>0</v>
      </c>
      <c r="J42" s="1196">
        <v>0</v>
      </c>
      <c r="K42" s="1134">
        <v>2300</v>
      </c>
    </row>
    <row r="43" spans="2:11">
      <c r="B43" s="1122" t="s">
        <v>146</v>
      </c>
      <c r="C43" s="1197">
        <v>15000</v>
      </c>
      <c r="D43" s="1198">
        <v>0.21</v>
      </c>
      <c r="E43" s="1207">
        <v>26150</v>
      </c>
      <c r="F43" s="1200">
        <v>1.08</v>
      </c>
      <c r="G43" s="1203" t="s">
        <v>25</v>
      </c>
      <c r="H43" s="1204" t="s">
        <v>25</v>
      </c>
      <c r="I43" s="1133">
        <v>0</v>
      </c>
      <c r="J43" s="1196">
        <v>0</v>
      </c>
      <c r="K43" s="1134">
        <v>0</v>
      </c>
    </row>
    <row r="44" spans="2:11">
      <c r="B44" s="1122" t="s">
        <v>147</v>
      </c>
      <c r="C44" s="1197">
        <v>20000</v>
      </c>
      <c r="D44" s="1198">
        <v>0.2</v>
      </c>
      <c r="E44" s="1207">
        <v>15000</v>
      </c>
      <c r="F44" s="1200">
        <v>0.81</v>
      </c>
      <c r="G44" s="1203">
        <v>2000</v>
      </c>
      <c r="H44" s="1208">
        <v>1.5999000000000001</v>
      </c>
      <c r="I44" s="1128">
        <v>0</v>
      </c>
      <c r="J44" s="1209">
        <v>0</v>
      </c>
      <c r="K44" s="1134">
        <v>3930</v>
      </c>
    </row>
    <row r="45" spans="2:11">
      <c r="B45" s="1122" t="s">
        <v>148</v>
      </c>
      <c r="C45" s="1197">
        <v>5000</v>
      </c>
      <c r="D45" s="1198">
        <v>0.69</v>
      </c>
      <c r="E45" s="1199">
        <v>60000</v>
      </c>
      <c r="F45" s="1200">
        <v>0.48</v>
      </c>
      <c r="G45" s="1203" t="s">
        <v>25</v>
      </c>
      <c r="H45" s="1202">
        <v>0</v>
      </c>
      <c r="I45" s="1128">
        <v>210</v>
      </c>
      <c r="J45" s="1209">
        <v>0</v>
      </c>
      <c r="K45" s="1134">
        <v>40846</v>
      </c>
    </row>
    <row r="46" spans="2:11">
      <c r="B46" s="1122" t="s">
        <v>149</v>
      </c>
      <c r="C46" s="1197">
        <v>5000</v>
      </c>
      <c r="D46" s="1198">
        <v>0.86</v>
      </c>
      <c r="E46" s="1207">
        <v>39100</v>
      </c>
      <c r="F46" s="1200">
        <v>0.39</v>
      </c>
      <c r="G46" s="1203" t="s">
        <v>25</v>
      </c>
      <c r="H46" s="1208">
        <v>0</v>
      </c>
      <c r="I46" s="1128">
        <v>1510</v>
      </c>
      <c r="J46" s="1209">
        <v>0</v>
      </c>
      <c r="K46" s="1129">
        <v>3348</v>
      </c>
    </row>
    <row r="47" spans="2:11">
      <c r="B47" s="1122" t="s">
        <v>150</v>
      </c>
      <c r="C47" s="1197">
        <v>10000</v>
      </c>
      <c r="D47" s="1198">
        <v>0.72</v>
      </c>
      <c r="E47" s="1207">
        <v>0</v>
      </c>
      <c r="F47" s="1200" t="s">
        <v>25</v>
      </c>
      <c r="G47" s="1203"/>
      <c r="H47" s="1208">
        <v>0</v>
      </c>
      <c r="I47" s="1128">
        <v>4900</v>
      </c>
      <c r="J47" s="1209">
        <v>2650</v>
      </c>
      <c r="K47" s="1129">
        <v>3567</v>
      </c>
    </row>
    <row r="48" spans="2:11">
      <c r="B48" s="1122" t="s">
        <v>151</v>
      </c>
      <c r="C48" s="1197">
        <v>10000</v>
      </c>
      <c r="D48" s="1198">
        <v>0.79</v>
      </c>
      <c r="E48" s="1207">
        <v>0</v>
      </c>
      <c r="F48" s="1200" t="s">
        <v>25</v>
      </c>
      <c r="G48" s="1203"/>
      <c r="H48" s="1208"/>
      <c r="I48" s="1128">
        <v>1250</v>
      </c>
      <c r="J48" s="1209">
        <v>5900</v>
      </c>
      <c r="K48" s="1210"/>
    </row>
    <row r="49" spans="2:11">
      <c r="B49" s="1122" t="s">
        <v>152</v>
      </c>
      <c r="C49" s="1205" t="s">
        <v>25</v>
      </c>
      <c r="D49" s="1192" t="s">
        <v>25</v>
      </c>
      <c r="E49" s="1207">
        <v>0</v>
      </c>
      <c r="F49" s="1200" t="s">
        <v>25</v>
      </c>
      <c r="G49" s="1203"/>
      <c r="H49" s="1208"/>
      <c r="I49" s="1128">
        <v>2340</v>
      </c>
      <c r="J49" s="1209">
        <v>0</v>
      </c>
      <c r="K49" s="1129"/>
    </row>
    <row r="50" spans="2:11" ht="13.5" thickBot="1">
      <c r="B50" s="1211" t="s">
        <v>153</v>
      </c>
      <c r="C50" s="1212">
        <v>50000</v>
      </c>
      <c r="D50" s="1213">
        <v>0.24</v>
      </c>
      <c r="E50" s="1214">
        <v>0</v>
      </c>
      <c r="F50" s="1215" t="s">
        <v>25</v>
      </c>
      <c r="G50" s="1216"/>
      <c r="H50" s="1217"/>
      <c r="I50" s="1128">
        <v>100</v>
      </c>
      <c r="J50" s="1209">
        <v>5480</v>
      </c>
      <c r="K50" s="1210"/>
    </row>
    <row r="51" spans="2:11" ht="14.25" thickTop="1" thickBot="1">
      <c r="B51" s="1218" t="s">
        <v>376</v>
      </c>
      <c r="C51" s="1219">
        <f>SUM(C39:C50)</f>
        <v>155000</v>
      </c>
      <c r="D51" s="1219">
        <v>0.45</v>
      </c>
      <c r="E51" s="1219">
        <f>SUM(E39:E50)</f>
        <v>297500</v>
      </c>
      <c r="F51" s="1219">
        <v>0.85</v>
      </c>
      <c r="G51" s="1219">
        <f>SUM(G39:G50)</f>
        <v>7050</v>
      </c>
      <c r="H51" s="1220"/>
      <c r="I51" s="1221">
        <f>SUM(I39:I50)</f>
        <v>10310</v>
      </c>
      <c r="J51" s="1222">
        <f>SUM(J39:J50)</f>
        <v>14030</v>
      </c>
      <c r="K51" s="1223">
        <f>SUM(K39:K50)</f>
        <v>61741</v>
      </c>
    </row>
    <row r="52" spans="2:11" ht="15.75" customHeight="1" thickTop="1">
      <c r="B52" s="1927" t="s">
        <v>140</v>
      </c>
      <c r="C52" s="1916" t="s">
        <v>1182</v>
      </c>
      <c r="D52" s="1917"/>
      <c r="E52" s="1917"/>
      <c r="F52" s="1918"/>
      <c r="G52" s="1149"/>
      <c r="H52" s="1149"/>
      <c r="J52" s="1224"/>
    </row>
    <row r="53" spans="2:11">
      <c r="B53" s="1928"/>
      <c r="C53" s="1922" t="s">
        <v>1183</v>
      </c>
      <c r="D53" s="1923"/>
      <c r="E53" s="1922" t="s">
        <v>1184</v>
      </c>
      <c r="F53" s="1930"/>
      <c r="G53" s="1931"/>
      <c r="H53" s="1932"/>
    </row>
    <row r="54" spans="2:11">
      <c r="B54" s="1928"/>
      <c r="C54" s="1933" t="s">
        <v>50</v>
      </c>
      <c r="D54" s="1934"/>
      <c r="E54" s="1935" t="s">
        <v>50</v>
      </c>
      <c r="F54" s="1936"/>
      <c r="G54" s="1225"/>
      <c r="H54" s="1226"/>
      <c r="I54" s="1227"/>
    </row>
    <row r="55" spans="2:11" ht="25.5">
      <c r="B55" s="1929"/>
      <c r="C55" s="1186" t="s">
        <v>3</v>
      </c>
      <c r="D55" s="1186" t="s">
        <v>1181</v>
      </c>
      <c r="E55" s="1187" t="s">
        <v>3</v>
      </c>
      <c r="F55" s="1228" t="s">
        <v>1185</v>
      </c>
      <c r="G55" s="1225"/>
      <c r="H55" s="1229"/>
    </row>
    <row r="56" spans="2:11">
      <c r="B56" s="1122" t="s">
        <v>142</v>
      </c>
      <c r="C56" s="1230">
        <v>16450</v>
      </c>
      <c r="D56" s="1231">
        <v>0.30331276595744683</v>
      </c>
      <c r="E56" s="1232" t="s">
        <v>25</v>
      </c>
      <c r="F56" s="1233" t="s">
        <v>25</v>
      </c>
      <c r="G56" s="1234"/>
      <c r="H56" s="1235"/>
    </row>
    <row r="57" spans="2:11">
      <c r="B57" s="1122" t="s">
        <v>143</v>
      </c>
      <c r="C57" s="1230">
        <v>10000</v>
      </c>
      <c r="D57" s="1231">
        <v>2.1015000000000001</v>
      </c>
      <c r="E57" s="1232">
        <v>10</v>
      </c>
      <c r="F57" s="1236">
        <v>3.7223000000000002</v>
      </c>
      <c r="G57" s="1237"/>
      <c r="H57" s="1238"/>
    </row>
    <row r="58" spans="2:11">
      <c r="B58" s="1122" t="s">
        <v>144</v>
      </c>
      <c r="C58" s="1230" t="s">
        <v>25</v>
      </c>
      <c r="D58" s="1231" t="s">
        <v>25</v>
      </c>
      <c r="E58" s="1239" t="s">
        <v>25</v>
      </c>
      <c r="F58" s="1236" t="s">
        <v>25</v>
      </c>
      <c r="G58" s="1240"/>
      <c r="H58" s="1238"/>
    </row>
    <row r="59" spans="2:11">
      <c r="B59" s="1122" t="s">
        <v>145</v>
      </c>
      <c r="C59" s="1230" t="s">
        <v>25</v>
      </c>
      <c r="D59" s="1231" t="s">
        <v>25</v>
      </c>
      <c r="E59" s="1239" t="s">
        <v>25</v>
      </c>
      <c r="F59" s="1236" t="s">
        <v>25</v>
      </c>
      <c r="G59" s="1234"/>
      <c r="H59" s="1241"/>
    </row>
    <row r="60" spans="2:11">
      <c r="B60" s="1122" t="s">
        <v>146</v>
      </c>
      <c r="C60" s="1230" t="s">
        <v>25</v>
      </c>
      <c r="D60" s="1231" t="s">
        <v>25</v>
      </c>
      <c r="E60" s="1239" t="s">
        <v>25</v>
      </c>
      <c r="F60" s="1236" t="s">
        <v>25</v>
      </c>
      <c r="G60" s="1240"/>
      <c r="H60" s="1242"/>
    </row>
    <row r="61" spans="2:11">
      <c r="B61" s="1122" t="s">
        <v>147</v>
      </c>
      <c r="C61" s="1230">
        <v>3350</v>
      </c>
      <c r="D61" s="1231">
        <v>0.88900000000000001</v>
      </c>
      <c r="E61" s="1239">
        <v>5390</v>
      </c>
      <c r="F61" s="1236">
        <v>4.8719000000000001</v>
      </c>
      <c r="G61" s="1240"/>
      <c r="H61" s="1242"/>
    </row>
    <row r="62" spans="2:11">
      <c r="B62" s="1122" t="s">
        <v>148</v>
      </c>
      <c r="C62" s="1243" t="s">
        <v>25</v>
      </c>
      <c r="D62" s="1244" t="s">
        <v>25</v>
      </c>
      <c r="E62" s="1245" t="s">
        <v>25</v>
      </c>
      <c r="F62" s="1246" t="s">
        <v>25</v>
      </c>
      <c r="G62" s="1240"/>
      <c r="H62" s="1238"/>
      <c r="I62" s="1227"/>
    </row>
    <row r="63" spans="2:11">
      <c r="B63" s="1122" t="s">
        <v>149</v>
      </c>
      <c r="C63" s="1243" t="s">
        <v>25</v>
      </c>
      <c r="D63" s="1244" t="s">
        <v>25</v>
      </c>
      <c r="E63" s="1245">
        <v>0</v>
      </c>
      <c r="F63" s="1246" t="s">
        <v>25</v>
      </c>
      <c r="G63" s="1240"/>
      <c r="H63" s="1242"/>
      <c r="I63" s="1227"/>
    </row>
    <row r="64" spans="2:11">
      <c r="B64" s="1122" t="s">
        <v>150</v>
      </c>
      <c r="C64" s="1243" t="s">
        <v>25</v>
      </c>
      <c r="D64" s="1244" t="s">
        <v>25</v>
      </c>
      <c r="E64" s="1245">
        <v>0</v>
      </c>
      <c r="F64" s="1246" t="s">
        <v>25</v>
      </c>
      <c r="G64" s="1240"/>
      <c r="H64" s="1242"/>
    </row>
    <row r="65" spans="2:9">
      <c r="B65" s="1122" t="s">
        <v>151</v>
      </c>
      <c r="C65" s="1203"/>
      <c r="D65" s="1198"/>
      <c r="E65" s="1207"/>
      <c r="F65" s="1247"/>
      <c r="G65" s="1240"/>
      <c r="H65" s="1242"/>
    </row>
    <row r="66" spans="2:9">
      <c r="B66" s="1122" t="s">
        <v>152</v>
      </c>
      <c r="C66" s="1248"/>
      <c r="D66" s="1192"/>
      <c r="E66" s="1207"/>
      <c r="F66" s="1247"/>
      <c r="G66" s="1240"/>
      <c r="H66" s="1242"/>
    </row>
    <row r="67" spans="2:9" ht="13.5" thickBot="1">
      <c r="B67" s="1211" t="s">
        <v>153</v>
      </c>
      <c r="C67" s="1216"/>
      <c r="D67" s="1213"/>
      <c r="E67" s="1214"/>
      <c r="F67" s="1249"/>
      <c r="G67" s="1240"/>
      <c r="H67" s="1241"/>
      <c r="I67" s="1227"/>
    </row>
    <row r="68" spans="2:9" ht="14.25" thickTop="1" thickBot="1">
      <c r="B68" s="1218" t="s">
        <v>376</v>
      </c>
      <c r="C68" s="1219">
        <f>SUM(C56:C67)</f>
        <v>29800</v>
      </c>
      <c r="D68" s="1219"/>
      <c r="E68" s="1219">
        <f>SUM(E56:E67)</f>
        <v>5400</v>
      </c>
      <c r="F68" s="1250"/>
      <c r="G68" s="1251"/>
      <c r="H68" s="1252"/>
      <c r="I68" s="1253"/>
    </row>
    <row r="69" spans="2:9" ht="13.5" thickTop="1">
      <c r="B69" s="1254" t="s">
        <v>1186</v>
      </c>
    </row>
  </sheetData>
  <mergeCells count="29">
    <mergeCell ref="B52:B55"/>
    <mergeCell ref="C52:F52"/>
    <mergeCell ref="C53:D53"/>
    <mergeCell ref="E53:F53"/>
    <mergeCell ref="G53:H53"/>
    <mergeCell ref="C54:D54"/>
    <mergeCell ref="E54:F54"/>
    <mergeCell ref="B36:B38"/>
    <mergeCell ref="C36:H36"/>
    <mergeCell ref="I36:K36"/>
    <mergeCell ref="C37:D37"/>
    <mergeCell ref="E37:F37"/>
    <mergeCell ref="G37:H37"/>
    <mergeCell ref="C20:H20"/>
    <mergeCell ref="I20:J20"/>
    <mergeCell ref="B21:B22"/>
    <mergeCell ref="C21:D21"/>
    <mergeCell ref="E21:F21"/>
    <mergeCell ref="G21:H21"/>
    <mergeCell ref="I21:J21"/>
    <mergeCell ref="B1:K1"/>
    <mergeCell ref="B2:K2"/>
    <mergeCell ref="C4:H4"/>
    <mergeCell ref="I4:J4"/>
    <mergeCell ref="B5:B6"/>
    <mergeCell ref="C5:D5"/>
    <mergeCell ref="E5:F5"/>
    <mergeCell ref="G5:H5"/>
    <mergeCell ref="I5:J5"/>
  </mergeCells>
  <pageMargins left="0.7" right="0.48" top="0.75" bottom="0.39" header="0.3" footer="0.3"/>
  <pageSetup scale="6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7"/>
  <sheetViews>
    <sheetView view="pageBreakPreview" zoomScaleSheetLayoutView="100" workbookViewId="0">
      <selection activeCell="A2" sqref="A2:Q2"/>
    </sheetView>
  </sheetViews>
  <sheetFormatPr defaultRowHeight="12.75"/>
  <cols>
    <col min="1" max="1" width="9.140625" style="1112"/>
    <col min="2" max="2" width="12.7109375" style="1112" bestFit="1" customWidth="1"/>
    <col min="3" max="3" width="14.5703125" style="1112" bestFit="1" customWidth="1"/>
    <col min="4" max="5" width="9.42578125" style="1112" bestFit="1" customWidth="1"/>
    <col min="6" max="6" width="12.7109375" style="1112" bestFit="1" customWidth="1"/>
    <col min="7" max="7" width="14.5703125" style="1112" bestFit="1" customWidth="1"/>
    <col min="8" max="8" width="12.5703125" style="1112" bestFit="1" customWidth="1"/>
    <col min="9" max="9" width="15" style="1112" bestFit="1" customWidth="1"/>
    <col min="10" max="11" width="9.42578125" style="1112" bestFit="1" customWidth="1"/>
    <col min="12" max="12" width="12.5703125" style="1112" bestFit="1" customWidth="1"/>
    <col min="13" max="13" width="15" style="1112" bestFit="1" customWidth="1"/>
    <col min="14" max="14" width="15.28515625" style="1112" bestFit="1" customWidth="1"/>
    <col min="15" max="15" width="12.7109375" style="1112" bestFit="1" customWidth="1"/>
    <col min="16" max="16" width="14.5703125" style="1112" bestFit="1" customWidth="1"/>
    <col min="17" max="17" width="12.28515625" style="1112" bestFit="1" customWidth="1"/>
    <col min="18" max="16384" width="9.140625" style="1112"/>
  </cols>
  <sheetData>
    <row r="1" spans="1:20">
      <c r="A1" s="1893" t="s">
        <v>455</v>
      </c>
      <c r="B1" s="1893"/>
      <c r="C1" s="1893"/>
      <c r="D1" s="1893"/>
      <c r="E1" s="1893"/>
      <c r="F1" s="1893"/>
      <c r="G1" s="1893"/>
      <c r="H1" s="1893"/>
      <c r="I1" s="1893"/>
      <c r="J1" s="1893"/>
      <c r="K1" s="1893"/>
      <c r="L1" s="1893"/>
      <c r="M1" s="1893"/>
      <c r="N1" s="1893"/>
      <c r="O1" s="1893"/>
      <c r="P1" s="1893"/>
      <c r="Q1" s="1893"/>
    </row>
    <row r="2" spans="1:20" ht="15.75">
      <c r="A2" s="1894" t="s">
        <v>271</v>
      </c>
      <c r="B2" s="1894"/>
      <c r="C2" s="1894"/>
      <c r="D2" s="1894"/>
      <c r="E2" s="1894"/>
      <c r="F2" s="1894"/>
      <c r="G2" s="1894"/>
      <c r="H2" s="1894"/>
      <c r="I2" s="1894"/>
      <c r="J2" s="1894"/>
      <c r="K2" s="1894"/>
      <c r="L2" s="1894"/>
      <c r="M2" s="1894"/>
      <c r="N2" s="1894"/>
      <c r="O2" s="1894"/>
      <c r="P2" s="1894"/>
      <c r="Q2" s="1894"/>
    </row>
    <row r="3" spans="1:20" ht="13.5" thickBot="1">
      <c r="A3" s="1255"/>
      <c r="Q3" s="1256" t="s">
        <v>1188</v>
      </c>
    </row>
    <row r="4" spans="1:20" s="1257" customFormat="1" ht="13.5" thickTop="1">
      <c r="A4" s="1937" t="s">
        <v>140</v>
      </c>
      <c r="B4" s="1939" t="s">
        <v>1189</v>
      </c>
      <c r="C4" s="1940"/>
      <c r="D4" s="1940"/>
      <c r="E4" s="1940"/>
      <c r="F4" s="1940"/>
      <c r="G4" s="1940"/>
      <c r="H4" s="1940"/>
      <c r="I4" s="1940"/>
      <c r="J4" s="1940"/>
      <c r="K4" s="1940"/>
      <c r="L4" s="1940"/>
      <c r="M4" s="1941"/>
      <c r="N4" s="1942" t="s">
        <v>1190</v>
      </c>
      <c r="O4" s="1940"/>
      <c r="P4" s="1940"/>
      <c r="Q4" s="1941"/>
    </row>
    <row r="5" spans="1:20" s="1257" customFormat="1">
      <c r="A5" s="1938"/>
      <c r="B5" s="1943" t="s">
        <v>6</v>
      </c>
      <c r="C5" s="1944"/>
      <c r="D5" s="1944"/>
      <c r="E5" s="1944"/>
      <c r="F5" s="1944"/>
      <c r="G5" s="1944"/>
      <c r="H5" s="1943" t="s">
        <v>50</v>
      </c>
      <c r="I5" s="1944"/>
      <c r="J5" s="1944"/>
      <c r="K5" s="1944"/>
      <c r="L5" s="1944"/>
      <c r="M5" s="1944"/>
      <c r="N5" s="1945" t="s">
        <v>6</v>
      </c>
      <c r="O5" s="1946"/>
      <c r="P5" s="1949" t="s">
        <v>50</v>
      </c>
      <c r="Q5" s="1950"/>
    </row>
    <row r="6" spans="1:20" s="1257" customFormat="1">
      <c r="A6" s="1938"/>
      <c r="B6" s="1953" t="s">
        <v>1191</v>
      </c>
      <c r="C6" s="1954"/>
      <c r="D6" s="1953" t="s">
        <v>1192</v>
      </c>
      <c r="E6" s="1954"/>
      <c r="F6" s="1955" t="s">
        <v>1193</v>
      </c>
      <c r="G6" s="1955"/>
      <c r="H6" s="1953" t="s">
        <v>1191</v>
      </c>
      <c r="I6" s="1954"/>
      <c r="J6" s="1953" t="s">
        <v>1192</v>
      </c>
      <c r="K6" s="1954"/>
      <c r="L6" s="1955" t="s">
        <v>1193</v>
      </c>
      <c r="M6" s="1955"/>
      <c r="N6" s="1947"/>
      <c r="O6" s="1948"/>
      <c r="P6" s="1951"/>
      <c r="Q6" s="1952"/>
    </row>
    <row r="7" spans="1:20" s="1257" customFormat="1">
      <c r="A7" s="1938"/>
      <c r="B7" s="1258" t="s">
        <v>1194</v>
      </c>
      <c r="C7" s="1258" t="s">
        <v>1195</v>
      </c>
      <c r="D7" s="1258" t="s">
        <v>1194</v>
      </c>
      <c r="E7" s="1258" t="s">
        <v>1195</v>
      </c>
      <c r="F7" s="1258" t="s">
        <v>1194</v>
      </c>
      <c r="G7" s="1259" t="s">
        <v>1195</v>
      </c>
      <c r="H7" s="1258" t="s">
        <v>1194</v>
      </c>
      <c r="I7" s="1258" t="s">
        <v>1195</v>
      </c>
      <c r="J7" s="1258" t="s">
        <v>1194</v>
      </c>
      <c r="K7" s="1258" t="s">
        <v>1195</v>
      </c>
      <c r="L7" s="1258" t="s">
        <v>1194</v>
      </c>
      <c r="M7" s="1260" t="s">
        <v>1195</v>
      </c>
      <c r="N7" s="1261" t="s">
        <v>1190</v>
      </c>
      <c r="O7" s="1262" t="s">
        <v>1196</v>
      </c>
      <c r="P7" s="1263" t="s">
        <v>1190</v>
      </c>
      <c r="Q7" s="1264" t="s">
        <v>1196</v>
      </c>
    </row>
    <row r="8" spans="1:20" s="1257" customFormat="1">
      <c r="A8" s="1122" t="s">
        <v>142</v>
      </c>
      <c r="B8" s="1265">
        <v>332.5</v>
      </c>
      <c r="C8" s="1266">
        <v>34039.025000000001</v>
      </c>
      <c r="D8" s="1267">
        <v>0</v>
      </c>
      <c r="E8" s="1268">
        <v>0</v>
      </c>
      <c r="F8" s="1265">
        <v>332.5</v>
      </c>
      <c r="G8" s="1266">
        <v>34039.025000000001</v>
      </c>
      <c r="H8" s="1266">
        <v>220.8</v>
      </c>
      <c r="I8" s="1269">
        <v>23629.293000000001</v>
      </c>
      <c r="J8" s="1265">
        <v>0</v>
      </c>
      <c r="K8" s="1265">
        <v>0</v>
      </c>
      <c r="L8" s="1268">
        <f t="shared" ref="L8:M16" si="0">H8-J8</f>
        <v>220.8</v>
      </c>
      <c r="M8" s="1270">
        <f t="shared" si="0"/>
        <v>23629.293000000001</v>
      </c>
      <c r="N8" s="1271">
        <v>20502.489999999998</v>
      </c>
      <c r="O8" s="1272">
        <v>320</v>
      </c>
      <c r="P8" s="1273">
        <v>17437</v>
      </c>
      <c r="Q8" s="1274">
        <v>260</v>
      </c>
      <c r="S8" s="1275"/>
      <c r="T8" s="1275"/>
    </row>
    <row r="9" spans="1:20" s="1257" customFormat="1">
      <c r="A9" s="1122" t="s">
        <v>143</v>
      </c>
      <c r="B9" s="1265">
        <v>376.9</v>
      </c>
      <c r="C9" s="1266">
        <v>39886.570000000007</v>
      </c>
      <c r="D9" s="1276">
        <v>0</v>
      </c>
      <c r="E9" s="1277">
        <v>0</v>
      </c>
      <c r="F9" s="1265">
        <v>376.9</v>
      </c>
      <c r="G9" s="1266">
        <v>39886.570000000007</v>
      </c>
      <c r="H9" s="1266">
        <v>316.7</v>
      </c>
      <c r="I9" s="1265">
        <v>33874</v>
      </c>
      <c r="J9" s="1265">
        <v>0</v>
      </c>
      <c r="K9" s="1265">
        <v>0</v>
      </c>
      <c r="L9" s="1268">
        <f t="shared" si="0"/>
        <v>316.7</v>
      </c>
      <c r="M9" s="1270">
        <f t="shared" si="0"/>
        <v>33874</v>
      </c>
      <c r="N9" s="1271">
        <v>14577.730000000001</v>
      </c>
      <c r="O9" s="1272">
        <v>220</v>
      </c>
      <c r="P9" s="1273">
        <v>25398.68</v>
      </c>
      <c r="Q9" s="1274">
        <v>380</v>
      </c>
      <c r="S9" s="1275"/>
    </row>
    <row r="10" spans="1:20" s="1257" customFormat="1">
      <c r="A10" s="1122" t="s">
        <v>144</v>
      </c>
      <c r="B10" s="1265">
        <v>416.5</v>
      </c>
      <c r="C10" s="1266">
        <v>43534.91575</v>
      </c>
      <c r="D10" s="1276">
        <v>0</v>
      </c>
      <c r="E10" s="1277">
        <v>0</v>
      </c>
      <c r="F10" s="1265">
        <v>416.5</v>
      </c>
      <c r="G10" s="1266">
        <v>43534.91575</v>
      </c>
      <c r="H10" s="1266">
        <v>388.40000000000003</v>
      </c>
      <c r="I10" s="1265">
        <v>41431.738499999999</v>
      </c>
      <c r="J10" s="1265">
        <v>0</v>
      </c>
      <c r="K10" s="1265">
        <v>0</v>
      </c>
      <c r="L10" s="1268">
        <f t="shared" si="0"/>
        <v>388.40000000000003</v>
      </c>
      <c r="M10" s="1270">
        <f t="shared" si="0"/>
        <v>41431.738499999999</v>
      </c>
      <c r="N10" s="1278">
        <v>3920.35</v>
      </c>
      <c r="O10" s="1279">
        <v>60</v>
      </c>
      <c r="P10" s="1280">
        <v>17327.563999999998</v>
      </c>
      <c r="Q10" s="1281">
        <v>260</v>
      </c>
      <c r="S10" s="1275"/>
    </row>
    <row r="11" spans="1:20" s="1257" customFormat="1">
      <c r="A11" s="1122" t="s">
        <v>145</v>
      </c>
      <c r="B11" s="1265">
        <v>350.5</v>
      </c>
      <c r="C11" s="1266">
        <v>36816.6</v>
      </c>
      <c r="D11" s="1276">
        <v>0</v>
      </c>
      <c r="E11" s="1277">
        <v>0</v>
      </c>
      <c r="F11" s="1265">
        <v>350.5</v>
      </c>
      <c r="G11" s="1266">
        <v>36816.6</v>
      </c>
      <c r="H11" s="1266">
        <v>364.4</v>
      </c>
      <c r="I11" s="1265">
        <v>38936.5</v>
      </c>
      <c r="J11" s="1265">
        <v>0</v>
      </c>
      <c r="K11" s="1265">
        <v>0</v>
      </c>
      <c r="L11" s="1268">
        <f t="shared" si="0"/>
        <v>364.4</v>
      </c>
      <c r="M11" s="1270">
        <f t="shared" si="0"/>
        <v>38936.5</v>
      </c>
      <c r="N11" s="1278">
        <v>10494.960000000001</v>
      </c>
      <c r="O11" s="1279">
        <v>160</v>
      </c>
      <c r="P11" s="1280">
        <v>26715.894</v>
      </c>
      <c r="Q11" s="1281">
        <v>400</v>
      </c>
    </row>
    <row r="12" spans="1:20" s="1257" customFormat="1">
      <c r="A12" s="1122" t="s">
        <v>146</v>
      </c>
      <c r="B12" s="1265">
        <v>399.75</v>
      </c>
      <c r="C12" s="1266">
        <v>42556.172250000003</v>
      </c>
      <c r="D12" s="1276">
        <v>0</v>
      </c>
      <c r="E12" s="1277">
        <v>0</v>
      </c>
      <c r="F12" s="1265">
        <v>399.75</v>
      </c>
      <c r="G12" s="1266">
        <v>42556.172250000003</v>
      </c>
      <c r="H12" s="1266">
        <v>348.36250000000001</v>
      </c>
      <c r="I12" s="1265">
        <v>37894.311249999999</v>
      </c>
      <c r="J12" s="1265">
        <v>0</v>
      </c>
      <c r="K12" s="1265">
        <v>0</v>
      </c>
      <c r="L12" s="1268">
        <f t="shared" si="0"/>
        <v>348.36250000000001</v>
      </c>
      <c r="M12" s="1270">
        <f t="shared" si="0"/>
        <v>37894.311249999999</v>
      </c>
      <c r="N12" s="1278">
        <v>19977.3</v>
      </c>
      <c r="O12" s="1279">
        <v>300</v>
      </c>
      <c r="P12" s="1280">
        <v>17714.03</v>
      </c>
      <c r="Q12" s="1281">
        <v>260</v>
      </c>
    </row>
    <row r="13" spans="1:20" s="1257" customFormat="1">
      <c r="A13" s="1122" t="s">
        <v>147</v>
      </c>
      <c r="B13" s="1265">
        <v>349.92500000000001</v>
      </c>
      <c r="C13" s="1266">
        <v>37301.544750000001</v>
      </c>
      <c r="D13" s="1276">
        <v>0</v>
      </c>
      <c r="E13" s="1277">
        <v>0</v>
      </c>
      <c r="F13" s="1265">
        <v>349.92500000000001</v>
      </c>
      <c r="G13" s="1266">
        <v>37301.544750000001</v>
      </c>
      <c r="H13" s="1266">
        <v>400.59</v>
      </c>
      <c r="I13" s="1265">
        <v>43581</v>
      </c>
      <c r="J13" s="1265">
        <v>0</v>
      </c>
      <c r="K13" s="1265">
        <v>0</v>
      </c>
      <c r="L13" s="1268">
        <f t="shared" si="0"/>
        <v>400.59</v>
      </c>
      <c r="M13" s="1270">
        <f t="shared" si="0"/>
        <v>43581</v>
      </c>
      <c r="N13" s="1278">
        <v>18644.694000000003</v>
      </c>
      <c r="O13" s="1279">
        <v>280</v>
      </c>
      <c r="P13" s="1280">
        <v>28516.7</v>
      </c>
      <c r="Q13" s="1281">
        <v>420</v>
      </c>
    </row>
    <row r="14" spans="1:20" s="1257" customFormat="1">
      <c r="A14" s="1122" t="s">
        <v>148</v>
      </c>
      <c r="B14" s="1282">
        <v>318.02500000000003</v>
      </c>
      <c r="C14" s="1266">
        <v>34486.870750000002</v>
      </c>
      <c r="D14" s="1276">
        <v>0</v>
      </c>
      <c r="E14" s="1277">
        <v>0</v>
      </c>
      <c r="F14" s="1265">
        <v>318.02500000000003</v>
      </c>
      <c r="G14" s="1266">
        <v>34486.870750000002</v>
      </c>
      <c r="H14" s="1266">
        <v>292.5</v>
      </c>
      <c r="I14" s="1265">
        <v>31770.9</v>
      </c>
      <c r="J14" s="1265">
        <v>0</v>
      </c>
      <c r="K14" s="1265">
        <v>0</v>
      </c>
      <c r="L14" s="1268">
        <f t="shared" si="0"/>
        <v>292.5</v>
      </c>
      <c r="M14" s="1270">
        <f t="shared" si="0"/>
        <v>31770.9</v>
      </c>
      <c r="N14" s="1278">
        <v>24380.400000000001</v>
      </c>
      <c r="O14" s="1279">
        <v>380</v>
      </c>
      <c r="P14" s="1280">
        <v>24419.64</v>
      </c>
      <c r="Q14" s="1281">
        <v>380</v>
      </c>
    </row>
    <row r="15" spans="1:20" s="1257" customFormat="1">
      <c r="A15" s="1122" t="s">
        <v>149</v>
      </c>
      <c r="B15" s="1282">
        <v>346.25</v>
      </c>
      <c r="C15" s="1266">
        <v>37711.872999999992</v>
      </c>
      <c r="D15" s="1276">
        <v>0</v>
      </c>
      <c r="E15" s="1277">
        <v>0</v>
      </c>
      <c r="F15" s="1265">
        <v>346.25</v>
      </c>
      <c r="G15" s="1266">
        <v>37711.872999999992</v>
      </c>
      <c r="H15" s="1265">
        <v>335.47</v>
      </c>
      <c r="I15" s="1265">
        <v>35857.5</v>
      </c>
      <c r="J15" s="1265">
        <v>0</v>
      </c>
      <c r="K15" s="1266">
        <v>0</v>
      </c>
      <c r="L15" s="1265">
        <f t="shared" si="0"/>
        <v>335.47</v>
      </c>
      <c r="M15" s="1270">
        <f t="shared" si="0"/>
        <v>35857.5</v>
      </c>
      <c r="N15" s="1278">
        <v>17732.099999999999</v>
      </c>
      <c r="O15" s="1279">
        <v>260</v>
      </c>
      <c r="P15" s="1280">
        <v>24082.46</v>
      </c>
      <c r="Q15" s="1281">
        <v>360</v>
      </c>
    </row>
    <row r="16" spans="1:20" s="1257" customFormat="1">
      <c r="A16" s="1122" t="s">
        <v>150</v>
      </c>
      <c r="B16" s="1283">
        <v>406.59999999999997</v>
      </c>
      <c r="C16" s="1284">
        <v>43327.527499999997</v>
      </c>
      <c r="D16" s="1276">
        <v>0</v>
      </c>
      <c r="E16" s="1277">
        <v>0</v>
      </c>
      <c r="F16" s="1265">
        <v>406.59999999999997</v>
      </c>
      <c r="G16" s="1266">
        <v>43327.527499999997</v>
      </c>
      <c r="H16" s="1285">
        <v>361.54</v>
      </c>
      <c r="I16" s="1285">
        <v>37579.954100000003</v>
      </c>
      <c r="J16" s="1265">
        <v>0</v>
      </c>
      <c r="K16" s="1266">
        <v>0</v>
      </c>
      <c r="L16" s="1265">
        <f t="shared" si="0"/>
        <v>361.54</v>
      </c>
      <c r="M16" s="1270">
        <f t="shared" si="0"/>
        <v>37579.954100000003</v>
      </c>
      <c r="N16" s="1286">
        <v>33357.199999999997</v>
      </c>
      <c r="O16" s="1287">
        <v>500</v>
      </c>
      <c r="P16" s="1280">
        <v>32585.18</v>
      </c>
      <c r="Q16" s="1281">
        <v>500</v>
      </c>
    </row>
    <row r="17" spans="1:19" s="1257" customFormat="1">
      <c r="A17" s="1122" t="s">
        <v>151</v>
      </c>
      <c r="B17" s="1283">
        <v>416.59999999999997</v>
      </c>
      <c r="C17" s="1284">
        <v>42584.382000000005</v>
      </c>
      <c r="D17" s="1276">
        <v>0</v>
      </c>
      <c r="E17" s="1277">
        <v>0</v>
      </c>
      <c r="F17" s="1265">
        <v>416.59999999999997</v>
      </c>
      <c r="G17" s="1266">
        <v>42584.382000000005</v>
      </c>
      <c r="H17" s="1266"/>
      <c r="I17" s="1265"/>
      <c r="J17" s="1265"/>
      <c r="K17" s="1266"/>
      <c r="L17" s="1265"/>
      <c r="M17" s="1270"/>
      <c r="N17" s="1286">
        <v>21290.109999999997</v>
      </c>
      <c r="O17" s="1287">
        <v>320</v>
      </c>
      <c r="P17" s="1280"/>
      <c r="Q17" s="1281"/>
    </row>
    <row r="18" spans="1:19" s="1257" customFormat="1">
      <c r="A18" s="1122" t="s">
        <v>152</v>
      </c>
      <c r="B18" s="1265">
        <v>295.28250000000003</v>
      </c>
      <c r="C18" s="1266">
        <v>31654.406974999998</v>
      </c>
      <c r="D18" s="1276">
        <v>0</v>
      </c>
      <c r="E18" s="1277">
        <v>0</v>
      </c>
      <c r="F18" s="1265">
        <v>295.28250000000003</v>
      </c>
      <c r="G18" s="1266">
        <v>31654.406974999998</v>
      </c>
      <c r="H18" s="1266"/>
      <c r="I18" s="1265"/>
      <c r="J18" s="1265"/>
      <c r="K18" s="1266"/>
      <c r="L18" s="1265"/>
      <c r="M18" s="1270"/>
      <c r="N18" s="1278">
        <v>21470.559999999998</v>
      </c>
      <c r="O18" s="1279">
        <v>320</v>
      </c>
      <c r="P18" s="1280"/>
      <c r="Q18" s="1281"/>
    </row>
    <row r="19" spans="1:19" s="1257" customFormat="1">
      <c r="A19" s="1136" t="s">
        <v>153</v>
      </c>
      <c r="B19" s="1288">
        <v>440.43799999999999</v>
      </c>
      <c r="C19" s="1289">
        <v>47450.159</v>
      </c>
      <c r="D19" s="1290"/>
      <c r="E19" s="1277"/>
      <c r="F19" s="1288">
        <v>440.43799999999999</v>
      </c>
      <c r="G19" s="1291">
        <v>47450.159</v>
      </c>
      <c r="H19" s="1289"/>
      <c r="I19" s="1288"/>
      <c r="J19" s="1265"/>
      <c r="K19" s="1265"/>
      <c r="L19" s="1265"/>
      <c r="M19" s="1270"/>
      <c r="N19" s="1292">
        <v>18896.420000000002</v>
      </c>
      <c r="O19" s="1293">
        <v>280</v>
      </c>
      <c r="P19" s="1294"/>
      <c r="Q19" s="1295"/>
      <c r="S19" s="1296"/>
    </row>
    <row r="20" spans="1:19" s="1257" customFormat="1" ht="13.5" thickBot="1">
      <c r="A20" s="1297" t="s">
        <v>376</v>
      </c>
      <c r="B20" s="1298">
        <f t="shared" ref="B20:O20" si="1">SUM(B8:B19)</f>
        <v>4449.2705000000005</v>
      </c>
      <c r="C20" s="1298">
        <f t="shared" si="1"/>
        <v>471350.04697499989</v>
      </c>
      <c r="D20" s="1299">
        <f t="shared" si="1"/>
        <v>0</v>
      </c>
      <c r="E20" s="1299">
        <f t="shared" si="1"/>
        <v>0</v>
      </c>
      <c r="F20" s="1300">
        <f t="shared" si="1"/>
        <v>4449.2705000000005</v>
      </c>
      <c r="G20" s="1301">
        <f t="shared" si="1"/>
        <v>471350.04697499989</v>
      </c>
      <c r="H20" s="1298">
        <f t="shared" si="1"/>
        <v>3028.7624999999998</v>
      </c>
      <c r="I20" s="1299">
        <f t="shared" si="1"/>
        <v>324555.19684999995</v>
      </c>
      <c r="J20" s="1299">
        <f t="shared" si="1"/>
        <v>0</v>
      </c>
      <c r="K20" s="1299">
        <f t="shared" si="1"/>
        <v>0</v>
      </c>
      <c r="L20" s="1298">
        <f t="shared" si="1"/>
        <v>3028.7624999999998</v>
      </c>
      <c r="M20" s="1302">
        <f t="shared" si="1"/>
        <v>324555.19684999995</v>
      </c>
      <c r="N20" s="1303">
        <f t="shared" si="1"/>
        <v>225244.31399999998</v>
      </c>
      <c r="O20" s="1303">
        <f t="shared" si="1"/>
        <v>3400</v>
      </c>
      <c r="P20" s="1303">
        <f>SUM(P8:P19)</f>
        <v>214197.14800000002</v>
      </c>
      <c r="Q20" s="1304">
        <f>SUM(Q8:Q19)</f>
        <v>3220</v>
      </c>
      <c r="S20" s="1296"/>
    </row>
    <row r="21" spans="1:19" s="1257" customFormat="1" ht="13.5" thickTop="1">
      <c r="S21" s="1296"/>
    </row>
    <row r="22" spans="1:19" s="1257" customFormat="1">
      <c r="F22" s="1305"/>
      <c r="I22" s="1306"/>
      <c r="J22" s="1305"/>
      <c r="K22" s="1305"/>
      <c r="L22" s="1305"/>
      <c r="O22" s="1305"/>
      <c r="P22" s="1296"/>
      <c r="S22" s="1307"/>
    </row>
    <row r="23" spans="1:19">
      <c r="M23" s="1257"/>
      <c r="N23" s="1309"/>
      <c r="O23" s="1310"/>
      <c r="P23" s="1296"/>
      <c r="Q23" s="1311"/>
    </row>
    <row r="24" spans="1:19">
      <c r="M24" s="1257"/>
      <c r="N24" s="1275"/>
      <c r="P24" s="1296"/>
    </row>
    <row r="25" spans="1:19">
      <c r="M25" s="1257"/>
      <c r="N25" s="1257"/>
    </row>
    <row r="26" spans="1:19">
      <c r="M26" s="1257"/>
      <c r="N26" s="1257"/>
    </row>
    <row r="27" spans="1:19">
      <c r="M27" s="1257"/>
      <c r="N27" s="1257"/>
    </row>
    <row r="28" spans="1:19">
      <c r="M28" s="1257"/>
      <c r="N28" s="1257"/>
    </row>
    <row r="35" spans="4:4">
      <c r="D35" s="1308"/>
    </row>
    <row r="36" spans="4:4">
      <c r="D36" s="1312"/>
    </row>
    <row r="37" spans="4:4">
      <c r="D37" s="1312"/>
    </row>
  </sheetData>
  <mergeCells count="15">
    <mergeCell ref="A1:Q1"/>
    <mergeCell ref="A2:Q2"/>
    <mergeCell ref="A4:A7"/>
    <mergeCell ref="B4:M4"/>
    <mergeCell ref="N4:Q4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scale="5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M37"/>
  <sheetViews>
    <sheetView view="pageBreakPreview" zoomScaleSheetLayoutView="100" workbookViewId="0">
      <selection sqref="A1:I1"/>
    </sheetView>
  </sheetViews>
  <sheetFormatPr defaultRowHeight="12.75"/>
  <cols>
    <col min="1" max="1" width="9.140625" style="125"/>
    <col min="2" max="2" width="14" style="125" bestFit="1" customWidth="1"/>
    <col min="3" max="3" width="9.28515625" style="125" bestFit="1" customWidth="1"/>
    <col min="4" max="4" width="14.7109375" style="125" bestFit="1" customWidth="1"/>
    <col min="5" max="5" width="9.140625" style="125"/>
    <col min="6" max="6" width="14.85546875" style="125" bestFit="1" customWidth="1"/>
    <col min="7" max="7" width="10.7109375" style="125" bestFit="1" customWidth="1"/>
    <col min="8" max="8" width="14.85546875" style="125" bestFit="1" customWidth="1"/>
    <col min="9" max="9" width="10.7109375" style="125" bestFit="1" customWidth="1"/>
    <col min="10" max="16384" width="9.140625" style="125"/>
  </cols>
  <sheetData>
    <row r="1" spans="1:13">
      <c r="A1" s="1893" t="s">
        <v>456</v>
      </c>
      <c r="B1" s="1893"/>
      <c r="C1" s="1893"/>
      <c r="D1" s="1893"/>
      <c r="E1" s="1893"/>
      <c r="F1" s="1893"/>
      <c r="G1" s="1893"/>
      <c r="H1" s="1893"/>
      <c r="I1" s="1893"/>
      <c r="J1" s="1313"/>
      <c r="K1" s="1313"/>
      <c r="L1" s="1893"/>
      <c r="M1" s="1893"/>
    </row>
    <row r="2" spans="1:13">
      <c r="A2" s="1893" t="s">
        <v>273</v>
      </c>
      <c r="B2" s="1893"/>
      <c r="C2" s="1893"/>
      <c r="D2" s="1893"/>
      <c r="E2" s="1893"/>
      <c r="F2" s="1893"/>
      <c r="G2" s="1893"/>
      <c r="H2" s="1893"/>
      <c r="I2" s="1893"/>
      <c r="J2" s="1313"/>
      <c r="K2" s="1313"/>
      <c r="L2" s="1314"/>
      <c r="M2" s="1314"/>
    </row>
    <row r="3" spans="1:13" ht="13.5" thickBot="1">
      <c r="A3" s="1315"/>
      <c r="B3" s="1315"/>
      <c r="C3" s="1315"/>
      <c r="D3" s="1315"/>
      <c r="E3" s="1315"/>
      <c r="F3" s="1315"/>
      <c r="G3" s="1315"/>
      <c r="H3" s="1958" t="s">
        <v>66</v>
      </c>
      <c r="I3" s="1958"/>
    </row>
    <row r="4" spans="1:13" ht="16.5" thickTop="1">
      <c r="A4" s="1959" t="s">
        <v>140</v>
      </c>
      <c r="B4" s="1960" t="s">
        <v>1198</v>
      </c>
      <c r="C4" s="1960"/>
      <c r="D4" s="1960"/>
      <c r="E4" s="1961"/>
      <c r="F4" s="1960" t="s">
        <v>1199</v>
      </c>
      <c r="G4" s="1960"/>
      <c r="H4" s="1960"/>
      <c r="I4" s="1961"/>
    </row>
    <row r="5" spans="1:13">
      <c r="A5" s="1898"/>
      <c r="B5" s="1900" t="s">
        <v>6</v>
      </c>
      <c r="C5" s="1901"/>
      <c r="D5" s="1900" t="s">
        <v>50</v>
      </c>
      <c r="E5" s="1962"/>
      <c r="F5" s="1963" t="s">
        <v>6</v>
      </c>
      <c r="G5" s="1964"/>
      <c r="H5" s="1956" t="s">
        <v>50</v>
      </c>
      <c r="I5" s="1957"/>
    </row>
    <row r="6" spans="1:13">
      <c r="A6" s="1899"/>
      <c r="B6" s="1316" t="s">
        <v>3</v>
      </c>
      <c r="C6" s="1317" t="s">
        <v>1200</v>
      </c>
      <c r="D6" s="1318" t="s">
        <v>3</v>
      </c>
      <c r="E6" s="1319" t="s">
        <v>1200</v>
      </c>
      <c r="F6" s="1316" t="s">
        <v>3</v>
      </c>
      <c r="G6" s="1320" t="s">
        <v>1200</v>
      </c>
      <c r="H6" s="1316" t="s">
        <v>3</v>
      </c>
      <c r="I6" s="1319" t="s">
        <v>1200</v>
      </c>
      <c r="J6" s="38"/>
    </row>
    <row r="7" spans="1:13">
      <c r="A7" s="1321" t="s">
        <v>142</v>
      </c>
      <c r="B7" s="1322">
        <v>54163.06</v>
      </c>
      <c r="C7" s="1323">
        <v>0.73928031280663342</v>
      </c>
      <c r="D7" s="1322">
        <v>74532.06</v>
      </c>
      <c r="E7" s="1324">
        <v>0.82350000000000001</v>
      </c>
      <c r="F7" s="1325">
        <v>10386.870000000001</v>
      </c>
      <c r="G7" s="1326">
        <v>3.09</v>
      </c>
      <c r="H7" s="1327">
        <v>26350.12</v>
      </c>
      <c r="I7" s="1328">
        <v>3.1572</v>
      </c>
      <c r="J7" s="144"/>
    </row>
    <row r="8" spans="1:13">
      <c r="A8" s="1321" t="s">
        <v>143</v>
      </c>
      <c r="B8" s="1322">
        <v>87216.62</v>
      </c>
      <c r="C8" s="1323">
        <v>1.45</v>
      </c>
      <c r="D8" s="1322">
        <v>93260.44</v>
      </c>
      <c r="E8" s="1324">
        <v>2.56</v>
      </c>
      <c r="F8" s="1325">
        <v>3614.8099999999995</v>
      </c>
      <c r="G8" s="1326">
        <v>2.71</v>
      </c>
      <c r="H8" s="1327">
        <v>19240.13</v>
      </c>
      <c r="I8" s="1328">
        <v>3.5777000000000001</v>
      </c>
      <c r="J8" s="144"/>
    </row>
    <row r="9" spans="1:13">
      <c r="A9" s="1321" t="s">
        <v>144</v>
      </c>
      <c r="B9" s="1329">
        <v>44212.160000000003</v>
      </c>
      <c r="C9" s="1323">
        <v>0.64</v>
      </c>
      <c r="D9" s="1322">
        <v>112777.51000000001</v>
      </c>
      <c r="E9" s="1324">
        <v>3.2654353261213163</v>
      </c>
      <c r="F9" s="1330">
        <v>4310.22</v>
      </c>
      <c r="G9" s="1326">
        <v>2.1</v>
      </c>
      <c r="H9" s="1327">
        <v>42780.54</v>
      </c>
      <c r="I9" s="1328">
        <v>4.1276929722252218</v>
      </c>
      <c r="J9" s="144"/>
    </row>
    <row r="10" spans="1:13">
      <c r="A10" s="1321" t="s">
        <v>145</v>
      </c>
      <c r="B10" s="1329">
        <v>45909.37</v>
      </c>
      <c r="C10" s="1323">
        <v>0.36</v>
      </c>
      <c r="D10" s="1322">
        <v>119761.42000000001</v>
      </c>
      <c r="E10" s="1324">
        <v>3.5897992254016362</v>
      </c>
      <c r="F10" s="1330">
        <v>5389.0999999999995</v>
      </c>
      <c r="G10" s="1326">
        <v>1.49</v>
      </c>
      <c r="H10" s="1327">
        <v>32375.370000000003</v>
      </c>
      <c r="I10" s="1328">
        <v>5.0840074514360767</v>
      </c>
    </row>
    <row r="11" spans="1:13">
      <c r="A11" s="1321" t="s">
        <v>146</v>
      </c>
      <c r="B11" s="1329">
        <v>86020.75</v>
      </c>
      <c r="C11" s="1323">
        <v>0.82</v>
      </c>
      <c r="D11" s="1322">
        <v>86370.65</v>
      </c>
      <c r="E11" s="1324">
        <v>2.672718214439743</v>
      </c>
      <c r="F11" s="1329">
        <v>7079.22</v>
      </c>
      <c r="G11" s="1326">
        <v>1.5</v>
      </c>
      <c r="H11" s="1327">
        <v>31129.22</v>
      </c>
      <c r="I11" s="1328">
        <v>5.2248389755991305</v>
      </c>
    </row>
    <row r="12" spans="1:13">
      <c r="A12" s="1321" t="s">
        <v>147</v>
      </c>
      <c r="B12" s="1329">
        <v>93480.62</v>
      </c>
      <c r="C12" s="1323">
        <v>0.26</v>
      </c>
      <c r="D12" s="1322">
        <v>108890.69</v>
      </c>
      <c r="E12" s="1324">
        <v>2.71</v>
      </c>
      <c r="F12" s="1329">
        <v>3969.74</v>
      </c>
      <c r="G12" s="1326">
        <v>1.21</v>
      </c>
      <c r="H12" s="1327">
        <v>46055.28</v>
      </c>
      <c r="I12" s="1328">
        <v>5.53</v>
      </c>
    </row>
    <row r="13" spans="1:13">
      <c r="A13" s="1321" t="s">
        <v>148</v>
      </c>
      <c r="B13" s="1329">
        <v>37572.03</v>
      </c>
      <c r="C13" s="1323">
        <v>0.22</v>
      </c>
      <c r="D13" s="1322">
        <v>103429.5</v>
      </c>
      <c r="E13" s="1324">
        <v>4.1268000000000002</v>
      </c>
      <c r="F13" s="1329">
        <v>3770.02</v>
      </c>
      <c r="G13" s="1326">
        <v>1.01</v>
      </c>
      <c r="H13" s="1331">
        <v>41950</v>
      </c>
      <c r="I13" s="1328">
        <v>7.0519999999999996</v>
      </c>
    </row>
    <row r="14" spans="1:13">
      <c r="A14" s="1321" t="s">
        <v>149</v>
      </c>
      <c r="B14" s="1332">
        <v>75260.850000000006</v>
      </c>
      <c r="C14" s="1323">
        <v>0.42</v>
      </c>
      <c r="D14" s="1322">
        <v>51465.06</v>
      </c>
      <c r="E14" s="1324">
        <v>0.89629999999999999</v>
      </c>
      <c r="F14" s="1329">
        <v>6680.02</v>
      </c>
      <c r="G14" s="1326">
        <v>0.98</v>
      </c>
      <c r="H14" s="1331">
        <v>35965.33</v>
      </c>
      <c r="I14" s="1328">
        <v>7.9599000000000002</v>
      </c>
    </row>
    <row r="15" spans="1:13">
      <c r="A15" s="1321" t="s">
        <v>150</v>
      </c>
      <c r="B15" s="1332">
        <v>116403.53</v>
      </c>
      <c r="C15" s="1323">
        <v>1.59</v>
      </c>
      <c r="D15" s="1322">
        <v>21562.539999999997</v>
      </c>
      <c r="E15" s="1324">
        <v>0.747</v>
      </c>
      <c r="F15" s="1322">
        <v>16270</v>
      </c>
      <c r="G15" s="1333">
        <v>1.52</v>
      </c>
      <c r="H15" s="1334">
        <v>20935</v>
      </c>
      <c r="I15" s="1335">
        <v>7.2720000000000002</v>
      </c>
    </row>
    <row r="16" spans="1:13">
      <c r="A16" s="1321" t="s">
        <v>151</v>
      </c>
      <c r="B16" s="1332">
        <v>137484.17000000001</v>
      </c>
      <c r="C16" s="1323">
        <v>3.44</v>
      </c>
      <c r="D16" s="1322"/>
      <c r="E16" s="1324"/>
      <c r="F16" s="1332">
        <v>11660.02</v>
      </c>
      <c r="G16" s="1336">
        <v>2.75</v>
      </c>
      <c r="H16" s="1331"/>
      <c r="I16" s="1328"/>
    </row>
    <row r="17" spans="1:9">
      <c r="A17" s="1321" t="s">
        <v>152</v>
      </c>
      <c r="B17" s="1332">
        <v>84443.89</v>
      </c>
      <c r="C17" s="1323">
        <v>0.36</v>
      </c>
      <c r="D17" s="1322"/>
      <c r="E17" s="1324"/>
      <c r="F17" s="1332">
        <v>21690.04</v>
      </c>
      <c r="G17" s="1336">
        <v>2.5499999999999998</v>
      </c>
      <c r="H17" s="1331"/>
      <c r="I17" s="1328"/>
    </row>
    <row r="18" spans="1:9">
      <c r="A18" s="1337" t="s">
        <v>153</v>
      </c>
      <c r="B18" s="1338">
        <v>99550.12</v>
      </c>
      <c r="C18" s="1339">
        <v>0.69</v>
      </c>
      <c r="D18" s="1340"/>
      <c r="E18" s="1341"/>
      <c r="F18" s="1338">
        <v>34244.230000000003</v>
      </c>
      <c r="G18" s="1342">
        <v>3.25</v>
      </c>
      <c r="H18" s="1331"/>
      <c r="I18" s="1328"/>
    </row>
    <row r="19" spans="1:9" ht="13.5" thickBot="1">
      <c r="A19" s="1343" t="s">
        <v>376</v>
      </c>
      <c r="B19" s="1344">
        <f>SUM(B7:B18)</f>
        <v>961717.17</v>
      </c>
      <c r="C19" s="1345">
        <v>1.1499999999999999</v>
      </c>
      <c r="D19" s="1346">
        <f>SUM(D7:D18)</f>
        <v>772049.87000000011</v>
      </c>
      <c r="E19" s="1347"/>
      <c r="F19" s="1348">
        <f>SUM(F7:F18)</f>
        <v>129064.29000000001</v>
      </c>
      <c r="G19" s="1349">
        <v>2.39</v>
      </c>
      <c r="H19" s="1350">
        <f>SUM(H7:H18)</f>
        <v>296780.99</v>
      </c>
      <c r="I19" s="1347"/>
    </row>
    <row r="20" spans="1:9" ht="13.5" thickTop="1">
      <c r="A20" s="1351" t="s">
        <v>1201</v>
      </c>
    </row>
    <row r="21" spans="1:9">
      <c r="A21" s="1351"/>
    </row>
    <row r="25" spans="1:9">
      <c r="B25" s="1352"/>
    </row>
    <row r="35" spans="4:6">
      <c r="D35" s="1353"/>
    </row>
    <row r="36" spans="4:6">
      <c r="D36" s="1353"/>
      <c r="F36" s="1353"/>
    </row>
    <row r="37" spans="4:6">
      <c r="D37" s="1353"/>
      <c r="F37" s="1353"/>
    </row>
  </sheetData>
  <mergeCells count="11">
    <mergeCell ref="H5:I5"/>
    <mergeCell ref="A1:I1"/>
    <mergeCell ref="L1:M1"/>
    <mergeCell ref="A2:I2"/>
    <mergeCell ref="H3:I3"/>
    <mergeCell ref="A4:A6"/>
    <mergeCell ref="B4:E4"/>
    <mergeCell ref="F4:I4"/>
    <mergeCell ref="B5:C5"/>
    <mergeCell ref="D5:E5"/>
    <mergeCell ref="F5:G5"/>
  </mergeCells>
  <pageMargins left="0.7" right="0.7" top="0.75" bottom="0.75" header="0.3" footer="0.3"/>
  <pageSetup scale="8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69"/>
  <sheetViews>
    <sheetView view="pageBreakPreview" zoomScaleSheetLayoutView="100" workbookViewId="0">
      <selection sqref="A1:BA1"/>
    </sheetView>
  </sheetViews>
  <sheetFormatPr defaultRowHeight="12.75"/>
  <cols>
    <col min="1" max="2" width="9.140625" style="551"/>
    <col min="3" max="3" width="27" style="551" bestFit="1" customWidth="1"/>
    <col min="4" max="7" width="0" style="551" hidden="1" customWidth="1"/>
    <col min="8" max="8" width="9.140625" style="551"/>
    <col min="9" max="19" width="0" style="551" hidden="1" customWidth="1"/>
    <col min="20" max="20" width="9.140625" style="551"/>
    <col min="21" max="31" width="0" style="551" hidden="1" customWidth="1"/>
    <col min="32" max="32" width="9.140625" style="551"/>
    <col min="33" max="33" width="0" style="551" hidden="1" customWidth="1"/>
    <col min="34" max="40" width="9.140625" style="551" hidden="1" customWidth="1"/>
    <col min="41" max="41" width="9.140625" style="551" customWidth="1"/>
    <col min="42" max="43" width="9.140625" style="551" hidden="1" customWidth="1"/>
    <col min="44" max="45" width="9.140625" style="551"/>
    <col min="46" max="48" width="9.5703125" style="551" bestFit="1" customWidth="1"/>
    <col min="49" max="51" width="10.140625" style="551" bestFit="1" customWidth="1"/>
    <col min="52" max="52" width="10.140625" style="551" customWidth="1"/>
    <col min="53" max="53" width="10.140625" style="551" bestFit="1" customWidth="1"/>
    <col min="54" max="54" width="10.140625" style="551" customWidth="1"/>
    <col min="55" max="16384" width="9.140625" style="551"/>
  </cols>
  <sheetData>
    <row r="1" spans="1:54" ht="15.75">
      <c r="A1" s="1766" t="s">
        <v>457</v>
      </c>
      <c r="B1" s="1766"/>
      <c r="C1" s="1766"/>
      <c r="D1" s="1766"/>
      <c r="E1" s="1766"/>
      <c r="F1" s="1766"/>
      <c r="G1" s="1766"/>
      <c r="H1" s="1766"/>
      <c r="I1" s="1766"/>
      <c r="J1" s="1766"/>
      <c r="K1" s="1766"/>
      <c r="L1" s="1766"/>
      <c r="M1" s="1766"/>
      <c r="N1" s="1766"/>
      <c r="O1" s="1766"/>
      <c r="P1" s="1766"/>
      <c r="Q1" s="1766"/>
      <c r="R1" s="1766"/>
      <c r="S1" s="1766"/>
      <c r="T1" s="1766"/>
      <c r="U1" s="1766"/>
      <c r="V1" s="1766"/>
      <c r="W1" s="1766"/>
      <c r="X1" s="1766"/>
      <c r="Y1" s="1766"/>
      <c r="Z1" s="1766"/>
      <c r="AA1" s="1766"/>
      <c r="AB1" s="1766"/>
      <c r="AC1" s="1766"/>
      <c r="AD1" s="1766"/>
      <c r="AE1" s="1766"/>
      <c r="AF1" s="1766"/>
      <c r="AG1" s="1766"/>
      <c r="AH1" s="1766"/>
      <c r="AI1" s="1766"/>
      <c r="AJ1" s="1766"/>
      <c r="AK1" s="1766"/>
      <c r="AL1" s="1766"/>
      <c r="AM1" s="1766"/>
      <c r="AN1" s="1766"/>
      <c r="AO1" s="1766"/>
      <c r="AP1" s="1766"/>
      <c r="AQ1" s="1766"/>
      <c r="AR1" s="1766"/>
      <c r="AS1" s="1766"/>
      <c r="AT1" s="1766"/>
      <c r="AU1" s="1766"/>
      <c r="AV1" s="1766"/>
      <c r="AW1" s="1766"/>
      <c r="AX1" s="1766"/>
      <c r="AY1" s="1766"/>
      <c r="AZ1" s="1766"/>
      <c r="BA1" s="1766"/>
      <c r="BB1" s="1354"/>
    </row>
    <row r="2" spans="1:54" ht="15.75">
      <c r="A2" s="1966" t="s">
        <v>1203</v>
      </c>
      <c r="B2" s="1966"/>
      <c r="C2" s="1966"/>
      <c r="D2" s="1966"/>
      <c r="E2" s="1966"/>
      <c r="F2" s="1966"/>
      <c r="G2" s="1966"/>
      <c r="H2" s="1966"/>
      <c r="I2" s="1966"/>
      <c r="J2" s="1966"/>
      <c r="K2" s="1966"/>
      <c r="L2" s="1966"/>
      <c r="M2" s="1966"/>
      <c r="N2" s="1966"/>
      <c r="O2" s="1966"/>
      <c r="P2" s="1966"/>
      <c r="Q2" s="1966"/>
      <c r="R2" s="1966"/>
      <c r="S2" s="1966"/>
      <c r="T2" s="1966"/>
      <c r="U2" s="1966"/>
      <c r="V2" s="1966"/>
      <c r="W2" s="1966"/>
      <c r="X2" s="1966"/>
      <c r="Y2" s="1966"/>
      <c r="Z2" s="1966"/>
      <c r="AA2" s="1966"/>
      <c r="AB2" s="1966"/>
      <c r="AC2" s="1966"/>
      <c r="AD2" s="1966"/>
      <c r="AE2" s="1966"/>
      <c r="AF2" s="1966"/>
      <c r="AG2" s="1966"/>
      <c r="AH2" s="1966"/>
      <c r="AI2" s="1966"/>
      <c r="AJ2" s="1966"/>
      <c r="AK2" s="1966"/>
      <c r="AL2" s="1966"/>
      <c r="AM2" s="1966"/>
      <c r="AN2" s="1966"/>
      <c r="AO2" s="1966"/>
      <c r="AP2" s="1966"/>
      <c r="AQ2" s="1966"/>
      <c r="AR2" s="1966"/>
      <c r="AS2" s="1966"/>
      <c r="AT2" s="1966"/>
      <c r="AU2" s="1966"/>
      <c r="AV2" s="1966"/>
      <c r="AW2" s="1966"/>
      <c r="AX2" s="1966"/>
      <c r="AY2" s="1966"/>
      <c r="AZ2" s="1966"/>
      <c r="BA2" s="1966"/>
      <c r="BB2" s="1354"/>
    </row>
    <row r="3" spans="1:54" ht="15.75" customHeight="1" thickBot="1">
      <c r="A3" s="1967" t="s">
        <v>1204</v>
      </c>
      <c r="B3" s="1967"/>
      <c r="C3" s="1967"/>
      <c r="D3" s="1967"/>
      <c r="E3" s="1967"/>
      <c r="F3" s="1967"/>
      <c r="G3" s="1967"/>
      <c r="H3" s="1967"/>
      <c r="I3" s="1967"/>
      <c r="J3" s="1967"/>
      <c r="K3" s="1967"/>
      <c r="L3" s="1967"/>
      <c r="M3" s="1967"/>
      <c r="N3" s="1967"/>
      <c r="O3" s="1967"/>
      <c r="P3" s="1967"/>
      <c r="Q3" s="1967"/>
      <c r="R3" s="1967"/>
      <c r="S3" s="1967"/>
      <c r="T3" s="1967"/>
      <c r="U3" s="1967"/>
      <c r="V3" s="1967"/>
      <c r="W3" s="1967"/>
      <c r="X3" s="1967"/>
      <c r="Y3" s="1967"/>
      <c r="Z3" s="1967"/>
      <c r="AA3" s="1967"/>
      <c r="AB3" s="1967"/>
      <c r="AC3" s="1967"/>
      <c r="AD3" s="1967"/>
      <c r="AE3" s="1967"/>
      <c r="AF3" s="1967"/>
      <c r="AG3" s="1967"/>
      <c r="AH3" s="1967"/>
      <c r="AI3" s="1967"/>
      <c r="AJ3" s="1967"/>
      <c r="AK3" s="1967"/>
      <c r="AL3" s="1967"/>
      <c r="AM3" s="1967"/>
      <c r="AN3" s="1967"/>
      <c r="AO3" s="1967"/>
      <c r="AP3" s="1967"/>
      <c r="AQ3" s="1967"/>
      <c r="AR3" s="1967"/>
      <c r="AS3" s="1967"/>
      <c r="AT3" s="1967"/>
      <c r="AU3" s="1967"/>
      <c r="AV3" s="1967"/>
      <c r="AW3" s="1967"/>
      <c r="AX3" s="1967"/>
      <c r="AY3" s="1967"/>
      <c r="AZ3" s="1968"/>
      <c r="BA3" s="1967"/>
      <c r="BB3" s="1355"/>
    </row>
    <row r="4" spans="1:54" ht="13.5" thickTop="1">
      <c r="A4" s="1969" t="s">
        <v>1205</v>
      </c>
      <c r="B4" s="1970"/>
      <c r="C4" s="1970"/>
      <c r="D4" s="1356">
        <v>2010</v>
      </c>
      <c r="E4" s="1356">
        <v>2011</v>
      </c>
      <c r="F4" s="1356">
        <v>2012</v>
      </c>
      <c r="G4" s="1357">
        <v>2013</v>
      </c>
      <c r="H4" s="1357">
        <v>2013</v>
      </c>
      <c r="I4" s="1357">
        <v>2013</v>
      </c>
      <c r="J4" s="1357">
        <v>2013</v>
      </c>
      <c r="K4" s="1357">
        <v>2013</v>
      </c>
      <c r="L4" s="1357">
        <v>2013</v>
      </c>
      <c r="M4" s="1357">
        <v>2013</v>
      </c>
      <c r="N4" s="1357">
        <v>2014</v>
      </c>
      <c r="O4" s="1357">
        <v>2014</v>
      </c>
      <c r="P4" s="1357">
        <v>2014</v>
      </c>
      <c r="Q4" s="1357">
        <v>2014</v>
      </c>
      <c r="R4" s="1357">
        <v>2014</v>
      </c>
      <c r="S4" s="1357">
        <v>2014</v>
      </c>
      <c r="T4" s="1357">
        <v>2014</v>
      </c>
      <c r="U4" s="1357">
        <v>2014</v>
      </c>
      <c r="V4" s="1357">
        <v>2014</v>
      </c>
      <c r="W4" s="1357">
        <v>2014</v>
      </c>
      <c r="X4" s="1357">
        <v>2014</v>
      </c>
      <c r="Y4" s="1357">
        <v>2014</v>
      </c>
      <c r="Z4" s="1357">
        <v>2015</v>
      </c>
      <c r="AA4" s="1357">
        <v>2015</v>
      </c>
      <c r="AB4" s="1357">
        <v>2015</v>
      </c>
      <c r="AC4" s="1357">
        <v>2015</v>
      </c>
      <c r="AD4" s="1357">
        <v>2015</v>
      </c>
      <c r="AE4" s="1357">
        <v>2015</v>
      </c>
      <c r="AF4" s="1357">
        <v>2015</v>
      </c>
      <c r="AG4" s="1357">
        <v>2015</v>
      </c>
      <c r="AH4" s="1357">
        <v>2015</v>
      </c>
      <c r="AI4" s="1357">
        <v>2015</v>
      </c>
      <c r="AJ4" s="1357">
        <v>2015</v>
      </c>
      <c r="AK4" s="1357">
        <v>2015</v>
      </c>
      <c r="AL4" s="1357">
        <v>2016</v>
      </c>
      <c r="AM4" s="1357">
        <v>2016</v>
      </c>
      <c r="AN4" s="1357">
        <v>2016</v>
      </c>
      <c r="AO4" s="1357">
        <v>2016</v>
      </c>
      <c r="AP4" s="1357">
        <v>2016</v>
      </c>
      <c r="AQ4" s="1357">
        <v>2016</v>
      </c>
      <c r="AR4" s="1357">
        <v>2016</v>
      </c>
      <c r="AS4" s="1357">
        <v>2016</v>
      </c>
      <c r="AT4" s="1357">
        <v>2016</v>
      </c>
      <c r="AU4" s="1357">
        <v>2016</v>
      </c>
      <c r="AV4" s="1357">
        <v>2016</v>
      </c>
      <c r="AW4" s="1357">
        <v>2016</v>
      </c>
      <c r="AX4" s="1357">
        <v>2017</v>
      </c>
      <c r="AY4" s="1357">
        <v>2017</v>
      </c>
      <c r="AZ4" s="1357">
        <v>2017</v>
      </c>
      <c r="BA4" s="1358">
        <v>2017</v>
      </c>
      <c r="BB4" s="1359"/>
    </row>
    <row r="5" spans="1:54">
      <c r="A5" s="1971" t="s">
        <v>140</v>
      </c>
      <c r="B5" s="1972"/>
      <c r="C5" s="1972"/>
      <c r="D5" s="1360">
        <v>2016</v>
      </c>
      <c r="E5" s="1360">
        <v>2016</v>
      </c>
      <c r="F5" s="1360">
        <v>2017</v>
      </c>
      <c r="G5" s="1360" t="s">
        <v>1206</v>
      </c>
      <c r="H5" s="1360" t="s">
        <v>1207</v>
      </c>
      <c r="I5" s="1360" t="s">
        <v>1208</v>
      </c>
      <c r="J5" s="1360" t="s">
        <v>1209</v>
      </c>
      <c r="K5" s="1360" t="s">
        <v>1210</v>
      </c>
      <c r="L5" s="1360" t="s">
        <v>1211</v>
      </c>
      <c r="M5" s="1360" t="s">
        <v>1212</v>
      </c>
      <c r="N5" s="1360" t="s">
        <v>1213</v>
      </c>
      <c r="O5" s="1360" t="s">
        <v>1214</v>
      </c>
      <c r="P5" s="1360" t="s">
        <v>1215</v>
      </c>
      <c r="Q5" s="1360" t="s">
        <v>864</v>
      </c>
      <c r="R5" s="1360" t="s">
        <v>742</v>
      </c>
      <c r="S5" s="1360" t="s">
        <v>1206</v>
      </c>
      <c r="T5" s="1360" t="s">
        <v>1207</v>
      </c>
      <c r="U5" s="1360" t="s">
        <v>1208</v>
      </c>
      <c r="V5" s="1360" t="s">
        <v>1209</v>
      </c>
      <c r="W5" s="1360" t="s">
        <v>1210</v>
      </c>
      <c r="X5" s="1360" t="s">
        <v>1211</v>
      </c>
      <c r="Y5" s="1360" t="s">
        <v>1212</v>
      </c>
      <c r="Z5" s="1360" t="s">
        <v>1213</v>
      </c>
      <c r="AA5" s="1360" t="s">
        <v>1214</v>
      </c>
      <c r="AB5" s="1360" t="s">
        <v>1215</v>
      </c>
      <c r="AC5" s="1360" t="s">
        <v>864</v>
      </c>
      <c r="AD5" s="1360" t="s">
        <v>742</v>
      </c>
      <c r="AE5" s="1360" t="s">
        <v>1206</v>
      </c>
      <c r="AF5" s="1360" t="s">
        <v>1207</v>
      </c>
      <c r="AG5" s="1360" t="s">
        <v>1208</v>
      </c>
      <c r="AH5" s="1360" t="s">
        <v>1209</v>
      </c>
      <c r="AI5" s="1360" t="s">
        <v>1210</v>
      </c>
      <c r="AJ5" s="1360" t="s">
        <v>1211</v>
      </c>
      <c r="AK5" s="1360" t="s">
        <v>1212</v>
      </c>
      <c r="AL5" s="1360" t="s">
        <v>1213</v>
      </c>
      <c r="AM5" s="1360" t="s">
        <v>1214</v>
      </c>
      <c r="AN5" s="1360" t="s">
        <v>1215</v>
      </c>
      <c r="AO5" s="1360" t="s">
        <v>864</v>
      </c>
      <c r="AP5" s="1360" t="s">
        <v>742</v>
      </c>
      <c r="AQ5" s="1360" t="s">
        <v>1206</v>
      </c>
      <c r="AR5" s="1360" t="s">
        <v>1207</v>
      </c>
      <c r="AS5" s="1360" t="s">
        <v>1208</v>
      </c>
      <c r="AT5" s="1360" t="s">
        <v>1216</v>
      </c>
      <c r="AU5" s="1360" t="s">
        <v>1210</v>
      </c>
      <c r="AV5" s="1360" t="s">
        <v>1211</v>
      </c>
      <c r="AW5" s="1360" t="s">
        <v>1212</v>
      </c>
      <c r="AX5" s="1360" t="s">
        <v>1213</v>
      </c>
      <c r="AY5" s="1360" t="s">
        <v>1214</v>
      </c>
      <c r="AZ5" s="1360" t="s">
        <v>1215</v>
      </c>
      <c r="BA5" s="1361" t="s">
        <v>864</v>
      </c>
      <c r="BB5" s="1359"/>
    </row>
    <row r="6" spans="1:54">
      <c r="A6" s="1362" t="s">
        <v>1217</v>
      </c>
      <c r="B6" s="1351"/>
      <c r="C6" s="1351"/>
      <c r="D6" s="1363"/>
      <c r="E6" s="1363"/>
      <c r="F6" s="1363"/>
      <c r="G6" s="1363"/>
      <c r="H6" s="1364"/>
      <c r="I6" s="1364"/>
      <c r="J6" s="1364"/>
      <c r="K6" s="1364"/>
      <c r="L6" s="1364"/>
      <c r="M6" s="1364"/>
      <c r="N6" s="1364"/>
      <c r="O6" s="1364"/>
      <c r="P6" s="1364"/>
      <c r="Q6" s="1364"/>
      <c r="R6" s="1364"/>
      <c r="S6" s="1365"/>
      <c r="T6" s="1364"/>
      <c r="U6" s="1364"/>
      <c r="V6" s="1364"/>
      <c r="W6" s="1364"/>
      <c r="X6" s="1364"/>
      <c r="Y6" s="1364"/>
      <c r="Z6" s="1364"/>
      <c r="AA6" s="1364"/>
      <c r="AB6" s="1364"/>
      <c r="AC6" s="1364"/>
      <c r="AD6" s="1364"/>
      <c r="AE6" s="1364"/>
      <c r="AF6" s="1364"/>
      <c r="AG6" s="1364"/>
      <c r="AH6" s="1364"/>
      <c r="AI6" s="1364"/>
      <c r="AJ6" s="1364"/>
      <c r="AK6" s="1364"/>
      <c r="AL6" s="1364"/>
      <c r="AM6" s="1364"/>
      <c r="AN6" s="1364"/>
      <c r="AO6" s="1364"/>
      <c r="AP6" s="1364"/>
      <c r="AQ6" s="1364"/>
      <c r="AR6" s="1364"/>
      <c r="AS6" s="1364"/>
      <c r="AT6" s="1364"/>
      <c r="AU6" s="1364"/>
      <c r="AV6" s="1364"/>
      <c r="AW6" s="1364"/>
      <c r="AX6" s="1364"/>
      <c r="AY6" s="1364"/>
      <c r="AZ6" s="1364"/>
      <c r="BA6" s="1366"/>
      <c r="BB6" s="1364"/>
    </row>
    <row r="7" spans="1:54">
      <c r="A7" s="1362"/>
      <c r="B7" s="1351" t="s">
        <v>1218</v>
      </c>
      <c r="C7" s="1351"/>
      <c r="D7" s="1364"/>
      <c r="E7" s="1364"/>
      <c r="F7" s="1364"/>
      <c r="G7" s="1363"/>
      <c r="H7" s="1364"/>
      <c r="I7" s="1364"/>
      <c r="J7" s="1364"/>
      <c r="K7" s="1364"/>
      <c r="L7" s="1364"/>
      <c r="M7" s="1364"/>
      <c r="N7" s="1364"/>
      <c r="O7" s="1364"/>
      <c r="P7" s="1364"/>
      <c r="Q7" s="1364"/>
      <c r="R7" s="1364"/>
      <c r="S7" s="1364"/>
      <c r="T7" s="1364"/>
      <c r="U7" s="1364"/>
      <c r="V7" s="1364"/>
      <c r="W7" s="1364"/>
      <c r="X7" s="1364"/>
      <c r="Y7" s="1364"/>
      <c r="Z7" s="1364"/>
      <c r="AA7" s="1364"/>
      <c r="AB7" s="1364"/>
      <c r="AC7" s="1364"/>
      <c r="AD7" s="1364"/>
      <c r="AE7" s="1364"/>
      <c r="AF7" s="1364"/>
      <c r="AG7" s="1364"/>
      <c r="AH7" s="1364"/>
      <c r="AI7" s="1364"/>
      <c r="AJ7" s="1364"/>
      <c r="AK7" s="1364"/>
      <c r="AL7" s="1364"/>
      <c r="AM7" s="1364"/>
      <c r="AN7" s="1364"/>
      <c r="AO7" s="1364"/>
      <c r="AP7" s="1364"/>
      <c r="AQ7" s="1364"/>
      <c r="AR7" s="1364"/>
      <c r="AS7" s="1364"/>
      <c r="AT7" s="1364"/>
      <c r="AU7" s="1364"/>
      <c r="AV7" s="1364"/>
      <c r="AW7" s="1364"/>
      <c r="AX7" s="1364"/>
      <c r="AY7" s="1364"/>
      <c r="AZ7" s="1364"/>
      <c r="BA7" s="1366"/>
      <c r="BB7" s="1364"/>
    </row>
    <row r="8" spans="1:54">
      <c r="A8" s="1362"/>
      <c r="B8" s="1367" t="s">
        <v>408</v>
      </c>
      <c r="C8" s="1367"/>
      <c r="D8" s="1363" t="s">
        <v>194</v>
      </c>
      <c r="E8" s="1363">
        <v>5.5</v>
      </c>
      <c r="F8" s="1365">
        <v>5</v>
      </c>
      <c r="G8" s="1365">
        <v>6</v>
      </c>
      <c r="H8" s="1365">
        <v>6</v>
      </c>
      <c r="I8" s="1365">
        <v>5</v>
      </c>
      <c r="J8" s="1365">
        <v>5</v>
      </c>
      <c r="K8" s="1365">
        <v>5</v>
      </c>
      <c r="L8" s="1365">
        <v>5</v>
      </c>
      <c r="M8" s="1365">
        <v>5</v>
      </c>
      <c r="N8" s="1365">
        <v>5</v>
      </c>
      <c r="O8" s="1365">
        <v>5</v>
      </c>
      <c r="P8" s="1365">
        <v>129.1</v>
      </c>
      <c r="Q8" s="1365">
        <v>5</v>
      </c>
      <c r="R8" s="1365">
        <v>5</v>
      </c>
      <c r="S8" s="1365">
        <v>5</v>
      </c>
      <c r="T8" s="1365">
        <v>5</v>
      </c>
      <c r="U8" s="1365">
        <v>6</v>
      </c>
      <c r="V8" s="1365">
        <v>6</v>
      </c>
      <c r="W8" s="1365">
        <v>6</v>
      </c>
      <c r="X8" s="1365">
        <v>6</v>
      </c>
      <c r="Y8" s="1365">
        <v>6</v>
      </c>
      <c r="Z8" s="1365">
        <v>6</v>
      </c>
      <c r="AA8" s="1365">
        <v>6</v>
      </c>
      <c r="AB8" s="1365">
        <v>6</v>
      </c>
      <c r="AC8" s="1365">
        <v>6</v>
      </c>
      <c r="AD8" s="1365">
        <v>6</v>
      </c>
      <c r="AE8" s="1365">
        <v>6</v>
      </c>
      <c r="AF8" s="1365">
        <v>6</v>
      </c>
      <c r="AG8" s="1365">
        <v>6</v>
      </c>
      <c r="AH8" s="1365">
        <v>6</v>
      </c>
      <c r="AI8" s="1365">
        <v>6</v>
      </c>
      <c r="AJ8" s="1365">
        <v>6</v>
      </c>
      <c r="AK8" s="1365">
        <v>6</v>
      </c>
      <c r="AL8" s="1365">
        <v>6</v>
      </c>
      <c r="AM8" s="1365">
        <v>6</v>
      </c>
      <c r="AN8" s="1365">
        <v>6</v>
      </c>
      <c r="AO8" s="1365">
        <v>6</v>
      </c>
      <c r="AP8" s="1365">
        <v>6</v>
      </c>
      <c r="AQ8" s="1365">
        <v>6</v>
      </c>
      <c r="AR8" s="1365">
        <v>6</v>
      </c>
      <c r="AS8" s="1365">
        <v>6</v>
      </c>
      <c r="AT8" s="1365">
        <v>6</v>
      </c>
      <c r="AU8" s="1365">
        <v>6</v>
      </c>
      <c r="AV8" s="1365">
        <v>6</v>
      </c>
      <c r="AW8" s="1365">
        <v>6</v>
      </c>
      <c r="AX8" s="1365">
        <v>6</v>
      </c>
      <c r="AY8" s="1365">
        <v>6</v>
      </c>
      <c r="AZ8" s="1365">
        <v>6</v>
      </c>
      <c r="BA8" s="1368">
        <v>6</v>
      </c>
      <c r="BB8" s="1365"/>
    </row>
    <row r="9" spans="1:54">
      <c r="A9" s="1362"/>
      <c r="B9" s="1367" t="s">
        <v>1219</v>
      </c>
      <c r="C9" s="1367"/>
      <c r="D9" s="1363">
        <v>5.5</v>
      </c>
      <c r="E9" s="1363">
        <v>5.5</v>
      </c>
      <c r="F9" s="1365">
        <v>5</v>
      </c>
      <c r="G9" s="1365">
        <v>5.5</v>
      </c>
      <c r="H9" s="1365">
        <v>5.5</v>
      </c>
      <c r="I9" s="1365">
        <v>4.5</v>
      </c>
      <c r="J9" s="1365">
        <v>4.5</v>
      </c>
      <c r="K9" s="1365">
        <v>4.5</v>
      </c>
      <c r="L9" s="1365">
        <v>4.5</v>
      </c>
      <c r="M9" s="1365">
        <v>4.5</v>
      </c>
      <c r="N9" s="1365">
        <v>4.5</v>
      </c>
      <c r="O9" s="1365">
        <v>4.5</v>
      </c>
      <c r="P9" s="1365">
        <v>4.5</v>
      </c>
      <c r="Q9" s="1365">
        <v>4.5</v>
      </c>
      <c r="R9" s="1365">
        <v>4.5</v>
      </c>
      <c r="S9" s="1365">
        <v>4.5</v>
      </c>
      <c r="T9" s="1365">
        <v>4.5</v>
      </c>
      <c r="U9" s="1365">
        <v>5</v>
      </c>
      <c r="V9" s="1365">
        <v>5</v>
      </c>
      <c r="W9" s="1365">
        <v>5</v>
      </c>
      <c r="X9" s="1365">
        <v>5</v>
      </c>
      <c r="Y9" s="1365">
        <v>5</v>
      </c>
      <c r="Z9" s="1365">
        <v>5</v>
      </c>
      <c r="AA9" s="1365">
        <v>5</v>
      </c>
      <c r="AB9" s="1365">
        <v>5</v>
      </c>
      <c r="AC9" s="1365">
        <v>5</v>
      </c>
      <c r="AD9" s="1365">
        <v>5</v>
      </c>
      <c r="AE9" s="1365">
        <v>5</v>
      </c>
      <c r="AF9" s="1365">
        <v>5</v>
      </c>
      <c r="AG9" s="1365">
        <v>5</v>
      </c>
      <c r="AH9" s="1365">
        <v>5</v>
      </c>
      <c r="AI9" s="1365">
        <v>5</v>
      </c>
      <c r="AJ9" s="1365">
        <v>5</v>
      </c>
      <c r="AK9" s="1365">
        <v>5</v>
      </c>
      <c r="AL9" s="1365">
        <v>5</v>
      </c>
      <c r="AM9" s="1365">
        <v>5</v>
      </c>
      <c r="AN9" s="1365">
        <v>5</v>
      </c>
      <c r="AO9" s="1365">
        <v>5</v>
      </c>
      <c r="AP9" s="1365">
        <v>5</v>
      </c>
      <c r="AQ9" s="1365">
        <v>5</v>
      </c>
      <c r="AR9" s="1365">
        <v>5</v>
      </c>
      <c r="AS9" s="1365">
        <v>5</v>
      </c>
      <c r="AT9" s="1365">
        <v>5</v>
      </c>
      <c r="AU9" s="1365">
        <v>5</v>
      </c>
      <c r="AV9" s="1365">
        <v>5</v>
      </c>
      <c r="AW9" s="1365">
        <v>5</v>
      </c>
      <c r="AX9" s="1365">
        <v>5</v>
      </c>
      <c r="AY9" s="1365">
        <v>5</v>
      </c>
      <c r="AZ9" s="1365">
        <v>5</v>
      </c>
      <c r="BA9" s="1368">
        <v>5</v>
      </c>
      <c r="BB9" s="1365"/>
    </row>
    <row r="10" spans="1:54">
      <c r="A10" s="1362"/>
      <c r="B10" s="1367" t="s">
        <v>411</v>
      </c>
      <c r="C10" s="1367"/>
      <c r="D10" s="1363">
        <v>5.5</v>
      </c>
      <c r="E10" s="1363">
        <v>5.5</v>
      </c>
      <c r="F10" s="1365">
        <v>5</v>
      </c>
      <c r="G10" s="1365">
        <v>5</v>
      </c>
      <c r="H10" s="1365">
        <v>5</v>
      </c>
      <c r="I10" s="1365">
        <v>4</v>
      </c>
      <c r="J10" s="1365">
        <v>4</v>
      </c>
      <c r="K10" s="1365">
        <v>4</v>
      </c>
      <c r="L10" s="1365">
        <v>4</v>
      </c>
      <c r="M10" s="1365">
        <v>4</v>
      </c>
      <c r="N10" s="1365">
        <v>4</v>
      </c>
      <c r="O10" s="1365">
        <v>4</v>
      </c>
      <c r="P10" s="1365">
        <v>4</v>
      </c>
      <c r="Q10" s="1365">
        <v>4</v>
      </c>
      <c r="R10" s="1365">
        <v>4</v>
      </c>
      <c r="S10" s="1365">
        <v>4</v>
      </c>
      <c r="T10" s="1365">
        <v>4</v>
      </c>
      <c r="U10" s="1365">
        <v>4</v>
      </c>
      <c r="V10" s="1365">
        <v>4</v>
      </c>
      <c r="W10" s="1365">
        <v>4</v>
      </c>
      <c r="X10" s="1365">
        <v>4</v>
      </c>
      <c r="Y10" s="1365">
        <v>4</v>
      </c>
      <c r="Z10" s="1365">
        <v>4</v>
      </c>
      <c r="AA10" s="1365">
        <v>4</v>
      </c>
      <c r="AB10" s="1365">
        <v>4</v>
      </c>
      <c r="AC10" s="1365">
        <v>4</v>
      </c>
      <c r="AD10" s="1365">
        <v>4</v>
      </c>
      <c r="AE10" s="1365">
        <v>4</v>
      </c>
      <c r="AF10" s="1365">
        <v>4</v>
      </c>
      <c r="AG10" s="1365">
        <v>4</v>
      </c>
      <c r="AH10" s="1365">
        <v>4</v>
      </c>
      <c r="AI10" s="1365">
        <v>4</v>
      </c>
      <c r="AJ10" s="1365">
        <v>4</v>
      </c>
      <c r="AK10" s="1365">
        <v>4</v>
      </c>
      <c r="AL10" s="1365">
        <v>4</v>
      </c>
      <c r="AM10" s="1365">
        <v>4</v>
      </c>
      <c r="AN10" s="1365">
        <v>4</v>
      </c>
      <c r="AO10" s="1365">
        <v>4</v>
      </c>
      <c r="AP10" s="1365">
        <v>4</v>
      </c>
      <c r="AQ10" s="1365">
        <v>4</v>
      </c>
      <c r="AR10" s="1365">
        <v>4</v>
      </c>
      <c r="AS10" s="1365">
        <v>4</v>
      </c>
      <c r="AT10" s="1365">
        <v>4</v>
      </c>
      <c r="AU10" s="1365">
        <v>4</v>
      </c>
      <c r="AV10" s="1365">
        <v>4</v>
      </c>
      <c r="AW10" s="1365">
        <v>4</v>
      </c>
      <c r="AX10" s="1365">
        <v>4</v>
      </c>
      <c r="AY10" s="1365">
        <v>4</v>
      </c>
      <c r="AZ10" s="1365">
        <v>4</v>
      </c>
      <c r="BA10" s="1368">
        <v>4</v>
      </c>
      <c r="BB10" s="1365"/>
    </row>
    <row r="11" spans="1:54">
      <c r="A11" s="1369"/>
      <c r="B11" s="1351" t="s">
        <v>1220</v>
      </c>
      <c r="C11" s="1351"/>
      <c r="D11" s="1363">
        <v>6.5</v>
      </c>
      <c r="E11" s="1365">
        <v>7</v>
      </c>
      <c r="F11" s="1365">
        <v>7</v>
      </c>
      <c r="G11" s="1365">
        <v>8</v>
      </c>
      <c r="H11" s="1365">
        <v>8</v>
      </c>
      <c r="I11" s="1365">
        <v>8</v>
      </c>
      <c r="J11" s="1365">
        <v>8</v>
      </c>
      <c r="K11" s="1365">
        <v>8</v>
      </c>
      <c r="L11" s="1365">
        <v>8</v>
      </c>
      <c r="M11" s="1365">
        <v>8</v>
      </c>
      <c r="N11" s="1365">
        <v>8</v>
      </c>
      <c r="O11" s="1365">
        <v>8</v>
      </c>
      <c r="P11" s="1365">
        <v>8</v>
      </c>
      <c r="Q11" s="1365">
        <v>8</v>
      </c>
      <c r="R11" s="1365">
        <v>8</v>
      </c>
      <c r="S11" s="1365">
        <v>8</v>
      </c>
      <c r="T11" s="1365">
        <v>8</v>
      </c>
      <c r="U11" s="1365">
        <v>8</v>
      </c>
      <c r="V11" s="1365">
        <v>8</v>
      </c>
      <c r="W11" s="1365">
        <v>8</v>
      </c>
      <c r="X11" s="1365">
        <v>8</v>
      </c>
      <c r="Y11" s="1365">
        <v>8</v>
      </c>
      <c r="Z11" s="1365">
        <v>8</v>
      </c>
      <c r="AA11" s="1365">
        <v>8</v>
      </c>
      <c r="AB11" s="1365">
        <v>8</v>
      </c>
      <c r="AC11" s="1365">
        <v>8</v>
      </c>
      <c r="AD11" s="1365">
        <v>8</v>
      </c>
      <c r="AE11" s="1365">
        <v>8</v>
      </c>
      <c r="AF11" s="1365">
        <v>8</v>
      </c>
      <c r="AG11" s="1365">
        <v>7</v>
      </c>
      <c r="AH11" s="1365">
        <v>7</v>
      </c>
      <c r="AI11" s="1365">
        <v>7</v>
      </c>
      <c r="AJ11" s="1365">
        <v>7</v>
      </c>
      <c r="AK11" s="1365">
        <v>7</v>
      </c>
      <c r="AL11" s="1365">
        <v>7</v>
      </c>
      <c r="AM11" s="1365">
        <v>7</v>
      </c>
      <c r="AN11" s="1365">
        <v>7</v>
      </c>
      <c r="AO11" s="1365">
        <v>7</v>
      </c>
      <c r="AP11" s="1365">
        <v>7</v>
      </c>
      <c r="AQ11" s="1365">
        <v>7</v>
      </c>
      <c r="AR11" s="1365">
        <v>7</v>
      </c>
      <c r="AS11" s="1365">
        <v>7</v>
      </c>
      <c r="AT11" s="1365">
        <v>7</v>
      </c>
      <c r="AU11" s="1365">
        <v>7</v>
      </c>
      <c r="AV11" s="1365">
        <v>7</v>
      </c>
      <c r="AW11" s="1365">
        <v>7</v>
      </c>
      <c r="AX11" s="1365">
        <v>7</v>
      </c>
      <c r="AY11" s="1365">
        <v>7</v>
      </c>
      <c r="AZ11" s="1365">
        <v>7</v>
      </c>
      <c r="BA11" s="1368">
        <v>7</v>
      </c>
      <c r="BB11" s="1365"/>
    </row>
    <row r="12" spans="1:54" s="1364" customFormat="1">
      <c r="A12" s="1369"/>
      <c r="B12" s="1351" t="s">
        <v>1221</v>
      </c>
      <c r="C12" s="1351"/>
      <c r="AW12" s="1365"/>
      <c r="AX12" s="1365"/>
      <c r="AY12" s="1365"/>
      <c r="AZ12" s="1365"/>
      <c r="BA12" s="1368"/>
      <c r="BB12" s="1365"/>
    </row>
    <row r="13" spans="1:54" s="1364" customFormat="1">
      <c r="A13" s="1369"/>
      <c r="B13" s="1351"/>
      <c r="C13" s="1351" t="s">
        <v>1222</v>
      </c>
      <c r="D13" s="1363"/>
      <c r="E13" s="1363">
        <v>1.5</v>
      </c>
      <c r="F13" s="1363">
        <v>1.5</v>
      </c>
      <c r="G13" s="1363">
        <v>1.5</v>
      </c>
      <c r="H13" s="1365">
        <v>1.5</v>
      </c>
      <c r="I13" s="1365">
        <v>1</v>
      </c>
      <c r="J13" s="1365">
        <v>1</v>
      </c>
      <c r="K13" s="1365">
        <v>1</v>
      </c>
      <c r="L13" s="1365">
        <v>1</v>
      </c>
      <c r="M13" s="1365">
        <v>1</v>
      </c>
      <c r="N13" s="1365">
        <v>1</v>
      </c>
      <c r="O13" s="1365">
        <v>1</v>
      </c>
      <c r="P13" s="1365">
        <v>1</v>
      </c>
      <c r="Q13" s="1365">
        <v>1</v>
      </c>
      <c r="R13" s="1365">
        <v>1</v>
      </c>
      <c r="S13" s="1365">
        <v>1</v>
      </c>
      <c r="T13" s="1365">
        <v>1</v>
      </c>
      <c r="U13" s="1365">
        <v>1</v>
      </c>
      <c r="V13" s="1365">
        <v>1</v>
      </c>
      <c r="W13" s="1365">
        <v>1</v>
      </c>
      <c r="X13" s="1365">
        <v>1</v>
      </c>
      <c r="Y13" s="1365">
        <v>1</v>
      </c>
      <c r="Z13" s="1365">
        <v>1</v>
      </c>
      <c r="AA13" s="1365">
        <v>1</v>
      </c>
      <c r="AB13" s="1365">
        <v>1</v>
      </c>
      <c r="AC13" s="1365">
        <v>1</v>
      </c>
      <c r="AD13" s="1365">
        <v>1</v>
      </c>
      <c r="AE13" s="1365">
        <v>1</v>
      </c>
      <c r="AF13" s="1365">
        <v>1</v>
      </c>
      <c r="AG13" s="1365">
        <v>1</v>
      </c>
      <c r="AH13" s="1365">
        <v>1</v>
      </c>
      <c r="AI13" s="1365">
        <v>1</v>
      </c>
      <c r="AJ13" s="1365">
        <v>1</v>
      </c>
      <c r="AK13" s="1365">
        <v>1</v>
      </c>
      <c r="AL13" s="1365">
        <v>1</v>
      </c>
      <c r="AM13" s="1365">
        <v>1</v>
      </c>
      <c r="AN13" s="1365">
        <v>1</v>
      </c>
      <c r="AO13" s="1365">
        <v>1</v>
      </c>
      <c r="AP13" s="1365">
        <v>1</v>
      </c>
      <c r="AQ13" s="1365">
        <v>1</v>
      </c>
      <c r="AR13" s="1365">
        <v>1</v>
      </c>
      <c r="AS13" s="1365">
        <v>1</v>
      </c>
      <c r="AT13" s="1365">
        <v>1</v>
      </c>
      <c r="AU13" s="1365">
        <v>1</v>
      </c>
      <c r="AV13" s="1365">
        <v>1</v>
      </c>
      <c r="AW13" s="1365">
        <v>1</v>
      </c>
      <c r="AX13" s="1365">
        <v>1</v>
      </c>
      <c r="AY13" s="1365">
        <v>1</v>
      </c>
      <c r="AZ13" s="1365">
        <v>1</v>
      </c>
      <c r="BA13" s="1368">
        <v>1</v>
      </c>
      <c r="BB13" s="1365"/>
    </row>
    <row r="14" spans="1:54" s="1364" customFormat="1">
      <c r="A14" s="1369"/>
      <c r="B14" s="1351"/>
      <c r="C14" s="1351" t="s">
        <v>1223</v>
      </c>
      <c r="D14" s="1370"/>
      <c r="E14" s="1365">
        <v>7</v>
      </c>
      <c r="F14" s="1365">
        <v>7</v>
      </c>
      <c r="G14" s="1365">
        <v>6</v>
      </c>
      <c r="H14" s="1365">
        <v>6</v>
      </c>
      <c r="I14" s="1365">
        <v>5</v>
      </c>
      <c r="J14" s="1365">
        <v>5</v>
      </c>
      <c r="K14" s="1365">
        <v>5</v>
      </c>
      <c r="L14" s="1365">
        <v>5</v>
      </c>
      <c r="M14" s="1365">
        <v>5</v>
      </c>
      <c r="N14" s="1365">
        <v>5</v>
      </c>
      <c r="O14" s="1365">
        <v>5</v>
      </c>
      <c r="P14" s="1365">
        <v>5</v>
      </c>
      <c r="Q14" s="1365">
        <v>5</v>
      </c>
      <c r="R14" s="1365">
        <v>5</v>
      </c>
      <c r="S14" s="1365">
        <v>5</v>
      </c>
      <c r="T14" s="1365">
        <v>5</v>
      </c>
      <c r="U14" s="1365">
        <v>4</v>
      </c>
      <c r="V14" s="1365">
        <v>4</v>
      </c>
      <c r="W14" s="1365">
        <v>4</v>
      </c>
      <c r="X14" s="1365">
        <v>4</v>
      </c>
      <c r="Y14" s="1365">
        <v>4</v>
      </c>
      <c r="Z14" s="1365">
        <v>4</v>
      </c>
      <c r="AA14" s="1365">
        <v>4</v>
      </c>
      <c r="AB14" s="1365">
        <v>4</v>
      </c>
      <c r="AC14" s="1365">
        <v>4</v>
      </c>
      <c r="AD14" s="1365">
        <v>4</v>
      </c>
      <c r="AE14" s="1365">
        <v>4</v>
      </c>
      <c r="AF14" s="1365">
        <v>4</v>
      </c>
      <c r="AG14" s="1365">
        <v>4</v>
      </c>
      <c r="AH14" s="1365">
        <v>4</v>
      </c>
      <c r="AI14" s="1365">
        <v>4</v>
      </c>
      <c r="AJ14" s="1365">
        <v>4</v>
      </c>
      <c r="AK14" s="1365">
        <v>4</v>
      </c>
      <c r="AL14" s="1365">
        <v>4</v>
      </c>
      <c r="AM14" s="1365">
        <v>4</v>
      </c>
      <c r="AN14" s="1365">
        <v>4</v>
      </c>
      <c r="AO14" s="1365">
        <v>4</v>
      </c>
      <c r="AP14" s="1365">
        <v>4</v>
      </c>
      <c r="AQ14" s="1365">
        <v>4</v>
      </c>
      <c r="AR14" s="1365">
        <v>4</v>
      </c>
      <c r="AS14" s="1365">
        <v>4</v>
      </c>
      <c r="AT14" s="1365">
        <v>4</v>
      </c>
      <c r="AU14" s="1365">
        <v>4</v>
      </c>
      <c r="AV14" s="1365">
        <v>4</v>
      </c>
      <c r="AW14" s="1365">
        <v>4</v>
      </c>
      <c r="AX14" s="1365">
        <v>4</v>
      </c>
      <c r="AY14" s="1365">
        <v>4</v>
      </c>
      <c r="AZ14" s="1365">
        <v>4</v>
      </c>
      <c r="BA14" s="1368">
        <v>4</v>
      </c>
      <c r="BB14" s="1365"/>
    </row>
    <row r="15" spans="1:54">
      <c r="A15" s="1369"/>
      <c r="B15" s="1351"/>
      <c r="C15" s="1351" t="s">
        <v>1224</v>
      </c>
      <c r="D15" s="1371" t="s">
        <v>1225</v>
      </c>
      <c r="E15" s="1371" t="s">
        <v>1225</v>
      </c>
      <c r="F15" s="1371" t="s">
        <v>1225</v>
      </c>
      <c r="G15" s="1371" t="s">
        <v>1225</v>
      </c>
      <c r="H15" s="1371" t="s">
        <v>1225</v>
      </c>
      <c r="I15" s="1371" t="s">
        <v>1225</v>
      </c>
      <c r="J15" s="1371" t="s">
        <v>1225</v>
      </c>
      <c r="K15" s="1371" t="s">
        <v>1225</v>
      </c>
      <c r="L15" s="1371" t="s">
        <v>1225</v>
      </c>
      <c r="M15" s="1371" t="s">
        <v>1225</v>
      </c>
      <c r="N15" s="1371" t="s">
        <v>1225</v>
      </c>
      <c r="O15" s="1371" t="s">
        <v>1225</v>
      </c>
      <c r="P15" s="1371" t="s">
        <v>1225</v>
      </c>
      <c r="Q15" s="1371" t="s">
        <v>1225</v>
      </c>
      <c r="R15" s="1371" t="s">
        <v>1225</v>
      </c>
      <c r="S15" s="1371" t="s">
        <v>1225</v>
      </c>
      <c r="T15" s="1371" t="s">
        <v>1225</v>
      </c>
      <c r="U15" s="1371" t="s">
        <v>1225</v>
      </c>
      <c r="V15" s="1371" t="s">
        <v>1225</v>
      </c>
      <c r="W15" s="1371" t="s">
        <v>1225</v>
      </c>
      <c r="X15" s="1371" t="s">
        <v>1225</v>
      </c>
      <c r="Y15" s="1371" t="s">
        <v>1225</v>
      </c>
      <c r="Z15" s="1371" t="s">
        <v>1225</v>
      </c>
      <c r="AA15" s="1371" t="s">
        <v>1225</v>
      </c>
      <c r="AB15" s="1371" t="s">
        <v>1225</v>
      </c>
      <c r="AC15" s="1371" t="s">
        <v>1225</v>
      </c>
      <c r="AD15" s="1371" t="s">
        <v>1225</v>
      </c>
      <c r="AE15" s="1371" t="s">
        <v>1225</v>
      </c>
      <c r="AF15" s="1371" t="s">
        <v>1225</v>
      </c>
      <c r="AG15" s="1371" t="s">
        <v>1225</v>
      </c>
      <c r="AH15" s="1371" t="s">
        <v>1225</v>
      </c>
      <c r="AI15" s="1371" t="s">
        <v>1225</v>
      </c>
      <c r="AJ15" s="1371" t="s">
        <v>1225</v>
      </c>
      <c r="AK15" s="1371" t="s">
        <v>1225</v>
      </c>
      <c r="AL15" s="1371" t="s">
        <v>1225</v>
      </c>
      <c r="AM15" s="1371" t="s">
        <v>1225</v>
      </c>
      <c r="AN15" s="1371" t="s">
        <v>1225</v>
      </c>
      <c r="AO15" s="1371" t="s">
        <v>1225</v>
      </c>
      <c r="AP15" s="1371" t="s">
        <v>1225</v>
      </c>
      <c r="AQ15" s="1371" t="s">
        <v>1225</v>
      </c>
      <c r="AR15" s="1371" t="s">
        <v>1225</v>
      </c>
      <c r="AS15" s="1371" t="s">
        <v>1225</v>
      </c>
      <c r="AT15" s="1371" t="s">
        <v>1225</v>
      </c>
      <c r="AU15" s="1371" t="s">
        <v>1225</v>
      </c>
      <c r="AV15" s="1371" t="s">
        <v>1225</v>
      </c>
      <c r="AW15" s="1372" t="s">
        <v>1225</v>
      </c>
      <c r="AX15" s="1372" t="s">
        <v>1225</v>
      </c>
      <c r="AY15" s="1372" t="s">
        <v>1225</v>
      </c>
      <c r="AZ15" s="1372" t="s">
        <v>1225</v>
      </c>
      <c r="BA15" s="1373" t="s">
        <v>1225</v>
      </c>
      <c r="BB15" s="1372"/>
    </row>
    <row r="16" spans="1:54">
      <c r="A16" s="1369"/>
      <c r="B16" s="1351" t="s">
        <v>1226</v>
      </c>
      <c r="C16" s="1351"/>
      <c r="D16" s="1371"/>
      <c r="E16" s="1374"/>
      <c r="F16" s="1374"/>
      <c r="G16" s="1375">
        <v>8</v>
      </c>
      <c r="H16" s="1375">
        <v>8</v>
      </c>
      <c r="I16" s="1375">
        <v>8</v>
      </c>
      <c r="J16" s="1375">
        <v>8</v>
      </c>
      <c r="K16" s="1375">
        <v>8</v>
      </c>
      <c r="L16" s="1375">
        <v>8</v>
      </c>
      <c r="M16" s="1375">
        <v>8</v>
      </c>
      <c r="N16" s="1375">
        <v>8</v>
      </c>
      <c r="O16" s="1375">
        <v>8</v>
      </c>
      <c r="P16" s="1375">
        <v>8</v>
      </c>
      <c r="Q16" s="1375">
        <v>8</v>
      </c>
      <c r="R16" s="1375">
        <v>8</v>
      </c>
      <c r="S16" s="1375">
        <v>8</v>
      </c>
      <c r="T16" s="1375">
        <v>8</v>
      </c>
      <c r="U16" s="1375">
        <v>8</v>
      </c>
      <c r="V16" s="1375">
        <v>8</v>
      </c>
      <c r="W16" s="1375">
        <v>8</v>
      </c>
      <c r="X16" s="1375">
        <v>8</v>
      </c>
      <c r="Y16" s="1375">
        <v>8</v>
      </c>
      <c r="Z16" s="1375">
        <v>8</v>
      </c>
      <c r="AA16" s="1375">
        <v>8</v>
      </c>
      <c r="AB16" s="1375">
        <v>8</v>
      </c>
      <c r="AC16" s="1375">
        <v>8</v>
      </c>
      <c r="AD16" s="1375">
        <v>8</v>
      </c>
      <c r="AE16" s="1375">
        <v>8</v>
      </c>
      <c r="AF16" s="1375">
        <v>8</v>
      </c>
      <c r="AG16" s="1375">
        <v>7</v>
      </c>
      <c r="AH16" s="1375">
        <v>7</v>
      </c>
      <c r="AI16" s="1375">
        <v>7</v>
      </c>
      <c r="AJ16" s="1375">
        <v>7</v>
      </c>
      <c r="AK16" s="1375">
        <v>7</v>
      </c>
      <c r="AL16" s="1375">
        <v>7</v>
      </c>
      <c r="AM16" s="1375">
        <v>7</v>
      </c>
      <c r="AN16" s="1375">
        <v>7</v>
      </c>
      <c r="AO16" s="1375">
        <v>7</v>
      </c>
      <c r="AP16" s="1375">
        <v>7</v>
      </c>
      <c r="AQ16" s="1375">
        <v>7</v>
      </c>
      <c r="AR16" s="1375">
        <v>7</v>
      </c>
      <c r="AS16" s="1375">
        <v>7</v>
      </c>
      <c r="AT16" s="1375">
        <v>7</v>
      </c>
      <c r="AU16" s="1375">
        <v>7</v>
      </c>
      <c r="AV16" s="1375">
        <v>7</v>
      </c>
      <c r="AW16" s="1365">
        <v>7</v>
      </c>
      <c r="AX16" s="1365">
        <v>7</v>
      </c>
      <c r="AY16" s="1365">
        <v>7</v>
      </c>
      <c r="AZ16" s="1365">
        <v>7</v>
      </c>
      <c r="BA16" s="1368">
        <v>7</v>
      </c>
      <c r="BB16" s="1365"/>
    </row>
    <row r="17" spans="1:54">
      <c r="A17" s="1376"/>
      <c r="B17" s="1377" t="s">
        <v>1227</v>
      </c>
      <c r="C17" s="1377"/>
      <c r="D17" s="1370">
        <v>3</v>
      </c>
      <c r="E17" s="1370">
        <v>3</v>
      </c>
      <c r="F17" s="1370">
        <v>3</v>
      </c>
      <c r="G17" s="1378"/>
      <c r="H17" s="1378"/>
      <c r="I17" s="1378"/>
      <c r="J17" s="1378"/>
      <c r="K17" s="1378"/>
      <c r="L17" s="1378"/>
      <c r="M17" s="1378"/>
      <c r="N17" s="1378"/>
      <c r="O17" s="1378"/>
      <c r="P17" s="1378"/>
      <c r="Q17" s="1378"/>
      <c r="R17" s="1378"/>
      <c r="S17" s="1378"/>
      <c r="T17" s="1378"/>
      <c r="U17" s="1378"/>
      <c r="V17" s="1378"/>
      <c r="W17" s="1378"/>
      <c r="X17" s="1378"/>
      <c r="Y17" s="1378"/>
      <c r="Z17" s="1378"/>
      <c r="AA17" s="1378"/>
      <c r="AB17" s="1378"/>
      <c r="AC17" s="1378"/>
      <c r="AD17" s="1378"/>
      <c r="AE17" s="1378"/>
      <c r="AF17" s="1378"/>
      <c r="AG17" s="1378"/>
      <c r="AH17" s="1378"/>
      <c r="AI17" s="1378"/>
      <c r="AJ17" s="1378"/>
      <c r="AK17" s="1378"/>
      <c r="AL17" s="1378"/>
      <c r="AM17" s="1378"/>
      <c r="AN17" s="1378"/>
      <c r="AO17" s="1378"/>
      <c r="AP17" s="1378"/>
      <c r="AQ17" s="1378"/>
      <c r="AR17" s="1378"/>
      <c r="AS17" s="1378"/>
      <c r="AT17" s="1378"/>
      <c r="AU17" s="1378"/>
      <c r="AV17" s="1378"/>
      <c r="AW17" s="1378"/>
      <c r="AX17" s="1378"/>
      <c r="AY17" s="1378"/>
      <c r="AZ17" s="1378"/>
      <c r="BA17" s="1379"/>
      <c r="BB17" s="1371"/>
    </row>
    <row r="18" spans="1:54">
      <c r="A18" s="1362" t="s">
        <v>1228</v>
      </c>
      <c r="B18" s="1351"/>
      <c r="C18" s="1351"/>
      <c r="D18" s="1372"/>
      <c r="E18" s="1372"/>
      <c r="F18" s="1372"/>
      <c r="G18" s="1371"/>
      <c r="H18" s="1371"/>
      <c r="I18" s="1371"/>
      <c r="J18" s="1371"/>
      <c r="K18" s="1371"/>
      <c r="L18" s="1371"/>
      <c r="M18" s="1371"/>
      <c r="N18" s="1371"/>
      <c r="O18" s="1371"/>
      <c r="P18" s="1371"/>
      <c r="Q18" s="1371"/>
      <c r="R18" s="1371"/>
      <c r="S18" s="1371"/>
      <c r="T18" s="1371"/>
      <c r="U18" s="1371"/>
      <c r="V18" s="1371"/>
      <c r="W18" s="1371"/>
      <c r="X18" s="1371"/>
      <c r="Y18" s="1371"/>
      <c r="Z18" s="1371"/>
      <c r="AA18" s="1371"/>
      <c r="AB18" s="1371"/>
      <c r="AC18" s="1371"/>
      <c r="AD18" s="1371"/>
      <c r="AE18" s="1371"/>
      <c r="AF18" s="1371"/>
      <c r="AG18" s="1371"/>
      <c r="AH18" s="1371"/>
      <c r="AI18" s="1371"/>
      <c r="AJ18" s="1371"/>
      <c r="AK18" s="1371"/>
      <c r="AL18" s="1371"/>
      <c r="AM18" s="1371"/>
      <c r="AN18" s="1371"/>
      <c r="AO18" s="1371"/>
      <c r="AP18" s="1371"/>
      <c r="AQ18" s="1371"/>
      <c r="AR18" s="1371"/>
      <c r="AS18" s="1371"/>
      <c r="AT18" s="1371"/>
      <c r="AU18" s="1371"/>
      <c r="AV18" s="1371"/>
      <c r="AW18" s="1371"/>
      <c r="AX18" s="1371"/>
      <c r="AY18" s="1371"/>
      <c r="AZ18" s="1371"/>
      <c r="BA18" s="1380"/>
      <c r="BB18" s="1371"/>
    </row>
    <row r="19" spans="1:54" s="1364" customFormat="1">
      <c r="A19" s="1362"/>
      <c r="B19" s="1381" t="s">
        <v>1229</v>
      </c>
      <c r="C19" s="1351"/>
      <c r="D19" s="1372">
        <v>8.6999999999999993</v>
      </c>
      <c r="E19" s="1372">
        <v>8.08</v>
      </c>
      <c r="F19" s="1372">
        <v>0.1</v>
      </c>
      <c r="G19" s="1372">
        <v>1.7746999999999999</v>
      </c>
      <c r="H19" s="1372">
        <v>0.55295714285714292</v>
      </c>
      <c r="I19" s="1372">
        <v>0.13</v>
      </c>
      <c r="J19" s="1372">
        <v>9.6799999999999997E-2</v>
      </c>
      <c r="K19" s="1372">
        <v>0.04</v>
      </c>
      <c r="L19" s="1372">
        <v>1.7100000000000001E-2</v>
      </c>
      <c r="M19" s="1372">
        <v>1.12E-2</v>
      </c>
      <c r="N19" s="1372">
        <v>0.25140000000000001</v>
      </c>
      <c r="O19" s="1372">
        <v>7.6899999999999996E-2</v>
      </c>
      <c r="P19" s="1372">
        <v>2.5028571428571428E-2</v>
      </c>
      <c r="Q19" s="1372">
        <v>0.02</v>
      </c>
      <c r="R19" s="1372">
        <v>0.01</v>
      </c>
      <c r="S19" s="1372">
        <v>0.04</v>
      </c>
      <c r="T19" s="1372">
        <v>0.01</v>
      </c>
      <c r="U19" s="1382">
        <v>1.5E-3</v>
      </c>
      <c r="V19" s="1382">
        <v>3.2000000000000002E-3</v>
      </c>
      <c r="W19" s="1382">
        <v>0.32550000000000001</v>
      </c>
      <c r="X19" s="1382">
        <v>0.3916</v>
      </c>
      <c r="Y19" s="1382">
        <v>5.8999999999999997E-2</v>
      </c>
      <c r="Z19" s="1382" t="s">
        <v>25</v>
      </c>
      <c r="AA19" s="1382" t="s">
        <v>25</v>
      </c>
      <c r="AB19" s="1382" t="s">
        <v>25</v>
      </c>
      <c r="AC19" s="1382" t="s">
        <v>25</v>
      </c>
      <c r="AD19" s="1382" t="s">
        <v>25</v>
      </c>
      <c r="AE19" s="1382" t="s">
        <v>25</v>
      </c>
      <c r="AF19" s="1382" t="s">
        <v>25</v>
      </c>
      <c r="AG19" s="1382" t="s">
        <v>25</v>
      </c>
      <c r="AH19" s="1382" t="s">
        <v>25</v>
      </c>
      <c r="AI19" s="1382" t="s">
        <v>25</v>
      </c>
      <c r="AJ19" s="1382" t="s">
        <v>25</v>
      </c>
      <c r="AK19" s="1382" t="s">
        <v>25</v>
      </c>
      <c r="AL19" s="1382" t="s">
        <v>25</v>
      </c>
      <c r="AM19" s="1372" t="s">
        <v>25</v>
      </c>
      <c r="AN19" s="1372" t="s">
        <v>25</v>
      </c>
      <c r="AO19" s="1372" t="s">
        <v>25</v>
      </c>
      <c r="AP19" s="1372" t="s">
        <v>25</v>
      </c>
      <c r="AQ19" s="1372" t="s">
        <v>25</v>
      </c>
      <c r="AR19" s="1372" t="s">
        <v>25</v>
      </c>
      <c r="AS19" s="1372" t="s">
        <v>25</v>
      </c>
      <c r="AT19" s="1372" t="s">
        <v>25</v>
      </c>
      <c r="AU19" s="1372" t="s">
        <v>25</v>
      </c>
      <c r="AV19" s="1372" t="s">
        <v>25</v>
      </c>
      <c r="AW19" s="1372" t="s">
        <v>25</v>
      </c>
      <c r="AX19" s="1372" t="s">
        <v>25</v>
      </c>
      <c r="AY19" s="1372" t="s">
        <v>25</v>
      </c>
      <c r="AZ19" s="1372" t="s">
        <v>25</v>
      </c>
      <c r="BA19" s="1373" t="s">
        <v>25</v>
      </c>
      <c r="BB19" s="1372"/>
    </row>
    <row r="20" spans="1:54">
      <c r="A20" s="1369"/>
      <c r="B20" s="1381" t="s">
        <v>1230</v>
      </c>
      <c r="C20" s="1351"/>
      <c r="D20" s="1372">
        <v>8.1300000000000008</v>
      </c>
      <c r="E20" s="1372">
        <v>8.52</v>
      </c>
      <c r="F20" s="1372">
        <v>1.1499999999999999</v>
      </c>
      <c r="G20" s="1372">
        <v>2.6651780338300171</v>
      </c>
      <c r="H20" s="1372">
        <v>1.1949270430302494</v>
      </c>
      <c r="I20" s="1372">
        <v>0.25</v>
      </c>
      <c r="J20" s="1372">
        <v>0.1401</v>
      </c>
      <c r="K20" s="1372">
        <v>7.0000000000000007E-2</v>
      </c>
      <c r="L20" s="1372">
        <v>0.03</v>
      </c>
      <c r="M20" s="1372">
        <v>0.08</v>
      </c>
      <c r="N20" s="1372">
        <v>0.4707958107442089</v>
      </c>
      <c r="O20" s="1372">
        <v>0.23400000000000001</v>
      </c>
      <c r="P20" s="1372">
        <v>7.5896812274555137E-2</v>
      </c>
      <c r="Q20" s="1372">
        <v>0.06</v>
      </c>
      <c r="R20" s="1372">
        <v>0.04</v>
      </c>
      <c r="S20" s="1372">
        <v>0.13</v>
      </c>
      <c r="T20" s="1372">
        <v>0.02</v>
      </c>
      <c r="U20" s="1382">
        <v>4.4000000000000003E-3</v>
      </c>
      <c r="V20" s="1382">
        <v>6.5600000000000006E-2</v>
      </c>
      <c r="W20" s="1382">
        <v>0.92669999999999997</v>
      </c>
      <c r="X20" s="1382">
        <v>0.52349999999999997</v>
      </c>
      <c r="Y20" s="1382">
        <v>0.128</v>
      </c>
      <c r="Z20" s="1382">
        <v>0.15509999999999999</v>
      </c>
      <c r="AA20" s="1382">
        <v>0.7409</v>
      </c>
      <c r="AB20" s="1382">
        <v>1.1286</v>
      </c>
      <c r="AC20" s="1382">
        <v>0.68700000000000006</v>
      </c>
      <c r="AD20" s="1382">
        <v>0.59040000000000004</v>
      </c>
      <c r="AE20" s="1382">
        <v>0.37190000000000001</v>
      </c>
      <c r="AF20" s="1382">
        <v>0.1739</v>
      </c>
      <c r="AG20" s="1382">
        <v>0.94777795275590537</v>
      </c>
      <c r="AH20" s="1372">
        <v>2.2200000000000002</v>
      </c>
      <c r="AI20" s="1372">
        <v>1.1000000000000001</v>
      </c>
      <c r="AJ20" s="1372">
        <v>0.28999999999999998</v>
      </c>
      <c r="AK20" s="1372">
        <v>0.48370000000000002</v>
      </c>
      <c r="AL20" s="1372">
        <v>0.67949999999999999</v>
      </c>
      <c r="AM20" s="1372">
        <v>0.35</v>
      </c>
      <c r="AN20" s="1372">
        <v>0.53</v>
      </c>
      <c r="AO20" s="1372">
        <v>1.0973999999999999</v>
      </c>
      <c r="AP20" s="1372">
        <v>1.3361000000000001</v>
      </c>
      <c r="AQ20" s="1372">
        <v>0.1182</v>
      </c>
      <c r="AR20" s="1372">
        <v>4.5600000000000002E-2</v>
      </c>
      <c r="AS20" s="1372">
        <v>0.43990000000000001</v>
      </c>
      <c r="AT20" s="1372">
        <v>2.0503999999999998</v>
      </c>
      <c r="AU20" s="1372">
        <v>2.12</v>
      </c>
      <c r="AV20" s="1372">
        <v>3.004</v>
      </c>
      <c r="AW20" s="1372">
        <v>2.3420000000000001</v>
      </c>
      <c r="AX20" s="1372">
        <v>1.74</v>
      </c>
      <c r="AY20" s="1372">
        <v>2.6432000000000002</v>
      </c>
      <c r="AZ20" s="1372">
        <v>0.74419999999999997</v>
      </c>
      <c r="BA20" s="1373">
        <v>0.92610000000000003</v>
      </c>
      <c r="BB20" s="1372"/>
    </row>
    <row r="21" spans="1:54" s="1383" customFormat="1">
      <c r="A21" s="1369"/>
      <c r="B21" s="1381" t="s">
        <v>1231</v>
      </c>
      <c r="C21" s="1351"/>
      <c r="D21" s="1372">
        <v>8.2799999999999994</v>
      </c>
      <c r="E21" s="1372">
        <v>8.59</v>
      </c>
      <c r="F21" s="1372">
        <v>1.96</v>
      </c>
      <c r="G21" s="1372">
        <v>2.6257073773627129</v>
      </c>
      <c r="H21" s="1372">
        <v>1.6011029109423673</v>
      </c>
      <c r="I21" s="1372">
        <v>0</v>
      </c>
      <c r="J21" s="1372">
        <v>0.69059999999999999</v>
      </c>
      <c r="K21" s="1372">
        <v>0.42</v>
      </c>
      <c r="L21" s="1372">
        <v>0.21729999999999999</v>
      </c>
      <c r="M21" s="1372">
        <v>0.45989999999999998</v>
      </c>
      <c r="N21" s="1372">
        <v>0.93077309320228385</v>
      </c>
      <c r="O21" s="1372" t="s">
        <v>25</v>
      </c>
      <c r="P21" s="1372">
        <v>0.52624074074074079</v>
      </c>
      <c r="Q21" s="1372">
        <v>0.26</v>
      </c>
      <c r="R21" s="1372">
        <v>0.13</v>
      </c>
      <c r="S21" s="1372">
        <v>0.38</v>
      </c>
      <c r="T21" s="1372">
        <v>0.42</v>
      </c>
      <c r="U21" s="1372" t="s">
        <v>25</v>
      </c>
      <c r="V21" s="1372">
        <v>0.157</v>
      </c>
      <c r="W21" s="1372">
        <v>0.9</v>
      </c>
      <c r="X21" s="1372">
        <v>1.2073</v>
      </c>
      <c r="Y21" s="1372">
        <v>0.3029</v>
      </c>
      <c r="Z21" s="1372">
        <v>0.2288</v>
      </c>
      <c r="AA21" s="1372" t="s">
        <v>25</v>
      </c>
      <c r="AB21" s="1382">
        <v>1.2527999999999999</v>
      </c>
      <c r="AC21" s="1382">
        <v>0.87419999999999998</v>
      </c>
      <c r="AD21" s="1382">
        <v>0.90449999999999997</v>
      </c>
      <c r="AE21" s="1382">
        <v>0.68269999999999997</v>
      </c>
      <c r="AF21" s="1382">
        <v>0.56479999999999997</v>
      </c>
      <c r="AG21" s="1382" t="s">
        <v>25</v>
      </c>
      <c r="AH21" s="1372">
        <v>3.12</v>
      </c>
      <c r="AI21" s="1372">
        <v>1.57</v>
      </c>
      <c r="AJ21" s="1372">
        <v>0.86</v>
      </c>
      <c r="AK21" s="1372">
        <v>0.85270000000000001</v>
      </c>
      <c r="AL21" s="1372">
        <v>0.83020000000000005</v>
      </c>
      <c r="AM21" s="1372" t="s">
        <v>25</v>
      </c>
      <c r="AN21" s="1372">
        <v>0.98209999999999997</v>
      </c>
      <c r="AO21" s="1372">
        <v>1.1044</v>
      </c>
      <c r="AP21" s="1372">
        <v>1.8787</v>
      </c>
      <c r="AQ21" s="1372">
        <v>0.43590000000000001</v>
      </c>
      <c r="AR21" s="1372">
        <v>0.32550000000000001</v>
      </c>
      <c r="AS21" s="1372">
        <v>2.3119999999999998</v>
      </c>
      <c r="AT21" s="1372">
        <v>2.5951</v>
      </c>
      <c r="AU21" s="1372">
        <v>2.2999999999999998</v>
      </c>
      <c r="AV21" s="1372">
        <v>3.1621084055017827</v>
      </c>
      <c r="AW21" s="1372" t="s">
        <v>25</v>
      </c>
      <c r="AX21" s="1372">
        <v>2.23</v>
      </c>
      <c r="AY21" s="1372" t="s">
        <v>25</v>
      </c>
      <c r="AZ21" s="1372">
        <v>2.8525</v>
      </c>
      <c r="BA21" s="1373">
        <v>1.4455</v>
      </c>
      <c r="BB21" s="1372"/>
    </row>
    <row r="22" spans="1:54">
      <c r="A22" s="1369"/>
      <c r="B22" s="1381" t="s">
        <v>1232</v>
      </c>
      <c r="C22" s="1351"/>
      <c r="D22" s="1372">
        <v>7.28</v>
      </c>
      <c r="E22" s="1372">
        <v>8.6105</v>
      </c>
      <c r="F22" s="1372">
        <v>2.72</v>
      </c>
      <c r="G22" s="1372" t="s">
        <v>25</v>
      </c>
      <c r="H22" s="1372">
        <v>2.7133820918050482</v>
      </c>
      <c r="I22" s="1372">
        <v>0</v>
      </c>
      <c r="J22" s="1372">
        <v>1.0019</v>
      </c>
      <c r="K22" s="1372">
        <v>0.79</v>
      </c>
      <c r="L22" s="1372">
        <v>0.5</v>
      </c>
      <c r="M22" s="1372">
        <v>0.75</v>
      </c>
      <c r="N22" s="1372">
        <v>1.0615098654708519</v>
      </c>
      <c r="O22" s="1372" t="s">
        <v>25</v>
      </c>
      <c r="P22" s="1372">
        <v>0.83370588235294119</v>
      </c>
      <c r="Q22" s="1372">
        <v>0.68</v>
      </c>
      <c r="R22" s="1372">
        <v>0.64</v>
      </c>
      <c r="S22" s="1372">
        <v>2.2000000000000002</v>
      </c>
      <c r="T22" s="1372">
        <v>0.72</v>
      </c>
      <c r="U22" s="1372" t="s">
        <v>25</v>
      </c>
      <c r="V22" s="1372">
        <v>0.54</v>
      </c>
      <c r="W22" s="1372">
        <v>0.93489999999999995</v>
      </c>
      <c r="X22" s="1372">
        <v>0.87260000000000004</v>
      </c>
      <c r="Y22" s="1372">
        <v>0.58030000000000004</v>
      </c>
      <c r="Z22" s="1372">
        <v>0.36899999999999999</v>
      </c>
      <c r="AA22" s="1372" t="s">
        <v>25</v>
      </c>
      <c r="AB22" s="1382">
        <v>1.3758999999999999</v>
      </c>
      <c r="AC22" s="1382">
        <v>1.1623000000000001</v>
      </c>
      <c r="AD22" s="1382">
        <v>0.98270000000000002</v>
      </c>
      <c r="AE22" s="1382" t="s">
        <v>25</v>
      </c>
      <c r="AF22" s="1382">
        <v>0.75790000000000002</v>
      </c>
      <c r="AG22" s="1382" t="s">
        <v>25</v>
      </c>
      <c r="AH22" s="1372">
        <v>3.04</v>
      </c>
      <c r="AI22" s="1372">
        <v>1.97</v>
      </c>
      <c r="AJ22" s="1372">
        <v>0.97</v>
      </c>
      <c r="AK22" s="1372">
        <v>0.95879999999999999</v>
      </c>
      <c r="AL22" s="1372">
        <v>0.94340000000000002</v>
      </c>
      <c r="AM22" s="1372" t="s">
        <v>25</v>
      </c>
      <c r="AN22" s="1372">
        <v>1.33</v>
      </c>
      <c r="AO22" s="1372">
        <v>1.2907999999999999</v>
      </c>
      <c r="AP22" s="1372">
        <v>0.60160000000000002</v>
      </c>
      <c r="AQ22" s="1372">
        <v>0.67369999999999997</v>
      </c>
      <c r="AR22" s="1372">
        <v>0.7218</v>
      </c>
      <c r="AS22" s="1372" t="s">
        <v>25</v>
      </c>
      <c r="AT22" s="1372">
        <v>2.6856</v>
      </c>
      <c r="AU22" s="1372">
        <v>2.74</v>
      </c>
      <c r="AV22" s="1372">
        <v>3.6509999999999998</v>
      </c>
      <c r="AW22" s="1372">
        <v>3.25</v>
      </c>
      <c r="AX22" s="1372">
        <v>2.7</v>
      </c>
      <c r="AY22" s="1372" t="s">
        <v>25</v>
      </c>
      <c r="AZ22" s="1372">
        <v>2.2334999999999998</v>
      </c>
      <c r="BA22" s="1373">
        <v>2.3067000000000002</v>
      </c>
      <c r="BB22" s="1372"/>
    </row>
    <row r="23" spans="1:54">
      <c r="A23" s="1369"/>
      <c r="B23" s="1351" t="s">
        <v>1233</v>
      </c>
      <c r="C23" s="1351"/>
      <c r="D23" s="1372" t="s">
        <v>1234</v>
      </c>
      <c r="E23" s="1372" t="s">
        <v>1235</v>
      </c>
      <c r="F23" s="1372" t="s">
        <v>1235</v>
      </c>
      <c r="G23" s="1372" t="s">
        <v>1235</v>
      </c>
      <c r="H23" s="1372" t="s">
        <v>1235</v>
      </c>
      <c r="I23" s="1372" t="s">
        <v>1235</v>
      </c>
      <c r="J23" s="1372" t="s">
        <v>1235</v>
      </c>
      <c r="K23" s="1372" t="s">
        <v>1235</v>
      </c>
      <c r="L23" s="1372" t="s">
        <v>1235</v>
      </c>
      <c r="M23" s="1372" t="s">
        <v>1236</v>
      </c>
      <c r="N23" s="1372" t="s">
        <v>1236</v>
      </c>
      <c r="O23" s="1372" t="s">
        <v>1236</v>
      </c>
      <c r="P23" s="1372" t="s">
        <v>1236</v>
      </c>
      <c r="Q23" s="1372" t="s">
        <v>1236</v>
      </c>
      <c r="R23" s="1372" t="s">
        <v>1236</v>
      </c>
      <c r="S23" s="1372" t="s">
        <v>1236</v>
      </c>
      <c r="T23" s="1372" t="s">
        <v>1236</v>
      </c>
      <c r="U23" s="1372" t="s">
        <v>1236</v>
      </c>
      <c r="V23" s="1372" t="s">
        <v>1236</v>
      </c>
      <c r="W23" s="1372" t="s">
        <v>1236</v>
      </c>
      <c r="X23" s="1372" t="s">
        <v>1236</v>
      </c>
      <c r="Y23" s="1372" t="s">
        <v>1236</v>
      </c>
      <c r="Z23" s="1372" t="s">
        <v>1236</v>
      </c>
      <c r="AA23" s="1372" t="s">
        <v>1236</v>
      </c>
      <c r="AB23" s="1372" t="s">
        <v>1236</v>
      </c>
      <c r="AC23" s="1372" t="s">
        <v>1236</v>
      </c>
      <c r="AD23" s="1372" t="s">
        <v>1236</v>
      </c>
      <c r="AE23" s="1372" t="s">
        <v>1237</v>
      </c>
      <c r="AF23" s="1372" t="s">
        <v>1238</v>
      </c>
      <c r="AG23" s="1372" t="s">
        <v>1238</v>
      </c>
      <c r="AH23" s="1372" t="s">
        <v>1238</v>
      </c>
      <c r="AI23" s="1372" t="s">
        <v>1238</v>
      </c>
      <c r="AJ23" s="1372" t="s">
        <v>1238</v>
      </c>
      <c r="AK23" s="1372" t="s">
        <v>1238</v>
      </c>
      <c r="AL23" s="1372" t="s">
        <v>1239</v>
      </c>
      <c r="AM23" s="1372" t="s">
        <v>1239</v>
      </c>
      <c r="AN23" s="1372" t="s">
        <v>1239</v>
      </c>
      <c r="AO23" s="1372" t="s">
        <v>1239</v>
      </c>
      <c r="AP23" s="1372" t="s">
        <v>1239</v>
      </c>
      <c r="AQ23" s="1372" t="s">
        <v>1239</v>
      </c>
      <c r="AR23" s="1372" t="s">
        <v>1239</v>
      </c>
      <c r="AS23" s="1372" t="s">
        <v>1239</v>
      </c>
      <c r="AT23" s="1372" t="s">
        <v>1239</v>
      </c>
      <c r="AU23" s="1372" t="s">
        <v>1239</v>
      </c>
      <c r="AV23" s="1372" t="s">
        <v>1239</v>
      </c>
      <c r="AW23" s="1372" t="s">
        <v>1239</v>
      </c>
      <c r="AX23" s="1372" t="s">
        <v>1239</v>
      </c>
      <c r="AY23" s="1372" t="s">
        <v>1239</v>
      </c>
      <c r="AZ23" s="1372" t="s">
        <v>1239</v>
      </c>
      <c r="BA23" s="1373" t="s">
        <v>1239</v>
      </c>
      <c r="BB23" s="1372"/>
    </row>
    <row r="24" spans="1:54">
      <c r="A24" s="1369"/>
      <c r="B24" s="1377" t="s">
        <v>1240</v>
      </c>
      <c r="C24" s="1351"/>
      <c r="D24" s="1372" t="s">
        <v>1241</v>
      </c>
      <c r="E24" s="1372" t="s">
        <v>1242</v>
      </c>
      <c r="F24" s="1372" t="s">
        <v>1242</v>
      </c>
      <c r="G24" s="1372" t="s">
        <v>1242</v>
      </c>
      <c r="H24" s="1372" t="s">
        <v>1242</v>
      </c>
      <c r="I24" s="1372" t="s">
        <v>1243</v>
      </c>
      <c r="J24" s="1372" t="s">
        <v>1243</v>
      </c>
      <c r="K24" s="1372" t="s">
        <v>1243</v>
      </c>
      <c r="L24" s="1372" t="s">
        <v>1242</v>
      </c>
      <c r="M24" s="1372" t="s">
        <v>1242</v>
      </c>
      <c r="N24" s="1372" t="s">
        <v>1242</v>
      </c>
      <c r="O24" s="1372" t="s">
        <v>1242</v>
      </c>
      <c r="P24" s="1372" t="s">
        <v>1242</v>
      </c>
      <c r="Q24" s="1372" t="s">
        <v>1242</v>
      </c>
      <c r="R24" s="1372" t="s">
        <v>1242</v>
      </c>
      <c r="S24" s="1372" t="s">
        <v>1242</v>
      </c>
      <c r="T24" s="1372" t="s">
        <v>1242</v>
      </c>
      <c r="U24" s="1372" t="s">
        <v>1242</v>
      </c>
      <c r="V24" s="1372" t="s">
        <v>1242</v>
      </c>
      <c r="W24" s="1372" t="s">
        <v>1242</v>
      </c>
      <c r="X24" s="1372" t="s">
        <v>1242</v>
      </c>
      <c r="Y24" s="1372" t="s">
        <v>1242</v>
      </c>
      <c r="Z24" s="1372" t="s">
        <v>1242</v>
      </c>
      <c r="AA24" s="1372" t="s">
        <v>1242</v>
      </c>
      <c r="AB24" s="1372" t="s">
        <v>1242</v>
      </c>
      <c r="AC24" s="1372" t="s">
        <v>1242</v>
      </c>
      <c r="AD24" s="1372" t="s">
        <v>1242</v>
      </c>
      <c r="AE24" s="1372" t="s">
        <v>1242</v>
      </c>
      <c r="AF24" s="1372" t="s">
        <v>1242</v>
      </c>
      <c r="AG24" s="1372" t="s">
        <v>1242</v>
      </c>
      <c r="AH24" s="1372" t="s">
        <v>1242</v>
      </c>
      <c r="AI24" s="1372" t="s">
        <v>1242</v>
      </c>
      <c r="AJ24" s="1372" t="s">
        <v>1242</v>
      </c>
      <c r="AK24" s="1372" t="s">
        <v>1242</v>
      </c>
      <c r="AL24" s="1372" t="s">
        <v>1242</v>
      </c>
      <c r="AM24" s="1372" t="s">
        <v>1242</v>
      </c>
      <c r="AN24" s="1372" t="s">
        <v>1242</v>
      </c>
      <c r="AO24" s="1372" t="s">
        <v>1242</v>
      </c>
      <c r="AP24" s="1372" t="s">
        <v>1242</v>
      </c>
      <c r="AQ24" s="1372" t="s">
        <v>1242</v>
      </c>
      <c r="AR24" s="1372" t="s">
        <v>1242</v>
      </c>
      <c r="AS24" s="1372" t="s">
        <v>1242</v>
      </c>
      <c r="AT24" s="1372" t="s">
        <v>1242</v>
      </c>
      <c r="AU24" s="1372" t="s">
        <v>1242</v>
      </c>
      <c r="AV24" s="1372" t="s">
        <v>1242</v>
      </c>
      <c r="AW24" s="1384" t="s">
        <v>1242</v>
      </c>
      <c r="AX24" s="1384" t="s">
        <v>1242</v>
      </c>
      <c r="AY24" s="1384" t="s">
        <v>1242</v>
      </c>
      <c r="AZ24" s="1384" t="s">
        <v>1242</v>
      </c>
      <c r="BA24" s="1373" t="s">
        <v>1242</v>
      </c>
      <c r="BB24" s="1372"/>
    </row>
    <row r="25" spans="1:54">
      <c r="A25" s="1385" t="s">
        <v>1244</v>
      </c>
      <c r="B25" s="1386"/>
      <c r="C25" s="1387"/>
      <c r="D25" s="1388">
        <v>6.57</v>
      </c>
      <c r="E25" s="1388">
        <v>8.2200000000000006</v>
      </c>
      <c r="F25" s="1388">
        <v>0.86</v>
      </c>
      <c r="G25" s="1388">
        <v>1.3649886601894599</v>
      </c>
      <c r="H25" s="1388">
        <v>0.86</v>
      </c>
      <c r="I25" s="1388">
        <v>0.3</v>
      </c>
      <c r="J25" s="1388">
        <v>0.27</v>
      </c>
      <c r="K25" s="1388">
        <v>0.25</v>
      </c>
      <c r="L25" s="1388">
        <v>0.22459140275275666</v>
      </c>
      <c r="M25" s="1388">
        <v>0.20374838574155063</v>
      </c>
      <c r="N25" s="1388">
        <v>0.21</v>
      </c>
      <c r="O25" s="1388">
        <v>0.20773918429166563</v>
      </c>
      <c r="P25" s="1388">
        <v>0.20173635139160631</v>
      </c>
      <c r="Q25" s="1388">
        <v>0.19</v>
      </c>
      <c r="R25" s="1388">
        <v>0.19</v>
      </c>
      <c r="S25" s="1388">
        <v>0.18</v>
      </c>
      <c r="T25" s="1388">
        <v>0.1633696910001769</v>
      </c>
      <c r="U25" s="1388">
        <v>0.15</v>
      </c>
      <c r="V25" s="1388">
        <v>0.17</v>
      </c>
      <c r="W25" s="1388">
        <v>1.03</v>
      </c>
      <c r="X25" s="1388">
        <v>0.42</v>
      </c>
      <c r="Y25" s="1389">
        <v>0.15</v>
      </c>
      <c r="Z25" s="1388">
        <v>0.15</v>
      </c>
      <c r="AA25" s="1388">
        <v>2.23</v>
      </c>
      <c r="AB25" s="1388">
        <v>1.8</v>
      </c>
      <c r="AC25" s="1388">
        <v>0.64</v>
      </c>
      <c r="AD25" s="1388">
        <v>0.44</v>
      </c>
      <c r="AE25" s="1388">
        <v>0.24</v>
      </c>
      <c r="AF25" s="1388">
        <v>1.01</v>
      </c>
      <c r="AG25" s="1388">
        <v>0.73928031280663342</v>
      </c>
      <c r="AH25" s="1388">
        <v>1.45</v>
      </c>
      <c r="AI25" s="1388">
        <v>0.64</v>
      </c>
      <c r="AJ25" s="1388">
        <v>0.36</v>
      </c>
      <c r="AK25" s="1388">
        <v>0.82</v>
      </c>
      <c r="AL25" s="1388">
        <v>0.26</v>
      </c>
      <c r="AM25" s="1388">
        <v>0.22</v>
      </c>
      <c r="AN25" s="1388">
        <v>0.42</v>
      </c>
      <c r="AO25" s="1388">
        <v>1.59</v>
      </c>
      <c r="AP25" s="1388">
        <v>3.44</v>
      </c>
      <c r="AQ25" s="1388">
        <v>0.36</v>
      </c>
      <c r="AR25" s="1388">
        <v>0.69</v>
      </c>
      <c r="AS25" s="1388">
        <v>0.82</v>
      </c>
      <c r="AT25" s="1388">
        <v>2.56</v>
      </c>
      <c r="AU25" s="1388">
        <v>3.2654353261213163</v>
      </c>
      <c r="AV25" s="1388">
        <v>3.5897992254016362</v>
      </c>
      <c r="AW25" s="1384">
        <v>2.6726999999999999</v>
      </c>
      <c r="AX25" s="1384">
        <v>2.71</v>
      </c>
      <c r="AY25" s="1384">
        <v>4.1268000000000002</v>
      </c>
      <c r="AZ25" s="1384">
        <v>0.89629999999999999</v>
      </c>
      <c r="BA25" s="1390">
        <v>0.75</v>
      </c>
      <c r="BB25" s="1372"/>
    </row>
    <row r="26" spans="1:54">
      <c r="A26" s="1391" t="s">
        <v>1245</v>
      </c>
      <c r="B26" s="1392"/>
      <c r="C26" s="1387"/>
      <c r="D26" s="1393"/>
      <c r="E26" s="1393"/>
      <c r="F26" s="1394">
        <v>6.1718099236770128</v>
      </c>
      <c r="G26" s="1388">
        <v>5.2</v>
      </c>
      <c r="H26" s="1388">
        <v>5.25</v>
      </c>
      <c r="I26" s="1388">
        <v>5.13</v>
      </c>
      <c r="J26" s="1388">
        <v>5.01</v>
      </c>
      <c r="K26" s="1388">
        <v>4.8899999999999997</v>
      </c>
      <c r="L26" s="1388">
        <v>4.8600000000000003</v>
      </c>
      <c r="M26" s="1388">
        <v>4.75</v>
      </c>
      <c r="N26" s="1388">
        <v>4.68</v>
      </c>
      <c r="O26" s="1388">
        <v>4.6100000000000003</v>
      </c>
      <c r="P26" s="1388">
        <v>4.45</v>
      </c>
      <c r="Q26" s="1388">
        <v>4.3</v>
      </c>
      <c r="R26" s="1388">
        <v>4.26</v>
      </c>
      <c r="S26" s="1388">
        <v>4.22</v>
      </c>
      <c r="T26" s="1388">
        <v>4.0930396775953746</v>
      </c>
      <c r="U26" s="1388">
        <v>3.99</v>
      </c>
      <c r="V26" s="1388">
        <v>3.9028606805380788</v>
      </c>
      <c r="W26" s="1388">
        <v>3.7938564896258735</v>
      </c>
      <c r="X26" s="1388">
        <v>3.8136464817997049</v>
      </c>
      <c r="Y26" s="1389">
        <v>3.76</v>
      </c>
      <c r="Z26" s="1388">
        <v>3.7486832454511747</v>
      </c>
      <c r="AA26" s="1388">
        <v>3.84</v>
      </c>
      <c r="AB26" s="1388">
        <v>3.79</v>
      </c>
      <c r="AC26" s="1388">
        <v>4.07</v>
      </c>
      <c r="AD26" s="1388">
        <v>4.0599999999999996</v>
      </c>
      <c r="AE26" s="1388">
        <v>4.05</v>
      </c>
      <c r="AF26" s="1388">
        <v>3.94</v>
      </c>
      <c r="AG26" s="1388">
        <v>3.9</v>
      </c>
      <c r="AH26" s="1388">
        <v>3.73</v>
      </c>
      <c r="AI26" s="1388">
        <v>3.55</v>
      </c>
      <c r="AJ26" s="1388">
        <v>3.52</v>
      </c>
      <c r="AK26" s="1388">
        <v>3.37</v>
      </c>
      <c r="AL26" s="1388">
        <v>3.3209337778655517</v>
      </c>
      <c r="AM26" s="1388">
        <v>3.15</v>
      </c>
      <c r="AN26" s="1388">
        <v>3.0646533149123441</v>
      </c>
      <c r="AO26" s="1388">
        <v>2.94</v>
      </c>
      <c r="AP26" s="1388">
        <v>3.07</v>
      </c>
      <c r="AQ26" s="1388">
        <v>3.09</v>
      </c>
      <c r="AR26" s="1388">
        <v>3.28</v>
      </c>
      <c r="AS26" s="1388">
        <v>3.29</v>
      </c>
      <c r="AT26" s="1388">
        <v>3.27</v>
      </c>
      <c r="AU26" s="1388">
        <v>3.3</v>
      </c>
      <c r="AV26" s="1388">
        <v>3.46</v>
      </c>
      <c r="AW26" s="1384">
        <v>3.74</v>
      </c>
      <c r="AX26" s="1384">
        <v>3.98</v>
      </c>
      <c r="AY26" s="1384">
        <v>4.7</v>
      </c>
      <c r="AZ26" s="1384">
        <v>5.04</v>
      </c>
      <c r="BA26" s="1390">
        <v>5.0843628028065915</v>
      </c>
      <c r="BB26" s="1372"/>
    </row>
    <row r="27" spans="1:54">
      <c r="A27" s="1391" t="s">
        <v>1246</v>
      </c>
      <c r="B27" s="1395"/>
      <c r="C27" s="1395"/>
      <c r="D27" s="1393"/>
      <c r="E27" s="1393"/>
      <c r="F27" s="1396">
        <v>12.402829832416426</v>
      </c>
      <c r="G27" s="1388">
        <v>12.34</v>
      </c>
      <c r="H27" s="1388">
        <v>12.09</v>
      </c>
      <c r="I27" s="1388">
        <v>12.1</v>
      </c>
      <c r="J27" s="1388">
        <v>11.95</v>
      </c>
      <c r="K27" s="1388">
        <v>11.78</v>
      </c>
      <c r="L27" s="1388">
        <v>11.79</v>
      </c>
      <c r="M27" s="1388">
        <v>11.48</v>
      </c>
      <c r="N27" s="1388">
        <v>11.53</v>
      </c>
      <c r="O27" s="1388">
        <v>11.37</v>
      </c>
      <c r="P27" s="1388">
        <v>11.18</v>
      </c>
      <c r="Q27" s="1388">
        <v>10.915791628170691</v>
      </c>
      <c r="R27" s="1388">
        <v>10.82</v>
      </c>
      <c r="S27" s="1388">
        <v>10.81</v>
      </c>
      <c r="T27" s="1388">
        <v>10.549950710605909</v>
      </c>
      <c r="U27" s="1388">
        <v>10.3</v>
      </c>
      <c r="V27" s="1388">
        <v>10.226252086741528</v>
      </c>
      <c r="W27" s="1388">
        <v>10.135310047775658</v>
      </c>
      <c r="X27" s="1388">
        <v>9.937237232078088</v>
      </c>
      <c r="Y27" s="1389">
        <v>9.94</v>
      </c>
      <c r="Z27" s="1388">
        <v>9.818236657250683</v>
      </c>
      <c r="AA27" s="1388">
        <v>9.67</v>
      </c>
      <c r="AB27" s="1388">
        <v>9.56</v>
      </c>
      <c r="AC27" s="1388">
        <v>9.64</v>
      </c>
      <c r="AD27" s="1388">
        <v>9.65</v>
      </c>
      <c r="AE27" s="1388">
        <v>9.59</v>
      </c>
      <c r="AF27" s="1388">
        <v>9.6199999999999992</v>
      </c>
      <c r="AG27" s="1388">
        <v>9.61</v>
      </c>
      <c r="AH27" s="1388">
        <v>9.5399999999999991</v>
      </c>
      <c r="AI27" s="1388">
        <v>9.4600000000000009</v>
      </c>
      <c r="AJ27" s="1388">
        <v>9.4700000000000006</v>
      </c>
      <c r="AK27" s="1388">
        <v>9.44</v>
      </c>
      <c r="AL27" s="1388">
        <v>9.2921915273616253</v>
      </c>
      <c r="AM27" s="1388">
        <v>9.1999999999999993</v>
      </c>
      <c r="AN27" s="1388">
        <v>9.1682038370116903</v>
      </c>
      <c r="AO27" s="1388">
        <v>9.06</v>
      </c>
      <c r="AP27" s="1388">
        <v>9.0399999999999991</v>
      </c>
      <c r="AQ27" s="1388">
        <v>8.98</v>
      </c>
      <c r="AR27" s="1388">
        <v>8.86</v>
      </c>
      <c r="AS27" s="1388">
        <v>8.8800000000000008</v>
      </c>
      <c r="AT27" s="1388">
        <v>8.77</v>
      </c>
      <c r="AU27" s="1388">
        <v>8.6199999999999992</v>
      </c>
      <c r="AV27" s="1388">
        <v>8.8800000000000008</v>
      </c>
      <c r="AW27" s="1384">
        <v>9.11</v>
      </c>
      <c r="AX27" s="1384">
        <v>9.31</v>
      </c>
      <c r="AY27" s="1384">
        <v>10.119999999999999</v>
      </c>
      <c r="AZ27" s="1384">
        <v>10.6</v>
      </c>
      <c r="BA27" s="1390">
        <v>10.768996824709188</v>
      </c>
      <c r="BB27" s="1372"/>
    </row>
    <row r="28" spans="1:54" ht="13.5" thickBot="1">
      <c r="A28" s="1397" t="s">
        <v>1247</v>
      </c>
      <c r="B28" s="1398"/>
      <c r="C28" s="1398"/>
      <c r="D28" s="1399"/>
      <c r="E28" s="1399"/>
      <c r="F28" s="1399"/>
      <c r="G28" s="1400">
        <v>9.84</v>
      </c>
      <c r="H28" s="1400">
        <v>9.83</v>
      </c>
      <c r="I28" s="1400">
        <v>9.6300000000000008</v>
      </c>
      <c r="J28" s="1400">
        <v>9.35</v>
      </c>
      <c r="K28" s="1400">
        <v>9.23</v>
      </c>
      <c r="L28" s="1400">
        <v>9.0299999999999994</v>
      </c>
      <c r="M28" s="1400">
        <v>8.86</v>
      </c>
      <c r="N28" s="1400">
        <v>8.75</v>
      </c>
      <c r="O28" s="1400">
        <v>8.58</v>
      </c>
      <c r="P28" s="1400">
        <v>8.5500000000000007</v>
      </c>
      <c r="Q28" s="1400">
        <v>8.3800000000000008</v>
      </c>
      <c r="R28" s="1400">
        <v>8.31</v>
      </c>
      <c r="S28" s="1400">
        <v>8.23</v>
      </c>
      <c r="T28" s="1400">
        <v>8.36</v>
      </c>
      <c r="U28" s="1400">
        <v>7.68</v>
      </c>
      <c r="V28" s="1400">
        <v>7.9</v>
      </c>
      <c r="W28" s="1400">
        <v>7.73</v>
      </c>
      <c r="X28" s="1400">
        <v>7.46</v>
      </c>
      <c r="Y28" s="1400">
        <v>7.44</v>
      </c>
      <c r="Z28" s="1400">
        <v>7.49</v>
      </c>
      <c r="AA28" s="1400">
        <v>7.51</v>
      </c>
      <c r="AB28" s="1400">
        <v>7.52</v>
      </c>
      <c r="AC28" s="1400">
        <v>7.68</v>
      </c>
      <c r="AD28" s="1400">
        <v>7.76</v>
      </c>
      <c r="AE28" s="1400">
        <v>7.69</v>
      </c>
      <c r="AF28" s="1400">
        <v>7.88</v>
      </c>
      <c r="AG28" s="1400">
        <v>7.18</v>
      </c>
      <c r="AH28" s="1400">
        <v>7.21</v>
      </c>
      <c r="AI28" s="1400">
        <v>7.22</v>
      </c>
      <c r="AJ28" s="1400">
        <v>7.04</v>
      </c>
      <c r="AK28" s="1400">
        <v>6.91</v>
      </c>
      <c r="AL28" s="1400">
        <v>6.82</v>
      </c>
      <c r="AM28" s="1400">
        <v>6.58</v>
      </c>
      <c r="AN28" s="1400">
        <v>6.46</v>
      </c>
      <c r="AO28" s="1400">
        <v>6.32</v>
      </c>
      <c r="AP28" s="1400">
        <v>6.29</v>
      </c>
      <c r="AQ28" s="1400">
        <v>6.27</v>
      </c>
      <c r="AR28" s="1400">
        <v>6.54</v>
      </c>
      <c r="AS28" s="1400">
        <v>6.1</v>
      </c>
      <c r="AT28" s="1400">
        <v>6.23</v>
      </c>
      <c r="AU28" s="1400">
        <v>6.43</v>
      </c>
      <c r="AV28" s="1400">
        <v>6.55</v>
      </c>
      <c r="AW28" s="1401">
        <v>6.78</v>
      </c>
      <c r="AX28" s="1401">
        <v>7.1</v>
      </c>
      <c r="AY28" s="1401">
        <v>7.8</v>
      </c>
      <c r="AZ28" s="1401">
        <v>8.3000000000000007</v>
      </c>
      <c r="BA28" s="1402">
        <v>8.6</v>
      </c>
      <c r="BB28" s="1372"/>
    </row>
    <row r="29" spans="1:54" ht="13.5" thickTop="1">
      <c r="A29" s="1403"/>
      <c r="B29" s="1404"/>
      <c r="C29" s="1404"/>
      <c r="D29" s="1363"/>
      <c r="E29" s="1363"/>
      <c r="F29" s="1363"/>
      <c r="H29" s="1372"/>
      <c r="I29" s="1372"/>
      <c r="J29" s="1372"/>
      <c r="K29" s="1372"/>
      <c r="L29" s="1372"/>
      <c r="M29" s="1372"/>
    </row>
    <row r="30" spans="1:54">
      <c r="A30" s="1405" t="s">
        <v>1248</v>
      </c>
      <c r="B30" s="1351"/>
      <c r="C30" s="1351"/>
      <c r="AA30" s="1406"/>
      <c r="AB30" s="1406"/>
      <c r="AC30" s="1406"/>
      <c r="AD30" s="1406"/>
      <c r="AE30" s="1406"/>
      <c r="AF30" s="586"/>
      <c r="AG30" s="586"/>
      <c r="AH30" s="586"/>
      <c r="AI30" s="586"/>
      <c r="AJ30" s="586"/>
      <c r="AK30" s="586"/>
      <c r="AL30" s="586"/>
      <c r="AM30" s="586"/>
      <c r="AN30" s="586"/>
      <c r="AO30" s="586"/>
      <c r="AP30" s="586"/>
      <c r="AQ30" s="586"/>
      <c r="AR30" s="586"/>
      <c r="AS30" s="586"/>
      <c r="AT30" s="1406"/>
      <c r="AU30" s="1406"/>
      <c r="AV30" s="1406"/>
      <c r="AW30" s="1406"/>
      <c r="AX30" s="1406"/>
      <c r="AY30" s="1406"/>
      <c r="AZ30" s="1406"/>
      <c r="BA30" s="1406"/>
      <c r="BB30" s="1406"/>
    </row>
    <row r="31" spans="1:54">
      <c r="A31" s="1407" t="s">
        <v>1249</v>
      </c>
      <c r="B31" s="49"/>
      <c r="C31" s="49"/>
      <c r="D31" s="49"/>
      <c r="E31" s="49"/>
      <c r="F31" s="49"/>
      <c r="G31" s="49"/>
      <c r="AY31" s="586"/>
      <c r="AZ31" s="586"/>
      <c r="BA31" s="586"/>
      <c r="BB31" s="586"/>
    </row>
    <row r="32" spans="1:54">
      <c r="A32" s="1408" t="s">
        <v>1250</v>
      </c>
      <c r="B32" s="1408"/>
      <c r="C32" s="1408"/>
      <c r="D32" s="1408"/>
      <c r="E32" s="1408"/>
    </row>
    <row r="33" spans="1:6">
      <c r="A33" s="1965" t="s">
        <v>1251</v>
      </c>
      <c r="B33" s="1965"/>
      <c r="C33" s="1965"/>
    </row>
    <row r="34" spans="1:6">
      <c r="A34" s="1965"/>
      <c r="B34" s="1965"/>
      <c r="C34" s="1965"/>
    </row>
    <row r="35" spans="1:6">
      <c r="A35" s="1409"/>
      <c r="B35" s="1351"/>
      <c r="C35" s="1351"/>
      <c r="D35" s="586" t="e">
        <f>D8+D14+D20+D26+D32</f>
        <v>#VALUE!</v>
      </c>
    </row>
    <row r="36" spans="1:6">
      <c r="A36" s="1351"/>
      <c r="B36" s="1351"/>
      <c r="C36" s="1351"/>
      <c r="D36" s="1406" t="e">
        <f>D9+D15+D21+D27</f>
        <v>#VALUE!</v>
      </c>
      <c r="F36" s="586" t="e">
        <f>F9+F15+F21+F27</f>
        <v>#VALUE!</v>
      </c>
    </row>
    <row r="37" spans="1:6">
      <c r="A37" s="1351"/>
      <c r="B37" s="1381"/>
      <c r="C37" s="1351"/>
      <c r="D37" s="1406">
        <f>D10+D16+D22+D28</f>
        <v>12.780000000000001</v>
      </c>
      <c r="F37" s="586">
        <f>F10+F16+F22+F28</f>
        <v>7.7200000000000006</v>
      </c>
    </row>
    <row r="38" spans="1:6">
      <c r="A38" s="1351"/>
      <c r="B38" s="1351"/>
      <c r="C38" s="1351"/>
    </row>
    <row r="39" spans="1:6">
      <c r="A39" s="1351"/>
      <c r="B39" s="1351"/>
      <c r="C39" s="1351"/>
    </row>
    <row r="40" spans="1:6">
      <c r="A40" s="1351"/>
      <c r="B40" s="1351"/>
      <c r="C40" s="1351"/>
    </row>
    <row r="41" spans="1:6">
      <c r="A41" s="1351"/>
      <c r="B41" s="1351"/>
      <c r="C41" s="1351"/>
    </row>
    <row r="42" spans="1:6">
      <c r="A42" s="1351"/>
      <c r="B42" s="1351"/>
      <c r="C42" s="1351"/>
    </row>
    <row r="43" spans="1:6">
      <c r="A43" s="1351"/>
      <c r="B43" s="1351"/>
      <c r="C43" s="1351"/>
    </row>
    <row r="44" spans="1:6">
      <c r="A44" s="1409"/>
      <c r="B44" s="1351"/>
      <c r="C44" s="1351"/>
    </row>
    <row r="45" spans="1:6">
      <c r="A45" s="1409"/>
      <c r="B45" s="1381"/>
      <c r="C45" s="1351"/>
    </row>
    <row r="46" spans="1:6">
      <c r="A46" s="1351"/>
      <c r="B46" s="1381"/>
      <c r="C46" s="1351"/>
    </row>
    <row r="47" spans="1:6">
      <c r="A47" s="1351"/>
      <c r="B47" s="1381"/>
      <c r="C47" s="1351"/>
    </row>
    <row r="48" spans="1:6">
      <c r="A48" s="1351"/>
      <c r="B48" s="1381"/>
      <c r="C48" s="1351"/>
    </row>
    <row r="49" spans="1:3">
      <c r="A49" s="1351"/>
      <c r="B49" s="1351"/>
      <c r="C49" s="1351"/>
    </row>
    <row r="50" spans="1:3">
      <c r="A50" s="1351"/>
      <c r="B50" s="1351"/>
      <c r="C50" s="1351"/>
    </row>
    <row r="51" spans="1:3">
      <c r="A51" s="1410"/>
      <c r="B51" s="1411"/>
      <c r="C51" s="1412"/>
    </row>
    <row r="52" spans="1:3">
      <c r="A52" s="1409"/>
      <c r="B52" s="1351"/>
      <c r="C52" s="1351"/>
    </row>
    <row r="53" spans="1:3">
      <c r="A53" s="1351"/>
      <c r="B53" s="1409"/>
      <c r="C53" s="1351"/>
    </row>
    <row r="54" spans="1:3">
      <c r="A54" s="1351"/>
      <c r="B54" s="1351"/>
      <c r="C54" s="1351"/>
    </row>
    <row r="55" spans="1:3">
      <c r="A55" s="1351"/>
      <c r="B55" s="1351"/>
      <c r="C55" s="1351"/>
    </row>
    <row r="56" spans="1:3">
      <c r="A56" s="1351"/>
      <c r="B56" s="1351"/>
      <c r="C56" s="1351"/>
    </row>
    <row r="57" spans="1:3">
      <c r="A57" s="1351"/>
      <c r="B57" s="1351"/>
      <c r="C57" s="1351"/>
    </row>
    <row r="58" spans="1:3">
      <c r="A58" s="1351"/>
      <c r="B58" s="1351"/>
      <c r="C58" s="1351"/>
    </row>
    <row r="59" spans="1:3">
      <c r="A59" s="1351"/>
      <c r="B59" s="1351"/>
      <c r="C59" s="1351"/>
    </row>
    <row r="60" spans="1:3">
      <c r="A60" s="1351"/>
      <c r="B60" s="1351"/>
      <c r="C60" s="1351"/>
    </row>
    <row r="61" spans="1:3">
      <c r="A61" s="1351"/>
      <c r="B61" s="1409"/>
      <c r="C61" s="1351"/>
    </row>
    <row r="62" spans="1:3">
      <c r="A62" s="1351"/>
      <c r="B62" s="1351"/>
      <c r="C62" s="1351"/>
    </row>
    <row r="63" spans="1:3">
      <c r="A63" s="1351"/>
      <c r="B63" s="1381"/>
      <c r="C63" s="1351"/>
    </row>
    <row r="64" spans="1:3">
      <c r="A64" s="1351"/>
      <c r="B64" s="1381"/>
      <c r="C64" s="1351"/>
    </row>
    <row r="65" spans="1:3">
      <c r="A65" s="1351"/>
      <c r="B65" s="1381"/>
      <c r="C65" s="1351"/>
    </row>
    <row r="66" spans="1:3">
      <c r="A66" s="1351"/>
      <c r="B66" s="1381"/>
      <c r="C66" s="1351"/>
    </row>
    <row r="67" spans="1:3">
      <c r="A67" s="1407"/>
      <c r="B67" s="1407"/>
      <c r="C67" s="1410"/>
    </row>
    <row r="68" spans="1:3">
      <c r="A68" s="1381"/>
      <c r="B68" s="1364"/>
      <c r="C68" s="1364"/>
    </row>
    <row r="69" spans="1:3">
      <c r="A69" s="1413"/>
    </row>
  </sheetData>
  <mergeCells count="7">
    <mergeCell ref="A34:C34"/>
    <mergeCell ref="A1:BA1"/>
    <mergeCell ref="A2:BA2"/>
    <mergeCell ref="A3:BA3"/>
    <mergeCell ref="A4:C4"/>
    <mergeCell ref="A5:C5"/>
    <mergeCell ref="A33:C33"/>
  </mergeCells>
  <dataValidations count="1">
    <dataValidation type="textLength" allowBlank="1" showInputMessage="1" showErrorMessage="1" sqref="G7:G12 WVU983047:WVU983052 WLY983047:WLY983052 WCC983047:WCC983052 VSG983047:VSG983052 VIK983047:VIK983052 UYO983047:UYO983052 UOS983047:UOS983052 UEW983047:UEW983052 TVA983047:TVA983052 TLE983047:TLE983052 TBI983047:TBI983052 SRM983047:SRM983052 SHQ983047:SHQ983052 RXU983047:RXU983052 RNY983047:RNY983052 REC983047:REC983052 QUG983047:QUG983052 QKK983047:QKK983052 QAO983047:QAO983052 PQS983047:PQS983052 PGW983047:PGW983052 OXA983047:OXA983052 ONE983047:ONE983052 ODI983047:ODI983052 NTM983047:NTM983052 NJQ983047:NJQ983052 MZU983047:MZU983052 MPY983047:MPY983052 MGC983047:MGC983052 LWG983047:LWG983052 LMK983047:LMK983052 LCO983047:LCO983052 KSS983047:KSS983052 KIW983047:KIW983052 JZA983047:JZA983052 JPE983047:JPE983052 JFI983047:JFI983052 IVM983047:IVM983052 ILQ983047:ILQ983052 IBU983047:IBU983052 HRY983047:HRY983052 HIC983047:HIC983052 GYG983047:GYG983052 GOK983047:GOK983052 GEO983047:GEO983052 FUS983047:FUS983052 FKW983047:FKW983052 FBA983047:FBA983052 ERE983047:ERE983052 EHI983047:EHI983052 DXM983047:DXM983052 DNQ983047:DNQ983052 DDU983047:DDU983052 CTY983047:CTY983052 CKC983047:CKC983052 CAG983047:CAG983052 BQK983047:BQK983052 BGO983047:BGO983052 AWS983047:AWS983052 AMW983047:AMW983052 ADA983047:ADA983052 TE983047:TE983052 JI983047:JI983052 G983047:G983052 WVU917511:WVU917516 WLY917511:WLY917516 WCC917511:WCC917516 VSG917511:VSG917516 VIK917511:VIK917516 UYO917511:UYO917516 UOS917511:UOS917516 UEW917511:UEW917516 TVA917511:TVA917516 TLE917511:TLE917516 TBI917511:TBI917516 SRM917511:SRM917516 SHQ917511:SHQ917516 RXU917511:RXU917516 RNY917511:RNY917516 REC917511:REC917516 QUG917511:QUG917516 QKK917511:QKK917516 QAO917511:QAO917516 PQS917511:PQS917516 PGW917511:PGW917516 OXA917511:OXA917516 ONE917511:ONE917516 ODI917511:ODI917516 NTM917511:NTM917516 NJQ917511:NJQ917516 MZU917511:MZU917516 MPY917511:MPY917516 MGC917511:MGC917516 LWG917511:LWG917516 LMK917511:LMK917516 LCO917511:LCO917516 KSS917511:KSS917516 KIW917511:KIW917516 JZA917511:JZA917516 JPE917511:JPE917516 JFI917511:JFI917516 IVM917511:IVM917516 ILQ917511:ILQ917516 IBU917511:IBU917516 HRY917511:HRY917516 HIC917511:HIC917516 GYG917511:GYG917516 GOK917511:GOK917516 GEO917511:GEO917516 FUS917511:FUS917516 FKW917511:FKW917516 FBA917511:FBA917516 ERE917511:ERE917516 EHI917511:EHI917516 DXM917511:DXM917516 DNQ917511:DNQ917516 DDU917511:DDU917516 CTY917511:CTY917516 CKC917511:CKC917516 CAG917511:CAG917516 BQK917511:BQK917516 BGO917511:BGO917516 AWS917511:AWS917516 AMW917511:AMW917516 ADA917511:ADA917516 TE917511:TE917516 JI917511:JI917516 G917511:G917516 WVU851975:WVU851980 WLY851975:WLY851980 WCC851975:WCC851980 VSG851975:VSG851980 VIK851975:VIK851980 UYO851975:UYO851980 UOS851975:UOS851980 UEW851975:UEW851980 TVA851975:TVA851980 TLE851975:TLE851980 TBI851975:TBI851980 SRM851975:SRM851980 SHQ851975:SHQ851980 RXU851975:RXU851980 RNY851975:RNY851980 REC851975:REC851980 QUG851975:QUG851980 QKK851975:QKK851980 QAO851975:QAO851980 PQS851975:PQS851980 PGW851975:PGW851980 OXA851975:OXA851980 ONE851975:ONE851980 ODI851975:ODI851980 NTM851975:NTM851980 NJQ851975:NJQ851980 MZU851975:MZU851980 MPY851975:MPY851980 MGC851975:MGC851980 LWG851975:LWG851980 LMK851975:LMK851980 LCO851975:LCO851980 KSS851975:KSS851980 KIW851975:KIW851980 JZA851975:JZA851980 JPE851975:JPE851980 JFI851975:JFI851980 IVM851975:IVM851980 ILQ851975:ILQ851980 IBU851975:IBU851980 HRY851975:HRY851980 HIC851975:HIC851980 GYG851975:GYG851980 GOK851975:GOK851980 GEO851975:GEO851980 FUS851975:FUS851980 FKW851975:FKW851980 FBA851975:FBA851980 ERE851975:ERE851980 EHI851975:EHI851980 DXM851975:DXM851980 DNQ851975:DNQ851980 DDU851975:DDU851980 CTY851975:CTY851980 CKC851975:CKC851980 CAG851975:CAG851980 BQK851975:BQK851980 BGO851975:BGO851980 AWS851975:AWS851980 AMW851975:AMW851980 ADA851975:ADA851980 TE851975:TE851980 JI851975:JI851980 G851975:G851980 WVU786439:WVU786444 WLY786439:WLY786444 WCC786439:WCC786444 VSG786439:VSG786444 VIK786439:VIK786444 UYO786439:UYO786444 UOS786439:UOS786444 UEW786439:UEW786444 TVA786439:TVA786444 TLE786439:TLE786444 TBI786439:TBI786444 SRM786439:SRM786444 SHQ786439:SHQ786444 RXU786439:RXU786444 RNY786439:RNY786444 REC786439:REC786444 QUG786439:QUG786444 QKK786439:QKK786444 QAO786439:QAO786444 PQS786439:PQS786444 PGW786439:PGW786444 OXA786439:OXA786444 ONE786439:ONE786444 ODI786439:ODI786444 NTM786439:NTM786444 NJQ786439:NJQ786444 MZU786439:MZU786444 MPY786439:MPY786444 MGC786439:MGC786444 LWG786439:LWG786444 LMK786439:LMK786444 LCO786439:LCO786444 KSS786439:KSS786444 KIW786439:KIW786444 JZA786439:JZA786444 JPE786439:JPE786444 JFI786439:JFI786444 IVM786439:IVM786444 ILQ786439:ILQ786444 IBU786439:IBU786444 HRY786439:HRY786444 HIC786439:HIC786444 GYG786439:GYG786444 GOK786439:GOK786444 GEO786439:GEO786444 FUS786439:FUS786444 FKW786439:FKW786444 FBA786439:FBA786444 ERE786439:ERE786444 EHI786439:EHI786444 DXM786439:DXM786444 DNQ786439:DNQ786444 DDU786439:DDU786444 CTY786439:CTY786444 CKC786439:CKC786444 CAG786439:CAG786444 BQK786439:BQK786444 BGO786439:BGO786444 AWS786439:AWS786444 AMW786439:AMW786444 ADA786439:ADA786444 TE786439:TE786444 JI786439:JI786444 G786439:G786444 WVU720903:WVU720908 WLY720903:WLY720908 WCC720903:WCC720908 VSG720903:VSG720908 VIK720903:VIK720908 UYO720903:UYO720908 UOS720903:UOS720908 UEW720903:UEW720908 TVA720903:TVA720908 TLE720903:TLE720908 TBI720903:TBI720908 SRM720903:SRM720908 SHQ720903:SHQ720908 RXU720903:RXU720908 RNY720903:RNY720908 REC720903:REC720908 QUG720903:QUG720908 QKK720903:QKK720908 QAO720903:QAO720908 PQS720903:PQS720908 PGW720903:PGW720908 OXA720903:OXA720908 ONE720903:ONE720908 ODI720903:ODI720908 NTM720903:NTM720908 NJQ720903:NJQ720908 MZU720903:MZU720908 MPY720903:MPY720908 MGC720903:MGC720908 LWG720903:LWG720908 LMK720903:LMK720908 LCO720903:LCO720908 KSS720903:KSS720908 KIW720903:KIW720908 JZA720903:JZA720908 JPE720903:JPE720908 JFI720903:JFI720908 IVM720903:IVM720908 ILQ720903:ILQ720908 IBU720903:IBU720908 HRY720903:HRY720908 HIC720903:HIC720908 GYG720903:GYG720908 GOK720903:GOK720908 GEO720903:GEO720908 FUS720903:FUS720908 FKW720903:FKW720908 FBA720903:FBA720908 ERE720903:ERE720908 EHI720903:EHI720908 DXM720903:DXM720908 DNQ720903:DNQ720908 DDU720903:DDU720908 CTY720903:CTY720908 CKC720903:CKC720908 CAG720903:CAG720908 BQK720903:BQK720908 BGO720903:BGO720908 AWS720903:AWS720908 AMW720903:AMW720908 ADA720903:ADA720908 TE720903:TE720908 JI720903:JI720908 G720903:G720908 WVU655367:WVU655372 WLY655367:WLY655372 WCC655367:WCC655372 VSG655367:VSG655372 VIK655367:VIK655372 UYO655367:UYO655372 UOS655367:UOS655372 UEW655367:UEW655372 TVA655367:TVA655372 TLE655367:TLE655372 TBI655367:TBI655372 SRM655367:SRM655372 SHQ655367:SHQ655372 RXU655367:RXU655372 RNY655367:RNY655372 REC655367:REC655372 QUG655367:QUG655372 QKK655367:QKK655372 QAO655367:QAO655372 PQS655367:PQS655372 PGW655367:PGW655372 OXA655367:OXA655372 ONE655367:ONE655372 ODI655367:ODI655372 NTM655367:NTM655372 NJQ655367:NJQ655372 MZU655367:MZU655372 MPY655367:MPY655372 MGC655367:MGC655372 LWG655367:LWG655372 LMK655367:LMK655372 LCO655367:LCO655372 KSS655367:KSS655372 KIW655367:KIW655372 JZA655367:JZA655372 JPE655367:JPE655372 JFI655367:JFI655372 IVM655367:IVM655372 ILQ655367:ILQ655372 IBU655367:IBU655372 HRY655367:HRY655372 HIC655367:HIC655372 GYG655367:GYG655372 GOK655367:GOK655372 GEO655367:GEO655372 FUS655367:FUS655372 FKW655367:FKW655372 FBA655367:FBA655372 ERE655367:ERE655372 EHI655367:EHI655372 DXM655367:DXM655372 DNQ655367:DNQ655372 DDU655367:DDU655372 CTY655367:CTY655372 CKC655367:CKC655372 CAG655367:CAG655372 BQK655367:BQK655372 BGO655367:BGO655372 AWS655367:AWS655372 AMW655367:AMW655372 ADA655367:ADA655372 TE655367:TE655372 JI655367:JI655372 G655367:G655372 WVU589831:WVU589836 WLY589831:WLY589836 WCC589831:WCC589836 VSG589831:VSG589836 VIK589831:VIK589836 UYO589831:UYO589836 UOS589831:UOS589836 UEW589831:UEW589836 TVA589831:TVA589836 TLE589831:TLE589836 TBI589831:TBI589836 SRM589831:SRM589836 SHQ589831:SHQ589836 RXU589831:RXU589836 RNY589831:RNY589836 REC589831:REC589836 QUG589831:QUG589836 QKK589831:QKK589836 QAO589831:QAO589836 PQS589831:PQS589836 PGW589831:PGW589836 OXA589831:OXA589836 ONE589831:ONE589836 ODI589831:ODI589836 NTM589831:NTM589836 NJQ589831:NJQ589836 MZU589831:MZU589836 MPY589831:MPY589836 MGC589831:MGC589836 LWG589831:LWG589836 LMK589831:LMK589836 LCO589831:LCO589836 KSS589831:KSS589836 KIW589831:KIW589836 JZA589831:JZA589836 JPE589831:JPE589836 JFI589831:JFI589836 IVM589831:IVM589836 ILQ589831:ILQ589836 IBU589831:IBU589836 HRY589831:HRY589836 HIC589831:HIC589836 GYG589831:GYG589836 GOK589831:GOK589836 GEO589831:GEO589836 FUS589831:FUS589836 FKW589831:FKW589836 FBA589831:FBA589836 ERE589831:ERE589836 EHI589831:EHI589836 DXM589831:DXM589836 DNQ589831:DNQ589836 DDU589831:DDU589836 CTY589831:CTY589836 CKC589831:CKC589836 CAG589831:CAG589836 BQK589831:BQK589836 BGO589831:BGO589836 AWS589831:AWS589836 AMW589831:AMW589836 ADA589831:ADA589836 TE589831:TE589836 JI589831:JI589836 G589831:G589836 WVU524295:WVU524300 WLY524295:WLY524300 WCC524295:WCC524300 VSG524295:VSG524300 VIK524295:VIK524300 UYO524295:UYO524300 UOS524295:UOS524300 UEW524295:UEW524300 TVA524295:TVA524300 TLE524295:TLE524300 TBI524295:TBI524300 SRM524295:SRM524300 SHQ524295:SHQ524300 RXU524295:RXU524300 RNY524295:RNY524300 REC524295:REC524300 QUG524295:QUG524300 QKK524295:QKK524300 QAO524295:QAO524300 PQS524295:PQS524300 PGW524295:PGW524300 OXA524295:OXA524300 ONE524295:ONE524300 ODI524295:ODI524300 NTM524295:NTM524300 NJQ524295:NJQ524300 MZU524295:MZU524300 MPY524295:MPY524300 MGC524295:MGC524300 LWG524295:LWG524300 LMK524295:LMK524300 LCO524295:LCO524300 KSS524295:KSS524300 KIW524295:KIW524300 JZA524295:JZA524300 JPE524295:JPE524300 JFI524295:JFI524300 IVM524295:IVM524300 ILQ524295:ILQ524300 IBU524295:IBU524300 HRY524295:HRY524300 HIC524295:HIC524300 GYG524295:GYG524300 GOK524295:GOK524300 GEO524295:GEO524300 FUS524295:FUS524300 FKW524295:FKW524300 FBA524295:FBA524300 ERE524295:ERE524300 EHI524295:EHI524300 DXM524295:DXM524300 DNQ524295:DNQ524300 DDU524295:DDU524300 CTY524295:CTY524300 CKC524295:CKC524300 CAG524295:CAG524300 BQK524295:BQK524300 BGO524295:BGO524300 AWS524295:AWS524300 AMW524295:AMW524300 ADA524295:ADA524300 TE524295:TE524300 JI524295:JI524300 G524295:G524300 WVU458759:WVU458764 WLY458759:WLY458764 WCC458759:WCC458764 VSG458759:VSG458764 VIK458759:VIK458764 UYO458759:UYO458764 UOS458759:UOS458764 UEW458759:UEW458764 TVA458759:TVA458764 TLE458759:TLE458764 TBI458759:TBI458764 SRM458759:SRM458764 SHQ458759:SHQ458764 RXU458759:RXU458764 RNY458759:RNY458764 REC458759:REC458764 QUG458759:QUG458764 QKK458759:QKK458764 QAO458759:QAO458764 PQS458759:PQS458764 PGW458759:PGW458764 OXA458759:OXA458764 ONE458759:ONE458764 ODI458759:ODI458764 NTM458759:NTM458764 NJQ458759:NJQ458764 MZU458759:MZU458764 MPY458759:MPY458764 MGC458759:MGC458764 LWG458759:LWG458764 LMK458759:LMK458764 LCO458759:LCO458764 KSS458759:KSS458764 KIW458759:KIW458764 JZA458759:JZA458764 JPE458759:JPE458764 JFI458759:JFI458764 IVM458759:IVM458764 ILQ458759:ILQ458764 IBU458759:IBU458764 HRY458759:HRY458764 HIC458759:HIC458764 GYG458759:GYG458764 GOK458759:GOK458764 GEO458759:GEO458764 FUS458759:FUS458764 FKW458759:FKW458764 FBA458759:FBA458764 ERE458759:ERE458764 EHI458759:EHI458764 DXM458759:DXM458764 DNQ458759:DNQ458764 DDU458759:DDU458764 CTY458759:CTY458764 CKC458759:CKC458764 CAG458759:CAG458764 BQK458759:BQK458764 BGO458759:BGO458764 AWS458759:AWS458764 AMW458759:AMW458764 ADA458759:ADA458764 TE458759:TE458764 JI458759:JI458764 G458759:G458764 WVU393223:WVU393228 WLY393223:WLY393228 WCC393223:WCC393228 VSG393223:VSG393228 VIK393223:VIK393228 UYO393223:UYO393228 UOS393223:UOS393228 UEW393223:UEW393228 TVA393223:TVA393228 TLE393223:TLE393228 TBI393223:TBI393228 SRM393223:SRM393228 SHQ393223:SHQ393228 RXU393223:RXU393228 RNY393223:RNY393228 REC393223:REC393228 QUG393223:QUG393228 QKK393223:QKK393228 QAO393223:QAO393228 PQS393223:PQS393228 PGW393223:PGW393228 OXA393223:OXA393228 ONE393223:ONE393228 ODI393223:ODI393228 NTM393223:NTM393228 NJQ393223:NJQ393228 MZU393223:MZU393228 MPY393223:MPY393228 MGC393223:MGC393228 LWG393223:LWG393228 LMK393223:LMK393228 LCO393223:LCO393228 KSS393223:KSS393228 KIW393223:KIW393228 JZA393223:JZA393228 JPE393223:JPE393228 JFI393223:JFI393228 IVM393223:IVM393228 ILQ393223:ILQ393228 IBU393223:IBU393228 HRY393223:HRY393228 HIC393223:HIC393228 GYG393223:GYG393228 GOK393223:GOK393228 GEO393223:GEO393228 FUS393223:FUS393228 FKW393223:FKW393228 FBA393223:FBA393228 ERE393223:ERE393228 EHI393223:EHI393228 DXM393223:DXM393228 DNQ393223:DNQ393228 DDU393223:DDU393228 CTY393223:CTY393228 CKC393223:CKC393228 CAG393223:CAG393228 BQK393223:BQK393228 BGO393223:BGO393228 AWS393223:AWS393228 AMW393223:AMW393228 ADA393223:ADA393228 TE393223:TE393228 JI393223:JI393228 G393223:G393228 WVU327687:WVU327692 WLY327687:WLY327692 WCC327687:WCC327692 VSG327687:VSG327692 VIK327687:VIK327692 UYO327687:UYO327692 UOS327687:UOS327692 UEW327687:UEW327692 TVA327687:TVA327692 TLE327687:TLE327692 TBI327687:TBI327692 SRM327687:SRM327692 SHQ327687:SHQ327692 RXU327687:RXU327692 RNY327687:RNY327692 REC327687:REC327692 QUG327687:QUG327692 QKK327687:QKK327692 QAO327687:QAO327692 PQS327687:PQS327692 PGW327687:PGW327692 OXA327687:OXA327692 ONE327687:ONE327692 ODI327687:ODI327692 NTM327687:NTM327692 NJQ327687:NJQ327692 MZU327687:MZU327692 MPY327687:MPY327692 MGC327687:MGC327692 LWG327687:LWG327692 LMK327687:LMK327692 LCO327687:LCO327692 KSS327687:KSS327692 KIW327687:KIW327692 JZA327687:JZA327692 JPE327687:JPE327692 JFI327687:JFI327692 IVM327687:IVM327692 ILQ327687:ILQ327692 IBU327687:IBU327692 HRY327687:HRY327692 HIC327687:HIC327692 GYG327687:GYG327692 GOK327687:GOK327692 GEO327687:GEO327692 FUS327687:FUS327692 FKW327687:FKW327692 FBA327687:FBA327692 ERE327687:ERE327692 EHI327687:EHI327692 DXM327687:DXM327692 DNQ327687:DNQ327692 DDU327687:DDU327692 CTY327687:CTY327692 CKC327687:CKC327692 CAG327687:CAG327692 BQK327687:BQK327692 BGO327687:BGO327692 AWS327687:AWS327692 AMW327687:AMW327692 ADA327687:ADA327692 TE327687:TE327692 JI327687:JI327692 G327687:G327692 WVU262151:WVU262156 WLY262151:WLY262156 WCC262151:WCC262156 VSG262151:VSG262156 VIK262151:VIK262156 UYO262151:UYO262156 UOS262151:UOS262156 UEW262151:UEW262156 TVA262151:TVA262156 TLE262151:TLE262156 TBI262151:TBI262156 SRM262151:SRM262156 SHQ262151:SHQ262156 RXU262151:RXU262156 RNY262151:RNY262156 REC262151:REC262156 QUG262151:QUG262156 QKK262151:QKK262156 QAO262151:QAO262156 PQS262151:PQS262156 PGW262151:PGW262156 OXA262151:OXA262156 ONE262151:ONE262156 ODI262151:ODI262156 NTM262151:NTM262156 NJQ262151:NJQ262156 MZU262151:MZU262156 MPY262151:MPY262156 MGC262151:MGC262156 LWG262151:LWG262156 LMK262151:LMK262156 LCO262151:LCO262156 KSS262151:KSS262156 KIW262151:KIW262156 JZA262151:JZA262156 JPE262151:JPE262156 JFI262151:JFI262156 IVM262151:IVM262156 ILQ262151:ILQ262156 IBU262151:IBU262156 HRY262151:HRY262156 HIC262151:HIC262156 GYG262151:GYG262156 GOK262151:GOK262156 GEO262151:GEO262156 FUS262151:FUS262156 FKW262151:FKW262156 FBA262151:FBA262156 ERE262151:ERE262156 EHI262151:EHI262156 DXM262151:DXM262156 DNQ262151:DNQ262156 DDU262151:DDU262156 CTY262151:CTY262156 CKC262151:CKC262156 CAG262151:CAG262156 BQK262151:BQK262156 BGO262151:BGO262156 AWS262151:AWS262156 AMW262151:AMW262156 ADA262151:ADA262156 TE262151:TE262156 JI262151:JI262156 G262151:G262156 WVU196615:WVU196620 WLY196615:WLY196620 WCC196615:WCC196620 VSG196615:VSG196620 VIK196615:VIK196620 UYO196615:UYO196620 UOS196615:UOS196620 UEW196615:UEW196620 TVA196615:TVA196620 TLE196615:TLE196620 TBI196615:TBI196620 SRM196615:SRM196620 SHQ196615:SHQ196620 RXU196615:RXU196620 RNY196615:RNY196620 REC196615:REC196620 QUG196615:QUG196620 QKK196615:QKK196620 QAO196615:QAO196620 PQS196615:PQS196620 PGW196615:PGW196620 OXA196615:OXA196620 ONE196615:ONE196620 ODI196615:ODI196620 NTM196615:NTM196620 NJQ196615:NJQ196620 MZU196615:MZU196620 MPY196615:MPY196620 MGC196615:MGC196620 LWG196615:LWG196620 LMK196615:LMK196620 LCO196615:LCO196620 KSS196615:KSS196620 KIW196615:KIW196620 JZA196615:JZA196620 JPE196615:JPE196620 JFI196615:JFI196620 IVM196615:IVM196620 ILQ196615:ILQ196620 IBU196615:IBU196620 HRY196615:HRY196620 HIC196615:HIC196620 GYG196615:GYG196620 GOK196615:GOK196620 GEO196615:GEO196620 FUS196615:FUS196620 FKW196615:FKW196620 FBA196615:FBA196620 ERE196615:ERE196620 EHI196615:EHI196620 DXM196615:DXM196620 DNQ196615:DNQ196620 DDU196615:DDU196620 CTY196615:CTY196620 CKC196615:CKC196620 CAG196615:CAG196620 BQK196615:BQK196620 BGO196615:BGO196620 AWS196615:AWS196620 AMW196615:AMW196620 ADA196615:ADA196620 TE196615:TE196620 JI196615:JI196620 G196615:G196620 WVU131079:WVU131084 WLY131079:WLY131084 WCC131079:WCC131084 VSG131079:VSG131084 VIK131079:VIK131084 UYO131079:UYO131084 UOS131079:UOS131084 UEW131079:UEW131084 TVA131079:TVA131084 TLE131079:TLE131084 TBI131079:TBI131084 SRM131079:SRM131084 SHQ131079:SHQ131084 RXU131079:RXU131084 RNY131079:RNY131084 REC131079:REC131084 QUG131079:QUG131084 QKK131079:QKK131084 QAO131079:QAO131084 PQS131079:PQS131084 PGW131079:PGW131084 OXA131079:OXA131084 ONE131079:ONE131084 ODI131079:ODI131084 NTM131079:NTM131084 NJQ131079:NJQ131084 MZU131079:MZU131084 MPY131079:MPY131084 MGC131079:MGC131084 LWG131079:LWG131084 LMK131079:LMK131084 LCO131079:LCO131084 KSS131079:KSS131084 KIW131079:KIW131084 JZA131079:JZA131084 JPE131079:JPE131084 JFI131079:JFI131084 IVM131079:IVM131084 ILQ131079:ILQ131084 IBU131079:IBU131084 HRY131079:HRY131084 HIC131079:HIC131084 GYG131079:GYG131084 GOK131079:GOK131084 GEO131079:GEO131084 FUS131079:FUS131084 FKW131079:FKW131084 FBA131079:FBA131084 ERE131079:ERE131084 EHI131079:EHI131084 DXM131079:DXM131084 DNQ131079:DNQ131084 DDU131079:DDU131084 CTY131079:CTY131084 CKC131079:CKC131084 CAG131079:CAG131084 BQK131079:BQK131084 BGO131079:BGO131084 AWS131079:AWS131084 AMW131079:AMW131084 ADA131079:ADA131084 TE131079:TE131084 JI131079:JI131084 G131079:G131084 WVU65543:WVU65548 WLY65543:WLY65548 WCC65543:WCC65548 VSG65543:VSG65548 VIK65543:VIK65548 UYO65543:UYO65548 UOS65543:UOS65548 UEW65543:UEW65548 TVA65543:TVA65548 TLE65543:TLE65548 TBI65543:TBI65548 SRM65543:SRM65548 SHQ65543:SHQ65548 RXU65543:RXU65548 RNY65543:RNY65548 REC65543:REC65548 QUG65543:QUG65548 QKK65543:QKK65548 QAO65543:QAO65548 PQS65543:PQS65548 PGW65543:PGW65548 OXA65543:OXA65548 ONE65543:ONE65548 ODI65543:ODI65548 NTM65543:NTM65548 NJQ65543:NJQ65548 MZU65543:MZU65548 MPY65543:MPY65548 MGC65543:MGC65548 LWG65543:LWG65548 LMK65543:LMK65548 LCO65543:LCO65548 KSS65543:KSS65548 KIW65543:KIW65548 JZA65543:JZA65548 JPE65543:JPE65548 JFI65543:JFI65548 IVM65543:IVM65548 ILQ65543:ILQ65548 IBU65543:IBU65548 HRY65543:HRY65548 HIC65543:HIC65548 GYG65543:GYG65548 GOK65543:GOK65548 GEO65543:GEO65548 FUS65543:FUS65548 FKW65543:FKW65548 FBA65543:FBA65548 ERE65543:ERE65548 EHI65543:EHI65548 DXM65543:DXM65548 DNQ65543:DNQ65548 DDU65543:DDU65548 CTY65543:CTY65548 CKC65543:CKC65548 CAG65543:CAG65548 BQK65543:BQK65548 BGO65543:BGO65548 AWS65543:AWS65548 AMW65543:AMW65548 ADA65543:ADA65548 TE65543:TE65548 JI65543:JI65548 G65543:G65548 WVU7:WVU12 WLY7:WLY12 WCC7:WCC12 VSG7:VSG12 VIK7:VIK12 UYO7:UYO12 UOS7:UOS12 UEW7:UEW12 TVA7:TVA12 TLE7:TLE12 TBI7:TBI12 SRM7:SRM12 SHQ7:SHQ12 RXU7:RXU12 RNY7:RNY12 REC7:REC12 QUG7:QUG12 QKK7:QKK12 QAO7:QAO12 PQS7:PQS12 PGW7:PGW12 OXA7:OXA12 ONE7:ONE12 ODI7:ODI12 NTM7:NTM12 NJQ7:NJQ12 MZU7:MZU12 MPY7:MPY12 MGC7:MGC12 LWG7:LWG12 LMK7:LMK12 LCO7:LCO12 KSS7:KSS12 KIW7:KIW12 JZA7:JZA12 JPE7:JPE12 JFI7:JFI12 IVM7:IVM12 ILQ7:ILQ12 IBU7:IBU12 HRY7:HRY12 HIC7:HIC12 GYG7:GYG12 GOK7:GOK12 GEO7:GEO12 FUS7:FUS12 FKW7:FKW12 FBA7:FBA12 ERE7:ERE12 EHI7:EHI12 DXM7:DXM12 DNQ7:DNQ12 DDU7:DDU12 CTY7:CTY12 CKC7:CKC12 CAG7:CAG12 BQK7:BQK12 BGO7:BGO12 AWS7:AWS12 AMW7:AMW12 ADA7:ADA12 TE7:TE12 JI7:JI12">
      <formula1>11111</formula1>
      <formula2>99999</formula2>
    </dataValidation>
  </dataValidations>
  <pageMargins left="0.7" right="0.7" top="0.75" bottom="0.75" header="0.3" footer="0.3"/>
  <pageSetup scale="6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L37"/>
  <sheetViews>
    <sheetView view="pageBreakPreview" zoomScaleSheetLayoutView="100" workbookViewId="0">
      <selection activeCell="J27" sqref="J27"/>
    </sheetView>
  </sheetViews>
  <sheetFormatPr defaultRowHeight="12"/>
  <cols>
    <col min="1" max="1" width="9.140625" style="1418"/>
    <col min="2" max="2" width="12.7109375" style="1418" bestFit="1" customWidth="1"/>
    <col min="3" max="16384" width="9.140625" style="1415"/>
  </cols>
  <sheetData>
    <row r="1" spans="1:12" ht="12.75">
      <c r="A1" s="1414"/>
      <c r="B1" s="1807" t="s">
        <v>1362</v>
      </c>
      <c r="C1" s="1807"/>
      <c r="D1" s="1807"/>
      <c r="E1" s="1807"/>
      <c r="F1" s="1807"/>
      <c r="G1" s="1807"/>
      <c r="H1" s="1807"/>
      <c r="I1" s="1807"/>
      <c r="J1" s="1807"/>
      <c r="K1" s="1807"/>
      <c r="L1" s="1807"/>
    </row>
    <row r="2" spans="1:12" ht="15.75">
      <c r="A2" s="1414"/>
      <c r="B2" s="1973" t="s">
        <v>275</v>
      </c>
      <c r="C2" s="1973"/>
      <c r="D2" s="1973"/>
      <c r="E2" s="1973"/>
      <c r="F2" s="1973"/>
      <c r="G2" s="1973"/>
      <c r="H2" s="1973"/>
      <c r="I2" s="1973"/>
      <c r="J2" s="1973"/>
      <c r="K2" s="1973"/>
      <c r="L2" s="1973"/>
    </row>
    <row r="3" spans="1:12" ht="12.75">
      <c r="A3" s="875"/>
      <c r="B3" s="875"/>
      <c r="C3" s="1416"/>
      <c r="D3" s="1417"/>
      <c r="E3" s="1417"/>
      <c r="F3" s="1417"/>
      <c r="G3" s="1417"/>
    </row>
    <row r="4" spans="1:12" ht="12.75" thickBot="1">
      <c r="B4" s="1419"/>
      <c r="C4" s="1419"/>
      <c r="D4" s="1419"/>
      <c r="E4" s="1419"/>
      <c r="F4" s="1419"/>
      <c r="G4" s="1419"/>
      <c r="H4" s="1419"/>
      <c r="I4" s="1419"/>
      <c r="J4" s="1419"/>
      <c r="K4" s="1419"/>
      <c r="L4" s="1419" t="s">
        <v>1253</v>
      </c>
    </row>
    <row r="5" spans="1:12" ht="13.5" thickTop="1">
      <c r="B5" s="1974" t="s">
        <v>140</v>
      </c>
      <c r="C5" s="1976" t="s">
        <v>1254</v>
      </c>
      <c r="D5" s="1976"/>
      <c r="E5" s="1976"/>
      <c r="F5" s="1976"/>
      <c r="G5" s="1977"/>
      <c r="H5" s="1978" t="s">
        <v>1255</v>
      </c>
      <c r="I5" s="1979"/>
      <c r="J5" s="1979"/>
      <c r="K5" s="1979"/>
      <c r="L5" s="1980"/>
    </row>
    <row r="6" spans="1:12" ht="12.75">
      <c r="B6" s="1975"/>
      <c r="C6" s="1420" t="s">
        <v>722</v>
      </c>
      <c r="D6" s="1421" t="s">
        <v>723</v>
      </c>
      <c r="E6" s="1422" t="s">
        <v>5</v>
      </c>
      <c r="F6" s="1422" t="s">
        <v>6</v>
      </c>
      <c r="G6" s="1423" t="s">
        <v>50</v>
      </c>
      <c r="H6" s="1420" t="s">
        <v>722</v>
      </c>
      <c r="I6" s="1421" t="s">
        <v>723</v>
      </c>
      <c r="J6" s="1422" t="s">
        <v>5</v>
      </c>
      <c r="K6" s="1422" t="s">
        <v>6</v>
      </c>
      <c r="L6" s="1424" t="s">
        <v>50</v>
      </c>
    </row>
    <row r="7" spans="1:12" ht="12.75">
      <c r="B7" s="1425" t="s">
        <v>142</v>
      </c>
      <c r="C7" s="1426">
        <v>0.18</v>
      </c>
      <c r="D7" s="1427">
        <v>0.25</v>
      </c>
      <c r="E7" s="1428">
        <v>4.4000000000000003E-3</v>
      </c>
      <c r="F7" s="1429">
        <v>0.94777795275590537</v>
      </c>
      <c r="G7" s="1430">
        <v>0.43990000000000001</v>
      </c>
      <c r="H7" s="1431" t="s">
        <v>25</v>
      </c>
      <c r="I7" s="1432" t="s">
        <v>25</v>
      </c>
      <c r="J7" s="1432" t="s">
        <v>25</v>
      </c>
      <c r="K7" s="1433" t="s">
        <v>25</v>
      </c>
      <c r="L7" s="1434" t="s">
        <v>25</v>
      </c>
    </row>
    <row r="8" spans="1:12" ht="12.75">
      <c r="B8" s="1435" t="s">
        <v>143</v>
      </c>
      <c r="C8" s="1436">
        <v>0.14630000000000001</v>
      </c>
      <c r="D8" s="1437">
        <v>0.14000000000000001</v>
      </c>
      <c r="E8" s="1438">
        <v>6.5600000000000006E-2</v>
      </c>
      <c r="F8" s="1439">
        <v>2.2200000000000002</v>
      </c>
      <c r="G8" s="1440">
        <v>2.0503999999999998</v>
      </c>
      <c r="H8" s="1441">
        <v>1.1599999999999999</v>
      </c>
      <c r="I8" s="1438">
        <v>1</v>
      </c>
      <c r="J8" s="1442">
        <v>0.54</v>
      </c>
      <c r="K8" s="1442">
        <v>3.04</v>
      </c>
      <c r="L8" s="1434">
        <v>2.6856</v>
      </c>
    </row>
    <row r="9" spans="1:12" ht="12.75">
      <c r="B9" s="1435" t="s">
        <v>144</v>
      </c>
      <c r="C9" s="1436">
        <v>0.31</v>
      </c>
      <c r="D9" s="1437">
        <v>7.0000000000000007E-2</v>
      </c>
      <c r="E9" s="1438">
        <v>0.92669999999999997</v>
      </c>
      <c r="F9" s="1439">
        <v>1.1000000000000001</v>
      </c>
      <c r="G9" s="1440">
        <v>2.1162000000000001</v>
      </c>
      <c r="H9" s="1441">
        <v>0.93</v>
      </c>
      <c r="I9" s="1438">
        <v>0.79</v>
      </c>
      <c r="J9" s="1442">
        <v>0.93489999999999995</v>
      </c>
      <c r="K9" s="1442">
        <v>1.97</v>
      </c>
      <c r="L9" s="1434">
        <v>2.7359</v>
      </c>
    </row>
    <row r="10" spans="1:12" ht="12.75">
      <c r="B10" s="1435" t="s">
        <v>145</v>
      </c>
      <c r="C10" s="1436">
        <v>0.60496000000000005</v>
      </c>
      <c r="D10" s="1437">
        <v>0.03</v>
      </c>
      <c r="E10" s="1438">
        <v>0.52349999999999997</v>
      </c>
      <c r="F10" s="1439">
        <v>0.28999999999999998</v>
      </c>
      <c r="G10" s="1440">
        <v>3.0040184818481848</v>
      </c>
      <c r="H10" s="1437">
        <v>1.4799466666666667</v>
      </c>
      <c r="I10" s="1438">
        <v>0.5</v>
      </c>
      <c r="J10" s="1442">
        <v>0.87260000000000004</v>
      </c>
      <c r="K10" s="1442">
        <v>0.97</v>
      </c>
      <c r="L10" s="1434">
        <v>3.6509746666666669</v>
      </c>
    </row>
    <row r="11" spans="1:12" ht="12.75">
      <c r="B11" s="1435" t="s">
        <v>146</v>
      </c>
      <c r="C11" s="1436">
        <v>0.74</v>
      </c>
      <c r="D11" s="1437">
        <v>0.08</v>
      </c>
      <c r="E11" s="1438">
        <v>0.128</v>
      </c>
      <c r="F11" s="1439">
        <v>0.48370000000000002</v>
      </c>
      <c r="G11" s="1440">
        <v>2.3419982353698852</v>
      </c>
      <c r="H11" s="1441">
        <v>2.11</v>
      </c>
      <c r="I11" s="1438">
        <v>0.75</v>
      </c>
      <c r="J11" s="1442">
        <v>0.58030000000000004</v>
      </c>
      <c r="K11" s="1442">
        <v>0.95879999999999999</v>
      </c>
      <c r="L11" s="1434">
        <v>3.25</v>
      </c>
    </row>
    <row r="12" spans="1:12" ht="12.75">
      <c r="B12" s="1435" t="s">
        <v>147</v>
      </c>
      <c r="C12" s="1436">
        <v>1.52</v>
      </c>
      <c r="D12" s="1437">
        <v>0.47</v>
      </c>
      <c r="E12" s="1438">
        <v>0.15509999999999999</v>
      </c>
      <c r="F12" s="1439">
        <v>0.67949999999999999</v>
      </c>
      <c r="G12" s="1440">
        <v>1.7373000000000001</v>
      </c>
      <c r="H12" s="1441">
        <v>2.2599999999999998</v>
      </c>
      <c r="I12" s="1438">
        <v>1.06</v>
      </c>
      <c r="J12" s="1442">
        <v>0.36899999999999999</v>
      </c>
      <c r="K12" s="1442">
        <v>0.94340000000000002</v>
      </c>
      <c r="L12" s="1434">
        <v>2.6956000000000002</v>
      </c>
    </row>
    <row r="13" spans="1:12" ht="12.75">
      <c r="B13" s="1435" t="s">
        <v>148</v>
      </c>
      <c r="C13" s="1436">
        <v>1.9281166666666665</v>
      </c>
      <c r="D13" s="1437">
        <v>0.23400000000000001</v>
      </c>
      <c r="E13" s="1438">
        <v>0.7409</v>
      </c>
      <c r="F13" s="1439">
        <v>0.35</v>
      </c>
      <c r="G13" s="1440">
        <v>2.6432000000000002</v>
      </c>
      <c r="H13" s="1441" t="s">
        <v>25</v>
      </c>
      <c r="I13" s="1443" t="s">
        <v>25</v>
      </c>
      <c r="J13" s="1444" t="s">
        <v>25</v>
      </c>
      <c r="K13" s="1444" t="s">
        <v>25</v>
      </c>
      <c r="L13" s="1434" t="s">
        <v>25</v>
      </c>
    </row>
    <row r="14" spans="1:12" ht="12.75">
      <c r="B14" s="1435" t="s">
        <v>149</v>
      </c>
      <c r="C14" s="1436">
        <v>4.0199999999999996</v>
      </c>
      <c r="D14" s="1437">
        <v>0.08</v>
      </c>
      <c r="E14" s="1445">
        <v>1.1286</v>
      </c>
      <c r="F14" s="1446">
        <v>0.5323</v>
      </c>
      <c r="G14" s="1447">
        <v>0.74419999999999997</v>
      </c>
      <c r="H14" s="1448">
        <v>4.03</v>
      </c>
      <c r="I14" s="1443">
        <v>0.83</v>
      </c>
      <c r="J14" s="1449">
        <v>1.3758999999999999</v>
      </c>
      <c r="K14" s="1449">
        <v>1.3328</v>
      </c>
      <c r="L14" s="1434">
        <v>2.2334999999999998</v>
      </c>
    </row>
    <row r="15" spans="1:12" ht="12.75">
      <c r="B15" s="1435" t="s">
        <v>150</v>
      </c>
      <c r="C15" s="1436">
        <v>3.4946865983623683</v>
      </c>
      <c r="D15" s="1437">
        <v>0.06</v>
      </c>
      <c r="E15" s="1438">
        <v>0.68700000000000006</v>
      </c>
      <c r="F15" s="1439">
        <v>1.0973999999999999</v>
      </c>
      <c r="G15" s="1450">
        <v>0.92610000000000003</v>
      </c>
      <c r="H15" s="1451">
        <v>4.04</v>
      </c>
      <c r="I15" s="1452">
        <v>0.68</v>
      </c>
      <c r="J15" s="1453">
        <v>1.1623000000000001</v>
      </c>
      <c r="K15" s="1453">
        <v>1.2907999999999999</v>
      </c>
      <c r="L15" s="1434">
        <v>2.3067000000000002</v>
      </c>
    </row>
    <row r="16" spans="1:12" ht="12.75">
      <c r="B16" s="1435" t="s">
        <v>151</v>
      </c>
      <c r="C16" s="1436">
        <v>4.46</v>
      </c>
      <c r="D16" s="1437">
        <v>0.04</v>
      </c>
      <c r="E16" s="1445">
        <v>0.59040000000000004</v>
      </c>
      <c r="F16" s="1446">
        <v>1.3361000000000001</v>
      </c>
      <c r="G16" s="1447"/>
      <c r="H16" s="1448">
        <v>4.12</v>
      </c>
      <c r="I16" s="1443">
        <v>0.64</v>
      </c>
      <c r="J16" s="1442">
        <v>0.98270000000000002</v>
      </c>
      <c r="K16" s="1442">
        <v>0.60160000000000002</v>
      </c>
      <c r="L16" s="1434"/>
    </row>
    <row r="17" spans="2:12" ht="12.75">
      <c r="B17" s="1435" t="s">
        <v>152</v>
      </c>
      <c r="C17" s="1436">
        <v>2.67</v>
      </c>
      <c r="D17" s="1437">
        <v>0.13</v>
      </c>
      <c r="E17" s="1438">
        <v>0.37190000000000001</v>
      </c>
      <c r="F17" s="1439">
        <v>0.1182</v>
      </c>
      <c r="G17" s="1440"/>
      <c r="H17" s="1441" t="s">
        <v>25</v>
      </c>
      <c r="I17" s="1443" t="s">
        <v>25</v>
      </c>
      <c r="J17" s="1444" t="s">
        <v>25</v>
      </c>
      <c r="K17" s="1442">
        <v>0.67369999999999997</v>
      </c>
      <c r="L17" s="1434"/>
    </row>
    <row r="18" spans="2:12" ht="12.75">
      <c r="B18" s="1454" t="s">
        <v>153</v>
      </c>
      <c r="C18" s="1455">
        <v>1.19</v>
      </c>
      <c r="D18" s="1456">
        <v>0.02</v>
      </c>
      <c r="E18" s="1457">
        <v>0.1739</v>
      </c>
      <c r="F18" s="1457">
        <v>4.5600000000000002E-2</v>
      </c>
      <c r="G18" s="1458"/>
      <c r="H18" s="1459">
        <v>2.71</v>
      </c>
      <c r="I18" s="1460">
        <v>0.72</v>
      </c>
      <c r="J18" s="1457">
        <v>0.75790000000000002</v>
      </c>
      <c r="K18" s="1442">
        <v>0.7218</v>
      </c>
      <c r="L18" s="1434"/>
    </row>
    <row r="19" spans="2:12" ht="12.75" thickBot="1">
      <c r="B19" s="1461" t="s">
        <v>1256</v>
      </c>
      <c r="C19" s="1462">
        <v>1.74</v>
      </c>
      <c r="D19" s="1463">
        <v>0.13277667199723711</v>
      </c>
      <c r="E19" s="1464">
        <v>0.43</v>
      </c>
      <c r="F19" s="1464">
        <v>0.7860129132792667</v>
      </c>
      <c r="G19" s="1465"/>
      <c r="H19" s="1466">
        <v>2.69</v>
      </c>
      <c r="I19" s="1463">
        <v>0.76148128800003412</v>
      </c>
      <c r="J19" s="1464">
        <v>0.78</v>
      </c>
      <c r="K19" s="1464">
        <v>1.03</v>
      </c>
      <c r="L19" s="1467"/>
    </row>
    <row r="20" spans="2:12" ht="12.75" thickTop="1">
      <c r="L20" s="1468"/>
    </row>
    <row r="21" spans="2:12">
      <c r="L21" s="1468"/>
    </row>
    <row r="22" spans="2:12" ht="15.75">
      <c r="D22" s="1469"/>
      <c r="E22" s="1470"/>
      <c r="F22" s="1470"/>
      <c r="G22" s="1470"/>
    </row>
    <row r="23" spans="2:12" ht="15.75">
      <c r="D23" s="1471"/>
      <c r="E23" s="1472"/>
      <c r="F23" s="1472"/>
      <c r="G23" s="1472"/>
    </row>
    <row r="24" spans="2:12" ht="15.75">
      <c r="D24" s="1471"/>
      <c r="E24" s="1472"/>
      <c r="F24" s="1472"/>
      <c r="G24" s="1472"/>
    </row>
    <row r="25" spans="2:12" ht="15.75">
      <c r="D25" s="1471"/>
      <c r="E25" s="1472"/>
      <c r="F25" s="1472"/>
      <c r="G25" s="1472"/>
    </row>
    <row r="26" spans="2:12" ht="15.75">
      <c r="D26" s="1471"/>
      <c r="E26" s="1472"/>
      <c r="F26" s="1472"/>
      <c r="G26" s="1472"/>
    </row>
    <row r="27" spans="2:12" ht="15.75">
      <c r="D27" s="1471"/>
      <c r="E27" s="1472"/>
      <c r="F27" s="1472"/>
      <c r="G27" s="1472"/>
    </row>
    <row r="28" spans="2:12" ht="15.75">
      <c r="D28" s="1471"/>
      <c r="E28" s="1472"/>
      <c r="F28" s="1472"/>
      <c r="G28" s="1472"/>
    </row>
    <row r="29" spans="2:12" ht="15">
      <c r="D29" s="1471"/>
      <c r="E29" s="1473"/>
      <c r="F29" s="1473"/>
      <c r="G29" s="1473"/>
    </row>
    <row r="30" spans="2:12" ht="15.75">
      <c r="D30" s="1469"/>
      <c r="E30" s="1472"/>
      <c r="F30" s="1472"/>
      <c r="G30" s="1472"/>
    </row>
    <row r="31" spans="2:12" ht="15.75">
      <c r="D31" s="1471"/>
      <c r="E31" s="1474"/>
      <c r="F31" s="1474"/>
      <c r="G31" s="1474"/>
    </row>
    <row r="32" spans="2:12" ht="15.75">
      <c r="D32" s="1469"/>
      <c r="E32" s="1475"/>
      <c r="F32" s="1475"/>
      <c r="G32" s="1475"/>
    </row>
    <row r="33" spans="4:12" ht="15.75">
      <c r="D33" s="1471"/>
      <c r="E33" s="1474"/>
      <c r="F33" s="1474"/>
      <c r="G33" s="1474"/>
      <c r="I33"/>
      <c r="J33"/>
      <c r="K33"/>
      <c r="L33"/>
    </row>
    <row r="34" spans="4:12" ht="15.75">
      <c r="D34" s="1471"/>
      <c r="E34" s="1475"/>
      <c r="F34" s="1475"/>
      <c r="G34" s="1475"/>
      <c r="I34" s="1476"/>
      <c r="J34"/>
      <c r="K34"/>
      <c r="L34"/>
    </row>
    <row r="35" spans="4:12" ht="15.75">
      <c r="D35" s="1477"/>
      <c r="E35" s="1475"/>
      <c r="F35" s="1475"/>
      <c r="G35" s="1475"/>
    </row>
    <row r="36" spans="4:12">
      <c r="D36" s="1478"/>
      <c r="F36" s="1478"/>
    </row>
    <row r="37" spans="4:12">
      <c r="D37" s="1478"/>
      <c r="F37" s="1478"/>
    </row>
  </sheetData>
  <mergeCells count="5">
    <mergeCell ref="B1:L1"/>
    <mergeCell ref="B2:L2"/>
    <mergeCell ref="B5:B6"/>
    <mergeCell ref="C5:G5"/>
    <mergeCell ref="H5:L5"/>
  </mergeCells>
  <pageMargins left="0.7" right="0.7" top="0.75" bottom="0.75" header="0.3" footer="0.3"/>
  <pageSetup scale="8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3"/>
  <sheetViews>
    <sheetView view="pageBreakPreview" zoomScaleSheetLayoutView="100" workbookViewId="0">
      <selection activeCell="I11" sqref="I11"/>
    </sheetView>
  </sheetViews>
  <sheetFormatPr defaultRowHeight="12.75"/>
  <cols>
    <col min="1" max="1" width="46.85546875" style="252" customWidth="1"/>
    <col min="2" max="6" width="11" style="252" customWidth="1"/>
    <col min="7" max="7" width="9.140625" style="252"/>
    <col min="8" max="8" width="9.5703125" style="252" bestFit="1" customWidth="1"/>
    <col min="9" max="256" width="9.140625" style="252"/>
    <col min="257" max="257" width="46.85546875" style="252" customWidth="1"/>
    <col min="258" max="262" width="11" style="252" customWidth="1"/>
    <col min="263" max="263" width="9.140625" style="252"/>
    <col min="264" max="264" width="9.5703125" style="252" bestFit="1" customWidth="1"/>
    <col min="265" max="512" width="9.140625" style="252"/>
    <col min="513" max="513" width="46.85546875" style="252" customWidth="1"/>
    <col min="514" max="518" width="11" style="252" customWidth="1"/>
    <col min="519" max="519" width="9.140625" style="252"/>
    <col min="520" max="520" width="9.5703125" style="252" bestFit="1" customWidth="1"/>
    <col min="521" max="768" width="9.140625" style="252"/>
    <col min="769" max="769" width="46.85546875" style="252" customWidth="1"/>
    <col min="770" max="774" width="11" style="252" customWidth="1"/>
    <col min="775" max="775" width="9.140625" style="252"/>
    <col min="776" max="776" width="9.5703125" style="252" bestFit="1" customWidth="1"/>
    <col min="777" max="1024" width="9.140625" style="252"/>
    <col min="1025" max="1025" width="46.85546875" style="252" customWidth="1"/>
    <col min="1026" max="1030" width="11" style="252" customWidth="1"/>
    <col min="1031" max="1031" width="9.140625" style="252"/>
    <col min="1032" max="1032" width="9.5703125" style="252" bestFit="1" customWidth="1"/>
    <col min="1033" max="1280" width="9.140625" style="252"/>
    <col min="1281" max="1281" width="46.85546875" style="252" customWidth="1"/>
    <col min="1282" max="1286" width="11" style="252" customWidth="1"/>
    <col min="1287" max="1287" width="9.140625" style="252"/>
    <col min="1288" max="1288" width="9.5703125" style="252" bestFit="1" customWidth="1"/>
    <col min="1289" max="1536" width="9.140625" style="252"/>
    <col min="1537" max="1537" width="46.85546875" style="252" customWidth="1"/>
    <col min="1538" max="1542" width="11" style="252" customWidth="1"/>
    <col min="1543" max="1543" width="9.140625" style="252"/>
    <col min="1544" max="1544" width="9.5703125" style="252" bestFit="1" customWidth="1"/>
    <col min="1545" max="1792" width="9.140625" style="252"/>
    <col min="1793" max="1793" width="46.85546875" style="252" customWidth="1"/>
    <col min="1794" max="1798" width="11" style="252" customWidth="1"/>
    <col min="1799" max="1799" width="9.140625" style="252"/>
    <col min="1800" max="1800" width="9.5703125" style="252" bestFit="1" customWidth="1"/>
    <col min="1801" max="2048" width="9.140625" style="252"/>
    <col min="2049" max="2049" width="46.85546875" style="252" customWidth="1"/>
    <col min="2050" max="2054" width="11" style="252" customWidth="1"/>
    <col min="2055" max="2055" width="9.140625" style="252"/>
    <col min="2056" max="2056" width="9.5703125" style="252" bestFit="1" customWidth="1"/>
    <col min="2057" max="2304" width="9.140625" style="252"/>
    <col min="2305" max="2305" width="46.85546875" style="252" customWidth="1"/>
    <col min="2306" max="2310" width="11" style="252" customWidth="1"/>
    <col min="2311" max="2311" width="9.140625" style="252"/>
    <col min="2312" max="2312" width="9.5703125" style="252" bestFit="1" customWidth="1"/>
    <col min="2313" max="2560" width="9.140625" style="252"/>
    <col min="2561" max="2561" width="46.85546875" style="252" customWidth="1"/>
    <col min="2562" max="2566" width="11" style="252" customWidth="1"/>
    <col min="2567" max="2567" width="9.140625" style="252"/>
    <col min="2568" max="2568" width="9.5703125" style="252" bestFit="1" customWidth="1"/>
    <col min="2569" max="2816" width="9.140625" style="252"/>
    <col min="2817" max="2817" width="46.85546875" style="252" customWidth="1"/>
    <col min="2818" max="2822" width="11" style="252" customWidth="1"/>
    <col min="2823" max="2823" width="9.140625" style="252"/>
    <col min="2824" max="2824" width="9.5703125" style="252" bestFit="1" customWidth="1"/>
    <col min="2825" max="3072" width="9.140625" style="252"/>
    <col min="3073" max="3073" width="46.85546875" style="252" customWidth="1"/>
    <col min="3074" max="3078" width="11" style="252" customWidth="1"/>
    <col min="3079" max="3079" width="9.140625" style="252"/>
    <col min="3080" max="3080" width="9.5703125" style="252" bestFit="1" customWidth="1"/>
    <col min="3081" max="3328" width="9.140625" style="252"/>
    <col min="3329" max="3329" width="46.85546875" style="252" customWidth="1"/>
    <col min="3330" max="3334" width="11" style="252" customWidth="1"/>
    <col min="3335" max="3335" width="9.140625" style="252"/>
    <col min="3336" max="3336" width="9.5703125" style="252" bestFit="1" customWidth="1"/>
    <col min="3337" max="3584" width="9.140625" style="252"/>
    <col min="3585" max="3585" width="46.85546875" style="252" customWidth="1"/>
    <col min="3586" max="3590" width="11" style="252" customWidth="1"/>
    <col min="3591" max="3591" width="9.140625" style="252"/>
    <col min="3592" max="3592" width="9.5703125" style="252" bestFit="1" customWidth="1"/>
    <col min="3593" max="3840" width="9.140625" style="252"/>
    <col min="3841" max="3841" width="46.85546875" style="252" customWidth="1"/>
    <col min="3842" max="3846" width="11" style="252" customWidth="1"/>
    <col min="3847" max="3847" width="9.140625" style="252"/>
    <col min="3848" max="3848" width="9.5703125" style="252" bestFit="1" customWidth="1"/>
    <col min="3849" max="4096" width="9.140625" style="252"/>
    <col min="4097" max="4097" width="46.85546875" style="252" customWidth="1"/>
    <col min="4098" max="4102" width="11" style="252" customWidth="1"/>
    <col min="4103" max="4103" width="9.140625" style="252"/>
    <col min="4104" max="4104" width="9.5703125" style="252" bestFit="1" customWidth="1"/>
    <col min="4105" max="4352" width="9.140625" style="252"/>
    <col min="4353" max="4353" width="46.85546875" style="252" customWidth="1"/>
    <col min="4354" max="4358" width="11" style="252" customWidth="1"/>
    <col min="4359" max="4359" width="9.140625" style="252"/>
    <col min="4360" max="4360" width="9.5703125" style="252" bestFit="1" customWidth="1"/>
    <col min="4361" max="4608" width="9.140625" style="252"/>
    <col min="4609" max="4609" width="46.85546875" style="252" customWidth="1"/>
    <col min="4610" max="4614" width="11" style="252" customWidth="1"/>
    <col min="4615" max="4615" width="9.140625" style="252"/>
    <col min="4616" max="4616" width="9.5703125" style="252" bestFit="1" customWidth="1"/>
    <col min="4617" max="4864" width="9.140625" style="252"/>
    <col min="4865" max="4865" width="46.85546875" style="252" customWidth="1"/>
    <col min="4866" max="4870" width="11" style="252" customWidth="1"/>
    <col min="4871" max="4871" width="9.140625" style="252"/>
    <col min="4872" max="4872" width="9.5703125" style="252" bestFit="1" customWidth="1"/>
    <col min="4873" max="5120" width="9.140625" style="252"/>
    <col min="5121" max="5121" width="46.85546875" style="252" customWidth="1"/>
    <col min="5122" max="5126" width="11" style="252" customWidth="1"/>
    <col min="5127" max="5127" width="9.140625" style="252"/>
    <col min="5128" max="5128" width="9.5703125" style="252" bestFit="1" customWidth="1"/>
    <col min="5129" max="5376" width="9.140625" style="252"/>
    <col min="5377" max="5377" width="46.85546875" style="252" customWidth="1"/>
    <col min="5378" max="5382" width="11" style="252" customWidth="1"/>
    <col min="5383" max="5383" width="9.140625" style="252"/>
    <col min="5384" max="5384" width="9.5703125" style="252" bestFit="1" customWidth="1"/>
    <col min="5385" max="5632" width="9.140625" style="252"/>
    <col min="5633" max="5633" width="46.85546875" style="252" customWidth="1"/>
    <col min="5634" max="5638" width="11" style="252" customWidth="1"/>
    <col min="5639" max="5639" width="9.140625" style="252"/>
    <col min="5640" max="5640" width="9.5703125" style="252" bestFit="1" customWidth="1"/>
    <col min="5641" max="5888" width="9.140625" style="252"/>
    <col min="5889" max="5889" width="46.85546875" style="252" customWidth="1"/>
    <col min="5890" max="5894" width="11" style="252" customWidth="1"/>
    <col min="5895" max="5895" width="9.140625" style="252"/>
    <col min="5896" max="5896" width="9.5703125" style="252" bestFit="1" customWidth="1"/>
    <col min="5897" max="6144" width="9.140625" style="252"/>
    <col min="6145" max="6145" width="46.85546875" style="252" customWidth="1"/>
    <col min="6146" max="6150" width="11" style="252" customWidth="1"/>
    <col min="6151" max="6151" width="9.140625" style="252"/>
    <col min="6152" max="6152" width="9.5703125" style="252" bestFit="1" customWidth="1"/>
    <col min="6153" max="6400" width="9.140625" style="252"/>
    <col min="6401" max="6401" width="46.85546875" style="252" customWidth="1"/>
    <col min="6402" max="6406" width="11" style="252" customWidth="1"/>
    <col min="6407" max="6407" width="9.140625" style="252"/>
    <col min="6408" max="6408" width="9.5703125" style="252" bestFit="1" customWidth="1"/>
    <col min="6409" max="6656" width="9.140625" style="252"/>
    <col min="6657" max="6657" width="46.85546875" style="252" customWidth="1"/>
    <col min="6658" max="6662" width="11" style="252" customWidth="1"/>
    <col min="6663" max="6663" width="9.140625" style="252"/>
    <col min="6664" max="6664" width="9.5703125" style="252" bestFit="1" customWidth="1"/>
    <col min="6665" max="6912" width="9.140625" style="252"/>
    <col min="6913" max="6913" width="46.85546875" style="252" customWidth="1"/>
    <col min="6914" max="6918" width="11" style="252" customWidth="1"/>
    <col min="6919" max="6919" width="9.140625" style="252"/>
    <col min="6920" max="6920" width="9.5703125" style="252" bestFit="1" customWidth="1"/>
    <col min="6921" max="7168" width="9.140625" style="252"/>
    <col min="7169" max="7169" width="46.85546875" style="252" customWidth="1"/>
    <col min="7170" max="7174" width="11" style="252" customWidth="1"/>
    <col min="7175" max="7175" width="9.140625" style="252"/>
    <col min="7176" max="7176" width="9.5703125" style="252" bestFit="1" customWidth="1"/>
    <col min="7177" max="7424" width="9.140625" style="252"/>
    <col min="7425" max="7425" width="46.85546875" style="252" customWidth="1"/>
    <col min="7426" max="7430" width="11" style="252" customWidth="1"/>
    <col min="7431" max="7431" width="9.140625" style="252"/>
    <col min="7432" max="7432" width="9.5703125" style="252" bestFit="1" customWidth="1"/>
    <col min="7433" max="7680" width="9.140625" style="252"/>
    <col min="7681" max="7681" width="46.85546875" style="252" customWidth="1"/>
    <col min="7682" max="7686" width="11" style="252" customWidth="1"/>
    <col min="7687" max="7687" width="9.140625" style="252"/>
    <col min="7688" max="7688" width="9.5703125" style="252" bestFit="1" customWidth="1"/>
    <col min="7689" max="7936" width="9.140625" style="252"/>
    <col min="7937" max="7937" width="46.85546875" style="252" customWidth="1"/>
    <col min="7938" max="7942" width="11" style="252" customWidth="1"/>
    <col min="7943" max="7943" width="9.140625" style="252"/>
    <col min="7944" max="7944" width="9.5703125" style="252" bestFit="1" customWidth="1"/>
    <col min="7945" max="8192" width="9.140625" style="252"/>
    <col min="8193" max="8193" width="46.85546875" style="252" customWidth="1"/>
    <col min="8194" max="8198" width="11" style="252" customWidth="1"/>
    <col min="8199" max="8199" width="9.140625" style="252"/>
    <col min="8200" max="8200" width="9.5703125" style="252" bestFit="1" customWidth="1"/>
    <col min="8201" max="8448" width="9.140625" style="252"/>
    <col min="8449" max="8449" width="46.85546875" style="252" customWidth="1"/>
    <col min="8450" max="8454" width="11" style="252" customWidth="1"/>
    <col min="8455" max="8455" width="9.140625" style="252"/>
    <col min="8456" max="8456" width="9.5703125" style="252" bestFit="1" customWidth="1"/>
    <col min="8457" max="8704" width="9.140625" style="252"/>
    <col min="8705" max="8705" width="46.85546875" style="252" customWidth="1"/>
    <col min="8706" max="8710" width="11" style="252" customWidth="1"/>
    <col min="8711" max="8711" width="9.140625" style="252"/>
    <col min="8712" max="8712" width="9.5703125" style="252" bestFit="1" customWidth="1"/>
    <col min="8713" max="8960" width="9.140625" style="252"/>
    <col min="8961" max="8961" width="46.85546875" style="252" customWidth="1"/>
    <col min="8962" max="8966" width="11" style="252" customWidth="1"/>
    <col min="8967" max="8967" width="9.140625" style="252"/>
    <col min="8968" max="8968" width="9.5703125" style="252" bestFit="1" customWidth="1"/>
    <col min="8969" max="9216" width="9.140625" style="252"/>
    <col min="9217" max="9217" width="46.85546875" style="252" customWidth="1"/>
    <col min="9218" max="9222" width="11" style="252" customWidth="1"/>
    <col min="9223" max="9223" width="9.140625" style="252"/>
    <col min="9224" max="9224" width="9.5703125" style="252" bestFit="1" customWidth="1"/>
    <col min="9225" max="9472" width="9.140625" style="252"/>
    <col min="9473" max="9473" width="46.85546875" style="252" customWidth="1"/>
    <col min="9474" max="9478" width="11" style="252" customWidth="1"/>
    <col min="9479" max="9479" width="9.140625" style="252"/>
    <col min="9480" max="9480" width="9.5703125" style="252" bestFit="1" customWidth="1"/>
    <col min="9481" max="9728" width="9.140625" style="252"/>
    <col min="9729" max="9729" width="46.85546875" style="252" customWidth="1"/>
    <col min="9730" max="9734" width="11" style="252" customWidth="1"/>
    <col min="9735" max="9735" width="9.140625" style="252"/>
    <col min="9736" max="9736" width="9.5703125" style="252" bestFit="1" customWidth="1"/>
    <col min="9737" max="9984" width="9.140625" style="252"/>
    <col min="9985" max="9985" width="46.85546875" style="252" customWidth="1"/>
    <col min="9986" max="9990" width="11" style="252" customWidth="1"/>
    <col min="9991" max="9991" width="9.140625" style="252"/>
    <col min="9992" max="9992" width="9.5703125" style="252" bestFit="1" customWidth="1"/>
    <col min="9993" max="10240" width="9.140625" style="252"/>
    <col min="10241" max="10241" width="46.85546875" style="252" customWidth="1"/>
    <col min="10242" max="10246" width="11" style="252" customWidth="1"/>
    <col min="10247" max="10247" width="9.140625" style="252"/>
    <col min="10248" max="10248" width="9.5703125" style="252" bestFit="1" customWidth="1"/>
    <col min="10249" max="10496" width="9.140625" style="252"/>
    <col min="10497" max="10497" width="46.85546875" style="252" customWidth="1"/>
    <col min="10498" max="10502" width="11" style="252" customWidth="1"/>
    <col min="10503" max="10503" width="9.140625" style="252"/>
    <col min="10504" max="10504" width="9.5703125" style="252" bestFit="1" customWidth="1"/>
    <col min="10505" max="10752" width="9.140625" style="252"/>
    <col min="10753" max="10753" width="46.85546875" style="252" customWidth="1"/>
    <col min="10754" max="10758" width="11" style="252" customWidth="1"/>
    <col min="10759" max="10759" width="9.140625" style="252"/>
    <col min="10760" max="10760" width="9.5703125" style="252" bestFit="1" customWidth="1"/>
    <col min="10761" max="11008" width="9.140625" style="252"/>
    <col min="11009" max="11009" width="46.85546875" style="252" customWidth="1"/>
    <col min="11010" max="11014" width="11" style="252" customWidth="1"/>
    <col min="11015" max="11015" width="9.140625" style="252"/>
    <col min="11016" max="11016" width="9.5703125" style="252" bestFit="1" customWidth="1"/>
    <col min="11017" max="11264" width="9.140625" style="252"/>
    <col min="11265" max="11265" width="46.85546875" style="252" customWidth="1"/>
    <col min="11266" max="11270" width="11" style="252" customWidth="1"/>
    <col min="11271" max="11271" width="9.140625" style="252"/>
    <col min="11272" max="11272" width="9.5703125" style="252" bestFit="1" customWidth="1"/>
    <col min="11273" max="11520" width="9.140625" style="252"/>
    <col min="11521" max="11521" width="46.85546875" style="252" customWidth="1"/>
    <col min="11522" max="11526" width="11" style="252" customWidth="1"/>
    <col min="11527" max="11527" width="9.140625" style="252"/>
    <col min="11528" max="11528" width="9.5703125" style="252" bestFit="1" customWidth="1"/>
    <col min="11529" max="11776" width="9.140625" style="252"/>
    <col min="11777" max="11777" width="46.85546875" style="252" customWidth="1"/>
    <col min="11778" max="11782" width="11" style="252" customWidth="1"/>
    <col min="11783" max="11783" width="9.140625" style="252"/>
    <col min="11784" max="11784" width="9.5703125" style="252" bestFit="1" customWidth="1"/>
    <col min="11785" max="12032" width="9.140625" style="252"/>
    <col min="12033" max="12033" width="46.85546875" style="252" customWidth="1"/>
    <col min="12034" max="12038" width="11" style="252" customWidth="1"/>
    <col min="12039" max="12039" width="9.140625" style="252"/>
    <col min="12040" max="12040" width="9.5703125" style="252" bestFit="1" customWidth="1"/>
    <col min="12041" max="12288" width="9.140625" style="252"/>
    <col min="12289" max="12289" width="46.85546875" style="252" customWidth="1"/>
    <col min="12290" max="12294" width="11" style="252" customWidth="1"/>
    <col min="12295" max="12295" width="9.140625" style="252"/>
    <col min="12296" max="12296" width="9.5703125" style="252" bestFit="1" customWidth="1"/>
    <col min="12297" max="12544" width="9.140625" style="252"/>
    <col min="12545" max="12545" width="46.85546875" style="252" customWidth="1"/>
    <col min="12546" max="12550" width="11" style="252" customWidth="1"/>
    <col min="12551" max="12551" width="9.140625" style="252"/>
    <col min="12552" max="12552" width="9.5703125" style="252" bestFit="1" customWidth="1"/>
    <col min="12553" max="12800" width="9.140625" style="252"/>
    <col min="12801" max="12801" width="46.85546875" style="252" customWidth="1"/>
    <col min="12802" max="12806" width="11" style="252" customWidth="1"/>
    <col min="12807" max="12807" width="9.140625" style="252"/>
    <col min="12808" max="12808" width="9.5703125" style="252" bestFit="1" customWidth="1"/>
    <col min="12809" max="13056" width="9.140625" style="252"/>
    <col min="13057" max="13057" width="46.85546875" style="252" customWidth="1"/>
    <col min="13058" max="13062" width="11" style="252" customWidth="1"/>
    <col min="13063" max="13063" width="9.140625" style="252"/>
    <col min="13064" max="13064" width="9.5703125" style="252" bestFit="1" customWidth="1"/>
    <col min="13065" max="13312" width="9.140625" style="252"/>
    <col min="13313" max="13313" width="46.85546875" style="252" customWidth="1"/>
    <col min="13314" max="13318" width="11" style="252" customWidth="1"/>
    <col min="13319" max="13319" width="9.140625" style="252"/>
    <col min="13320" max="13320" width="9.5703125" style="252" bestFit="1" customWidth="1"/>
    <col min="13321" max="13568" width="9.140625" style="252"/>
    <col min="13569" max="13569" width="46.85546875" style="252" customWidth="1"/>
    <col min="13570" max="13574" width="11" style="252" customWidth="1"/>
    <col min="13575" max="13575" width="9.140625" style="252"/>
    <col min="13576" max="13576" width="9.5703125" style="252" bestFit="1" customWidth="1"/>
    <col min="13577" max="13824" width="9.140625" style="252"/>
    <col min="13825" max="13825" width="46.85546875" style="252" customWidth="1"/>
    <col min="13826" max="13830" width="11" style="252" customWidth="1"/>
    <col min="13831" max="13831" width="9.140625" style="252"/>
    <col min="13832" max="13832" width="9.5703125" style="252" bestFit="1" customWidth="1"/>
    <col min="13833" max="14080" width="9.140625" style="252"/>
    <col min="14081" max="14081" width="46.85546875" style="252" customWidth="1"/>
    <col min="14082" max="14086" width="11" style="252" customWidth="1"/>
    <col min="14087" max="14087" width="9.140625" style="252"/>
    <col min="14088" max="14088" width="9.5703125" style="252" bestFit="1" customWidth="1"/>
    <col min="14089" max="14336" width="9.140625" style="252"/>
    <col min="14337" max="14337" width="46.85546875" style="252" customWidth="1"/>
    <col min="14338" max="14342" width="11" style="252" customWidth="1"/>
    <col min="14343" max="14343" width="9.140625" style="252"/>
    <col min="14344" max="14344" width="9.5703125" style="252" bestFit="1" customWidth="1"/>
    <col min="14345" max="14592" width="9.140625" style="252"/>
    <col min="14593" max="14593" width="46.85546875" style="252" customWidth="1"/>
    <col min="14594" max="14598" width="11" style="252" customWidth="1"/>
    <col min="14599" max="14599" width="9.140625" style="252"/>
    <col min="14600" max="14600" width="9.5703125" style="252" bestFit="1" customWidth="1"/>
    <col min="14601" max="14848" width="9.140625" style="252"/>
    <col min="14849" max="14849" width="46.85546875" style="252" customWidth="1"/>
    <col min="14850" max="14854" width="11" style="252" customWidth="1"/>
    <col min="14855" max="14855" width="9.140625" style="252"/>
    <col min="14856" max="14856" width="9.5703125" style="252" bestFit="1" customWidth="1"/>
    <col min="14857" max="15104" width="9.140625" style="252"/>
    <col min="15105" max="15105" width="46.85546875" style="252" customWidth="1"/>
    <col min="15106" max="15110" width="11" style="252" customWidth="1"/>
    <col min="15111" max="15111" width="9.140625" style="252"/>
    <col min="15112" max="15112" width="9.5703125" style="252" bestFit="1" customWidth="1"/>
    <col min="15113" max="15360" width="9.140625" style="252"/>
    <col min="15361" max="15361" width="46.85546875" style="252" customWidth="1"/>
    <col min="15362" max="15366" width="11" style="252" customWidth="1"/>
    <col min="15367" max="15367" width="9.140625" style="252"/>
    <col min="15368" max="15368" width="9.5703125" style="252" bestFit="1" customWidth="1"/>
    <col min="15369" max="15616" width="9.140625" style="252"/>
    <col min="15617" max="15617" width="46.85546875" style="252" customWidth="1"/>
    <col min="15618" max="15622" width="11" style="252" customWidth="1"/>
    <col min="15623" max="15623" width="9.140625" style="252"/>
    <col min="15624" max="15624" width="9.5703125" style="252" bestFit="1" customWidth="1"/>
    <col min="15625" max="15872" width="9.140625" style="252"/>
    <col min="15873" max="15873" width="46.85546875" style="252" customWidth="1"/>
    <col min="15874" max="15878" width="11" style="252" customWidth="1"/>
    <col min="15879" max="15879" width="9.140625" style="252"/>
    <col min="15880" max="15880" width="9.5703125" style="252" bestFit="1" customWidth="1"/>
    <col min="15881" max="16128" width="9.140625" style="252"/>
    <col min="16129" max="16129" width="46.85546875" style="252" customWidth="1"/>
    <col min="16130" max="16134" width="11" style="252" customWidth="1"/>
    <col min="16135" max="16135" width="9.140625" style="252"/>
    <col min="16136" max="16136" width="9.5703125" style="252" bestFit="1" customWidth="1"/>
    <col min="16137" max="16384" width="9.140625" style="252"/>
  </cols>
  <sheetData>
    <row r="1" spans="1:8">
      <c r="A1" s="1888" t="s">
        <v>458</v>
      </c>
      <c r="B1" s="1888"/>
      <c r="C1" s="1888"/>
      <c r="D1" s="1888"/>
      <c r="E1" s="1888"/>
      <c r="F1" s="1888"/>
    </row>
    <row r="2" spans="1:8" ht="15.75">
      <c r="A2" s="1981" t="s">
        <v>276</v>
      </c>
      <c r="B2" s="1981"/>
      <c r="C2" s="1981"/>
      <c r="D2" s="1981"/>
      <c r="E2" s="1981"/>
      <c r="F2" s="1981"/>
    </row>
    <row r="3" spans="1:8" ht="13.5" thickBot="1">
      <c r="A3" s="253"/>
      <c r="B3" s="253"/>
      <c r="C3" s="253"/>
      <c r="D3" s="253"/>
      <c r="E3" s="253"/>
      <c r="F3" s="253"/>
      <c r="G3" s="254"/>
    </row>
    <row r="4" spans="1:8">
      <c r="A4" s="1982" t="s">
        <v>277</v>
      </c>
      <c r="B4" s="1984" t="s">
        <v>67</v>
      </c>
      <c r="C4" s="1984"/>
      <c r="D4" s="1984"/>
      <c r="E4" s="1984" t="s">
        <v>278</v>
      </c>
      <c r="F4" s="1985"/>
    </row>
    <row r="5" spans="1:8">
      <c r="A5" s="1983"/>
      <c r="B5" s="255">
        <v>2015</v>
      </c>
      <c r="C5" s="255">
        <v>2016</v>
      </c>
      <c r="D5" s="255">
        <v>2017</v>
      </c>
      <c r="E5" s="1986" t="s">
        <v>279</v>
      </c>
      <c r="F5" s="1987" t="s">
        <v>280</v>
      </c>
    </row>
    <row r="6" spans="1:8">
      <c r="A6" s="1983"/>
      <c r="B6" s="255">
        <v>1</v>
      </c>
      <c r="C6" s="255">
        <v>2</v>
      </c>
      <c r="D6" s="255">
        <v>3</v>
      </c>
      <c r="E6" s="1986"/>
      <c r="F6" s="1987"/>
    </row>
    <row r="7" spans="1:8">
      <c r="A7" s="256" t="s">
        <v>281</v>
      </c>
      <c r="B7" s="257">
        <v>948.36</v>
      </c>
      <c r="C7" s="257">
        <v>1388.63</v>
      </c>
      <c r="D7" s="257">
        <v>1697.13</v>
      </c>
      <c r="E7" s="258">
        <v>46.424353620987802</v>
      </c>
      <c r="F7" s="259">
        <v>22.216141088698933</v>
      </c>
    </row>
    <row r="8" spans="1:8">
      <c r="A8" s="256" t="s">
        <v>282</v>
      </c>
      <c r="B8" s="257">
        <v>202.26</v>
      </c>
      <c r="C8" s="257">
        <v>299.92</v>
      </c>
      <c r="D8" s="257">
        <v>367.52</v>
      </c>
      <c r="E8" s="258">
        <v>48.284386433303695</v>
      </c>
      <c r="F8" s="259">
        <v>22.539343825019998</v>
      </c>
    </row>
    <row r="9" spans="1:8">
      <c r="A9" s="260" t="s">
        <v>283</v>
      </c>
      <c r="B9" s="257">
        <v>66.87</v>
      </c>
      <c r="C9" s="257">
        <v>99.96</v>
      </c>
      <c r="D9" s="257">
        <v>127.31</v>
      </c>
      <c r="E9" s="258">
        <v>49.484073575594408</v>
      </c>
      <c r="F9" s="259">
        <v>27.36094437775111</v>
      </c>
    </row>
    <row r="10" spans="1:8">
      <c r="A10" s="260" t="s">
        <v>284</v>
      </c>
      <c r="B10" s="257">
        <v>832.14</v>
      </c>
      <c r="C10" s="257">
        <v>1292.74</v>
      </c>
      <c r="D10" s="257">
        <v>1581.22</v>
      </c>
      <c r="E10" s="258">
        <v>55.351263008628337</v>
      </c>
      <c r="F10" s="259">
        <v>22.315392112876523</v>
      </c>
    </row>
    <row r="11" spans="1:8">
      <c r="A11" s="256" t="s">
        <v>285</v>
      </c>
      <c r="B11" s="261">
        <v>973266.75</v>
      </c>
      <c r="C11" s="261">
        <v>1496559.37</v>
      </c>
      <c r="D11" s="261">
        <v>1951153.82</v>
      </c>
      <c r="E11" s="258">
        <v>53.766618452752056</v>
      </c>
      <c r="F11" s="259">
        <v>30.375971652898727</v>
      </c>
    </row>
    <row r="12" spans="1:8">
      <c r="A12" s="262" t="s">
        <v>286</v>
      </c>
      <c r="B12" s="261">
        <v>154120</v>
      </c>
      <c r="C12" s="261">
        <v>189585.04</v>
      </c>
      <c r="D12" s="261">
        <v>269754.42</v>
      </c>
      <c r="E12" s="258">
        <v>23.01131585777317</v>
      </c>
      <c r="F12" s="259">
        <v>42.286764820684141</v>
      </c>
    </row>
    <row r="13" spans="1:8">
      <c r="A13" s="263" t="s">
        <v>287</v>
      </c>
      <c r="B13" s="261">
        <v>232</v>
      </c>
      <c r="C13" s="261">
        <v>231</v>
      </c>
      <c r="D13" s="261">
        <v>210</v>
      </c>
      <c r="E13" s="264">
        <v>-0.43103448275861922</v>
      </c>
      <c r="F13" s="259">
        <v>-9.0909090909090935</v>
      </c>
    </row>
    <row r="14" spans="1:8">
      <c r="A14" s="263" t="s">
        <v>288</v>
      </c>
      <c r="B14" s="261">
        <v>1596967</v>
      </c>
      <c r="C14" s="265">
        <v>1961091</v>
      </c>
      <c r="D14" s="261">
        <v>2767524</v>
      </c>
      <c r="E14" s="264">
        <v>22.800972092723271</v>
      </c>
      <c r="F14" s="259">
        <v>41.121651162541667</v>
      </c>
      <c r="H14" s="266"/>
    </row>
    <row r="15" spans="1:8">
      <c r="A15" s="267" t="s">
        <v>289</v>
      </c>
      <c r="B15" s="257">
        <v>45.690066167794605</v>
      </c>
      <c r="C15" s="257">
        <v>66.58991179611661</v>
      </c>
      <c r="D15" s="257">
        <v>75.066501938720251</v>
      </c>
      <c r="E15" s="268">
        <v>45.742646884266492</v>
      </c>
      <c r="F15" s="269">
        <v>12.729541028011965</v>
      </c>
    </row>
    <row r="16" spans="1:8" ht="14.25" customHeight="1">
      <c r="A16" s="270" t="s">
        <v>290</v>
      </c>
      <c r="B16" s="257">
        <v>58.2</v>
      </c>
      <c r="C16" s="257">
        <v>148.5</v>
      </c>
      <c r="D16" s="257">
        <v>170.8</v>
      </c>
      <c r="E16" s="271">
        <v>155.1546391752577</v>
      </c>
      <c r="F16" s="259">
        <v>15.016835016835017</v>
      </c>
    </row>
    <row r="17" spans="1:8" ht="14.25" customHeight="1">
      <c r="A17" s="270" t="s">
        <v>291</v>
      </c>
      <c r="B17" s="257">
        <v>2.7</v>
      </c>
      <c r="C17" s="257">
        <v>1.2</v>
      </c>
      <c r="D17" s="257">
        <v>1.92</v>
      </c>
      <c r="E17" s="271">
        <v>-55.555555555555557</v>
      </c>
      <c r="F17" s="269">
        <v>60</v>
      </c>
    </row>
    <row r="18" spans="1:8" ht="14.25" customHeight="1">
      <c r="A18" s="270" t="s">
        <v>292</v>
      </c>
      <c r="B18" s="257">
        <v>0.82645585087541518</v>
      </c>
      <c r="C18" s="257">
        <v>0.63630285512829332</v>
      </c>
      <c r="D18" s="257">
        <v>1.5003148239742574</v>
      </c>
      <c r="E18" s="271">
        <v>-23.008246060053196</v>
      </c>
      <c r="F18" s="269">
        <v>135.78627879514377</v>
      </c>
    </row>
    <row r="19" spans="1:8" ht="14.25" customHeight="1" thickBot="1">
      <c r="A19" s="272" t="s">
        <v>293</v>
      </c>
      <c r="B19" s="273">
        <v>46.1</v>
      </c>
      <c r="C19" s="273">
        <v>45.21</v>
      </c>
      <c r="D19" s="273">
        <v>38.200000000000003</v>
      </c>
      <c r="E19" s="274">
        <v>-1.9305856832971813</v>
      </c>
      <c r="F19" s="275">
        <v>-15.505419155054184</v>
      </c>
    </row>
    <row r="20" spans="1:8" ht="11.25" customHeight="1">
      <c r="A20" s="276"/>
      <c r="B20" s="277"/>
      <c r="C20" s="277"/>
      <c r="D20" s="277"/>
      <c r="E20" s="278"/>
      <c r="F20" s="279"/>
    </row>
    <row r="21" spans="1:8" ht="14.25" customHeight="1">
      <c r="A21" s="280" t="s">
        <v>294</v>
      </c>
      <c r="B21" s="281"/>
      <c r="C21" s="282"/>
      <c r="D21" s="282"/>
      <c r="E21" s="283"/>
      <c r="F21" s="283"/>
      <c r="H21" s="252" t="s">
        <v>295</v>
      </c>
    </row>
    <row r="22" spans="1:8" ht="12.75" customHeight="1">
      <c r="A22" s="280" t="s">
        <v>296</v>
      </c>
    </row>
    <row r="23" spans="1:8" ht="12" customHeight="1">
      <c r="A23" s="280" t="s">
        <v>297</v>
      </c>
    </row>
    <row r="24" spans="1:8" ht="11.25" customHeight="1">
      <c r="A24" s="280" t="s">
        <v>298</v>
      </c>
      <c r="D24" s="284"/>
      <c r="E24" s="285"/>
    </row>
    <row r="25" spans="1:8" ht="11.25" customHeight="1">
      <c r="A25" s="252" t="s">
        <v>299</v>
      </c>
    </row>
    <row r="27" spans="1:8" s="254" customFormat="1">
      <c r="A27" s="252"/>
      <c r="B27" s="252"/>
      <c r="C27" s="252"/>
      <c r="D27" s="252"/>
      <c r="E27" s="252"/>
      <c r="F27" s="252"/>
    </row>
    <row r="29" spans="1:8" ht="9" customHeight="1"/>
    <row r="53" spans="1:6" ht="13.5" thickBot="1">
      <c r="A53" s="286" t="s">
        <v>300</v>
      </c>
      <c r="B53" s="287">
        <v>1193679</v>
      </c>
      <c r="C53" s="287">
        <v>1369430</v>
      </c>
      <c r="D53" s="287">
        <v>1558174</v>
      </c>
      <c r="E53" s="288">
        <f>C53/B53%-100</f>
        <v>14.72347255836786</v>
      </c>
      <c r="F53" s="289">
        <f>D53/C53%-100</f>
        <v>13.782668701576569</v>
      </c>
    </row>
  </sheetData>
  <mergeCells count="7">
    <mergeCell ref="A1:F1"/>
    <mergeCell ref="A2:F2"/>
    <mergeCell ref="A4:A6"/>
    <mergeCell ref="B4:D4"/>
    <mergeCell ref="E4:F4"/>
    <mergeCell ref="E5:E6"/>
    <mergeCell ref="F5:F6"/>
  </mergeCells>
  <pageMargins left="0.7" right="0.7" top="0.75" bottom="0.75" header="0.3" footer="0.3"/>
  <pageSetup paperSize="9" scale="8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C75"/>
  <sheetViews>
    <sheetView view="pageBreakPreview" zoomScale="115" zoomScaleSheetLayoutView="115" workbookViewId="0">
      <selection activeCell="A2" sqref="A2:C2"/>
    </sheetView>
  </sheetViews>
  <sheetFormatPr defaultRowHeight="12.75"/>
  <cols>
    <col min="1" max="1" width="50.42578125" style="290" bestFit="1" customWidth="1"/>
    <col min="2" max="2" width="18.28515625" style="290" customWidth="1"/>
    <col min="3" max="3" width="12.7109375" style="290" bestFit="1" customWidth="1"/>
    <col min="4" max="256" width="9.140625" style="290"/>
    <col min="257" max="257" width="50.42578125" style="290" bestFit="1" customWidth="1"/>
    <col min="258" max="258" width="17.7109375" style="290" bestFit="1" customWidth="1"/>
    <col min="259" max="259" width="12.7109375" style="290" bestFit="1" customWidth="1"/>
    <col min="260" max="512" width="9.140625" style="290"/>
    <col min="513" max="513" width="50.42578125" style="290" bestFit="1" customWidth="1"/>
    <col min="514" max="514" width="17.7109375" style="290" bestFit="1" customWidth="1"/>
    <col min="515" max="515" width="12.7109375" style="290" bestFit="1" customWidth="1"/>
    <col min="516" max="768" width="9.140625" style="290"/>
    <col min="769" max="769" width="50.42578125" style="290" bestFit="1" customWidth="1"/>
    <col min="770" max="770" width="17.7109375" style="290" bestFit="1" customWidth="1"/>
    <col min="771" max="771" width="12.7109375" style="290" bestFit="1" customWidth="1"/>
    <col min="772" max="1024" width="9.140625" style="290"/>
    <col min="1025" max="1025" width="50.42578125" style="290" bestFit="1" customWidth="1"/>
    <col min="1026" max="1026" width="17.7109375" style="290" bestFit="1" customWidth="1"/>
    <col min="1027" max="1027" width="12.7109375" style="290" bestFit="1" customWidth="1"/>
    <col min="1028" max="1280" width="9.140625" style="290"/>
    <col min="1281" max="1281" width="50.42578125" style="290" bestFit="1" customWidth="1"/>
    <col min="1282" max="1282" width="17.7109375" style="290" bestFit="1" customWidth="1"/>
    <col min="1283" max="1283" width="12.7109375" style="290" bestFit="1" customWidth="1"/>
    <col min="1284" max="1536" width="9.140625" style="290"/>
    <col min="1537" max="1537" width="50.42578125" style="290" bestFit="1" customWidth="1"/>
    <col min="1538" max="1538" width="17.7109375" style="290" bestFit="1" customWidth="1"/>
    <col min="1539" max="1539" width="12.7109375" style="290" bestFit="1" customWidth="1"/>
    <col min="1540" max="1792" width="9.140625" style="290"/>
    <col min="1793" max="1793" width="50.42578125" style="290" bestFit="1" customWidth="1"/>
    <col min="1794" max="1794" width="17.7109375" style="290" bestFit="1" customWidth="1"/>
    <col min="1795" max="1795" width="12.7109375" style="290" bestFit="1" customWidth="1"/>
    <col min="1796" max="2048" width="9.140625" style="290"/>
    <col min="2049" max="2049" width="50.42578125" style="290" bestFit="1" customWidth="1"/>
    <col min="2050" max="2050" width="17.7109375" style="290" bestFit="1" customWidth="1"/>
    <col min="2051" max="2051" width="12.7109375" style="290" bestFit="1" customWidth="1"/>
    <col min="2052" max="2304" width="9.140625" style="290"/>
    <col min="2305" max="2305" width="50.42578125" style="290" bestFit="1" customWidth="1"/>
    <col min="2306" max="2306" width="17.7109375" style="290" bestFit="1" customWidth="1"/>
    <col min="2307" max="2307" width="12.7109375" style="290" bestFit="1" customWidth="1"/>
    <col min="2308" max="2560" width="9.140625" style="290"/>
    <col min="2561" max="2561" width="50.42578125" style="290" bestFit="1" customWidth="1"/>
    <col min="2562" max="2562" width="17.7109375" style="290" bestFit="1" customWidth="1"/>
    <col min="2563" max="2563" width="12.7109375" style="290" bestFit="1" customWidth="1"/>
    <col min="2564" max="2816" width="9.140625" style="290"/>
    <col min="2817" max="2817" width="50.42578125" style="290" bestFit="1" customWidth="1"/>
    <col min="2818" max="2818" width="17.7109375" style="290" bestFit="1" customWidth="1"/>
    <col min="2819" max="2819" width="12.7109375" style="290" bestFit="1" customWidth="1"/>
    <col min="2820" max="3072" width="9.140625" style="290"/>
    <col min="3073" max="3073" width="50.42578125" style="290" bestFit="1" customWidth="1"/>
    <col min="3074" max="3074" width="17.7109375" style="290" bestFit="1" customWidth="1"/>
    <col min="3075" max="3075" width="12.7109375" style="290" bestFit="1" customWidth="1"/>
    <col min="3076" max="3328" width="9.140625" style="290"/>
    <col min="3329" max="3329" width="50.42578125" style="290" bestFit="1" customWidth="1"/>
    <col min="3330" max="3330" width="17.7109375" style="290" bestFit="1" customWidth="1"/>
    <col min="3331" max="3331" width="12.7109375" style="290" bestFit="1" customWidth="1"/>
    <col min="3332" max="3584" width="9.140625" style="290"/>
    <col min="3585" max="3585" width="50.42578125" style="290" bestFit="1" customWidth="1"/>
    <col min="3586" max="3586" width="17.7109375" style="290" bestFit="1" customWidth="1"/>
    <col min="3587" max="3587" width="12.7109375" style="290" bestFit="1" customWidth="1"/>
    <col min="3588" max="3840" width="9.140625" style="290"/>
    <col min="3841" max="3841" width="50.42578125" style="290" bestFit="1" customWidth="1"/>
    <col min="3842" max="3842" width="17.7109375" style="290" bestFit="1" customWidth="1"/>
    <col min="3843" max="3843" width="12.7109375" style="290" bestFit="1" customWidth="1"/>
    <col min="3844" max="4096" width="9.140625" style="290"/>
    <col min="4097" max="4097" width="50.42578125" style="290" bestFit="1" customWidth="1"/>
    <col min="4098" max="4098" width="17.7109375" style="290" bestFit="1" customWidth="1"/>
    <col min="4099" max="4099" width="12.7109375" style="290" bestFit="1" customWidth="1"/>
    <col min="4100" max="4352" width="9.140625" style="290"/>
    <col min="4353" max="4353" width="50.42578125" style="290" bestFit="1" customWidth="1"/>
    <col min="4354" max="4354" width="17.7109375" style="290" bestFit="1" customWidth="1"/>
    <col min="4355" max="4355" width="12.7109375" style="290" bestFit="1" customWidth="1"/>
    <col min="4356" max="4608" width="9.140625" style="290"/>
    <col min="4609" max="4609" width="50.42578125" style="290" bestFit="1" customWidth="1"/>
    <col min="4610" max="4610" width="17.7109375" style="290" bestFit="1" customWidth="1"/>
    <col min="4611" max="4611" width="12.7109375" style="290" bestFit="1" customWidth="1"/>
    <col min="4612" max="4864" width="9.140625" style="290"/>
    <col min="4865" max="4865" width="50.42578125" style="290" bestFit="1" customWidth="1"/>
    <col min="4866" max="4866" width="17.7109375" style="290" bestFit="1" customWidth="1"/>
    <col min="4867" max="4867" width="12.7109375" style="290" bestFit="1" customWidth="1"/>
    <col min="4868" max="5120" width="9.140625" style="290"/>
    <col min="5121" max="5121" width="50.42578125" style="290" bestFit="1" customWidth="1"/>
    <col min="5122" max="5122" width="17.7109375" style="290" bestFit="1" customWidth="1"/>
    <col min="5123" max="5123" width="12.7109375" style="290" bestFit="1" customWidth="1"/>
    <col min="5124" max="5376" width="9.140625" style="290"/>
    <col min="5377" max="5377" width="50.42578125" style="290" bestFit="1" customWidth="1"/>
    <col min="5378" max="5378" width="17.7109375" style="290" bestFit="1" customWidth="1"/>
    <col min="5379" max="5379" width="12.7109375" style="290" bestFit="1" customWidth="1"/>
    <col min="5380" max="5632" width="9.140625" style="290"/>
    <col min="5633" max="5633" width="50.42578125" style="290" bestFit="1" customWidth="1"/>
    <col min="5634" max="5634" width="17.7109375" style="290" bestFit="1" customWidth="1"/>
    <col min="5635" max="5635" width="12.7109375" style="290" bestFit="1" customWidth="1"/>
    <col min="5636" max="5888" width="9.140625" style="290"/>
    <col min="5889" max="5889" width="50.42578125" style="290" bestFit="1" customWidth="1"/>
    <col min="5890" max="5890" width="17.7109375" style="290" bestFit="1" customWidth="1"/>
    <col min="5891" max="5891" width="12.7109375" style="290" bestFit="1" customWidth="1"/>
    <col min="5892" max="6144" width="9.140625" style="290"/>
    <col min="6145" max="6145" width="50.42578125" style="290" bestFit="1" customWidth="1"/>
    <col min="6146" max="6146" width="17.7109375" style="290" bestFit="1" customWidth="1"/>
    <col min="6147" max="6147" width="12.7109375" style="290" bestFit="1" customWidth="1"/>
    <col min="6148" max="6400" width="9.140625" style="290"/>
    <col min="6401" max="6401" width="50.42578125" style="290" bestFit="1" customWidth="1"/>
    <col min="6402" max="6402" width="17.7109375" style="290" bestFit="1" customWidth="1"/>
    <col min="6403" max="6403" width="12.7109375" style="290" bestFit="1" customWidth="1"/>
    <col min="6404" max="6656" width="9.140625" style="290"/>
    <col min="6657" max="6657" width="50.42578125" style="290" bestFit="1" customWidth="1"/>
    <col min="6658" max="6658" width="17.7109375" style="290" bestFit="1" customWidth="1"/>
    <col min="6659" max="6659" width="12.7109375" style="290" bestFit="1" customWidth="1"/>
    <col min="6660" max="6912" width="9.140625" style="290"/>
    <col min="6913" max="6913" width="50.42578125" style="290" bestFit="1" customWidth="1"/>
    <col min="6914" max="6914" width="17.7109375" style="290" bestFit="1" customWidth="1"/>
    <col min="6915" max="6915" width="12.7109375" style="290" bestFit="1" customWidth="1"/>
    <col min="6916" max="7168" width="9.140625" style="290"/>
    <col min="7169" max="7169" width="50.42578125" style="290" bestFit="1" customWidth="1"/>
    <col min="7170" max="7170" width="17.7109375" style="290" bestFit="1" customWidth="1"/>
    <col min="7171" max="7171" width="12.7109375" style="290" bestFit="1" customWidth="1"/>
    <col min="7172" max="7424" width="9.140625" style="290"/>
    <col min="7425" max="7425" width="50.42578125" style="290" bestFit="1" customWidth="1"/>
    <col min="7426" max="7426" width="17.7109375" style="290" bestFit="1" customWidth="1"/>
    <col min="7427" max="7427" width="12.7109375" style="290" bestFit="1" customWidth="1"/>
    <col min="7428" max="7680" width="9.140625" style="290"/>
    <col min="7681" max="7681" width="50.42578125" style="290" bestFit="1" customWidth="1"/>
    <col min="7682" max="7682" width="17.7109375" style="290" bestFit="1" customWidth="1"/>
    <col min="7683" max="7683" width="12.7109375" style="290" bestFit="1" customWidth="1"/>
    <col min="7684" max="7936" width="9.140625" style="290"/>
    <col min="7937" max="7937" width="50.42578125" style="290" bestFit="1" customWidth="1"/>
    <col min="7938" max="7938" width="17.7109375" style="290" bestFit="1" customWidth="1"/>
    <col min="7939" max="7939" width="12.7109375" style="290" bestFit="1" customWidth="1"/>
    <col min="7940" max="8192" width="9.140625" style="290"/>
    <col min="8193" max="8193" width="50.42578125" style="290" bestFit="1" customWidth="1"/>
    <col min="8194" max="8194" width="17.7109375" style="290" bestFit="1" customWidth="1"/>
    <col min="8195" max="8195" width="12.7109375" style="290" bestFit="1" customWidth="1"/>
    <col min="8196" max="8448" width="9.140625" style="290"/>
    <col min="8449" max="8449" width="50.42578125" style="290" bestFit="1" customWidth="1"/>
    <col min="8450" max="8450" width="17.7109375" style="290" bestFit="1" customWidth="1"/>
    <col min="8451" max="8451" width="12.7109375" style="290" bestFit="1" customWidth="1"/>
    <col min="8452" max="8704" width="9.140625" style="290"/>
    <col min="8705" max="8705" width="50.42578125" style="290" bestFit="1" customWidth="1"/>
    <col min="8706" max="8706" width="17.7109375" style="290" bestFit="1" customWidth="1"/>
    <col min="8707" max="8707" width="12.7109375" style="290" bestFit="1" customWidth="1"/>
    <col min="8708" max="8960" width="9.140625" style="290"/>
    <col min="8961" max="8961" width="50.42578125" style="290" bestFit="1" customWidth="1"/>
    <col min="8962" max="8962" width="17.7109375" style="290" bestFit="1" customWidth="1"/>
    <col min="8963" max="8963" width="12.7109375" style="290" bestFit="1" customWidth="1"/>
    <col min="8964" max="9216" width="9.140625" style="290"/>
    <col min="9217" max="9217" width="50.42578125" style="290" bestFit="1" customWidth="1"/>
    <col min="9218" max="9218" width="17.7109375" style="290" bestFit="1" customWidth="1"/>
    <col min="9219" max="9219" width="12.7109375" style="290" bestFit="1" customWidth="1"/>
    <col min="9220" max="9472" width="9.140625" style="290"/>
    <col min="9473" max="9473" width="50.42578125" style="290" bestFit="1" customWidth="1"/>
    <col min="9474" max="9474" width="17.7109375" style="290" bestFit="1" customWidth="1"/>
    <col min="9475" max="9475" width="12.7109375" style="290" bestFit="1" customWidth="1"/>
    <col min="9476" max="9728" width="9.140625" style="290"/>
    <col min="9729" max="9729" width="50.42578125" style="290" bestFit="1" customWidth="1"/>
    <col min="9730" max="9730" width="17.7109375" style="290" bestFit="1" customWidth="1"/>
    <col min="9731" max="9731" width="12.7109375" style="290" bestFit="1" customWidth="1"/>
    <col min="9732" max="9984" width="9.140625" style="290"/>
    <col min="9985" max="9985" width="50.42578125" style="290" bestFit="1" customWidth="1"/>
    <col min="9986" max="9986" width="17.7109375" style="290" bestFit="1" customWidth="1"/>
    <col min="9987" max="9987" width="12.7109375" style="290" bestFit="1" customWidth="1"/>
    <col min="9988" max="10240" width="9.140625" style="290"/>
    <col min="10241" max="10241" width="50.42578125" style="290" bestFit="1" customWidth="1"/>
    <col min="10242" max="10242" width="17.7109375" style="290" bestFit="1" customWidth="1"/>
    <col min="10243" max="10243" width="12.7109375" style="290" bestFit="1" customWidth="1"/>
    <col min="10244" max="10496" width="9.140625" style="290"/>
    <col min="10497" max="10497" width="50.42578125" style="290" bestFit="1" customWidth="1"/>
    <col min="10498" max="10498" width="17.7109375" style="290" bestFit="1" customWidth="1"/>
    <col min="10499" max="10499" width="12.7109375" style="290" bestFit="1" customWidth="1"/>
    <col min="10500" max="10752" width="9.140625" style="290"/>
    <col min="10753" max="10753" width="50.42578125" style="290" bestFit="1" customWidth="1"/>
    <col min="10754" max="10754" width="17.7109375" style="290" bestFit="1" customWidth="1"/>
    <col min="10755" max="10755" width="12.7109375" style="290" bestFit="1" customWidth="1"/>
    <col min="10756" max="11008" width="9.140625" style="290"/>
    <col min="11009" max="11009" width="50.42578125" style="290" bestFit="1" customWidth="1"/>
    <col min="11010" max="11010" width="17.7109375" style="290" bestFit="1" customWidth="1"/>
    <col min="11011" max="11011" width="12.7109375" style="290" bestFit="1" customWidth="1"/>
    <col min="11012" max="11264" width="9.140625" style="290"/>
    <col min="11265" max="11265" width="50.42578125" style="290" bestFit="1" customWidth="1"/>
    <col min="11266" max="11266" width="17.7109375" style="290" bestFit="1" customWidth="1"/>
    <col min="11267" max="11267" width="12.7109375" style="290" bestFit="1" customWidth="1"/>
    <col min="11268" max="11520" width="9.140625" style="290"/>
    <col min="11521" max="11521" width="50.42578125" style="290" bestFit="1" customWidth="1"/>
    <col min="11522" max="11522" width="17.7109375" style="290" bestFit="1" customWidth="1"/>
    <col min="11523" max="11523" width="12.7109375" style="290" bestFit="1" customWidth="1"/>
    <col min="11524" max="11776" width="9.140625" style="290"/>
    <col min="11777" max="11777" width="50.42578125" style="290" bestFit="1" customWidth="1"/>
    <col min="11778" max="11778" width="17.7109375" style="290" bestFit="1" customWidth="1"/>
    <col min="11779" max="11779" width="12.7109375" style="290" bestFit="1" customWidth="1"/>
    <col min="11780" max="12032" width="9.140625" style="290"/>
    <col min="12033" max="12033" width="50.42578125" style="290" bestFit="1" customWidth="1"/>
    <col min="12034" max="12034" width="17.7109375" style="290" bestFit="1" customWidth="1"/>
    <col min="12035" max="12035" width="12.7109375" style="290" bestFit="1" customWidth="1"/>
    <col min="12036" max="12288" width="9.140625" style="290"/>
    <col min="12289" max="12289" width="50.42578125" style="290" bestFit="1" customWidth="1"/>
    <col min="12290" max="12290" width="17.7109375" style="290" bestFit="1" customWidth="1"/>
    <col min="12291" max="12291" width="12.7109375" style="290" bestFit="1" customWidth="1"/>
    <col min="12292" max="12544" width="9.140625" style="290"/>
    <col min="12545" max="12545" width="50.42578125" style="290" bestFit="1" customWidth="1"/>
    <col min="12546" max="12546" width="17.7109375" style="290" bestFit="1" customWidth="1"/>
    <col min="12547" max="12547" width="12.7109375" style="290" bestFit="1" customWidth="1"/>
    <col min="12548" max="12800" width="9.140625" style="290"/>
    <col min="12801" max="12801" width="50.42578125" style="290" bestFit="1" customWidth="1"/>
    <col min="12802" max="12802" width="17.7109375" style="290" bestFit="1" customWidth="1"/>
    <col min="12803" max="12803" width="12.7109375" style="290" bestFit="1" customWidth="1"/>
    <col min="12804" max="13056" width="9.140625" style="290"/>
    <col min="13057" max="13057" width="50.42578125" style="290" bestFit="1" customWidth="1"/>
    <col min="13058" max="13058" width="17.7109375" style="290" bestFit="1" customWidth="1"/>
    <col min="13059" max="13059" width="12.7109375" style="290" bestFit="1" customWidth="1"/>
    <col min="13060" max="13312" width="9.140625" style="290"/>
    <col min="13313" max="13313" width="50.42578125" style="290" bestFit="1" customWidth="1"/>
    <col min="13314" max="13314" width="17.7109375" style="290" bestFit="1" customWidth="1"/>
    <col min="13315" max="13315" width="12.7109375" style="290" bestFit="1" customWidth="1"/>
    <col min="13316" max="13568" width="9.140625" style="290"/>
    <col min="13569" max="13569" width="50.42578125" style="290" bestFit="1" customWidth="1"/>
    <col min="13570" max="13570" width="17.7109375" style="290" bestFit="1" customWidth="1"/>
    <col min="13571" max="13571" width="12.7109375" style="290" bestFit="1" customWidth="1"/>
    <col min="13572" max="13824" width="9.140625" style="290"/>
    <col min="13825" max="13825" width="50.42578125" style="290" bestFit="1" customWidth="1"/>
    <col min="13826" max="13826" width="17.7109375" style="290" bestFit="1" customWidth="1"/>
    <col min="13827" max="13827" width="12.7109375" style="290" bestFit="1" customWidth="1"/>
    <col min="13828" max="14080" width="9.140625" style="290"/>
    <col min="14081" max="14081" width="50.42578125" style="290" bestFit="1" customWidth="1"/>
    <col min="14082" max="14082" width="17.7109375" style="290" bestFit="1" customWidth="1"/>
    <col min="14083" max="14083" width="12.7109375" style="290" bestFit="1" customWidth="1"/>
    <col min="14084" max="14336" width="9.140625" style="290"/>
    <col min="14337" max="14337" width="50.42578125" style="290" bestFit="1" customWidth="1"/>
    <col min="14338" max="14338" width="17.7109375" style="290" bestFit="1" customWidth="1"/>
    <col min="14339" max="14339" width="12.7109375" style="290" bestFit="1" customWidth="1"/>
    <col min="14340" max="14592" width="9.140625" style="290"/>
    <col min="14593" max="14593" width="50.42578125" style="290" bestFit="1" customWidth="1"/>
    <col min="14594" max="14594" width="17.7109375" style="290" bestFit="1" customWidth="1"/>
    <col min="14595" max="14595" width="12.7109375" style="290" bestFit="1" customWidth="1"/>
    <col min="14596" max="14848" width="9.140625" style="290"/>
    <col min="14849" max="14849" width="50.42578125" style="290" bestFit="1" customWidth="1"/>
    <col min="14850" max="14850" width="17.7109375" style="290" bestFit="1" customWidth="1"/>
    <col min="14851" max="14851" width="12.7109375" style="290" bestFit="1" customWidth="1"/>
    <col min="14852" max="15104" width="9.140625" style="290"/>
    <col min="15105" max="15105" width="50.42578125" style="290" bestFit="1" customWidth="1"/>
    <col min="15106" max="15106" width="17.7109375" style="290" bestFit="1" customWidth="1"/>
    <col min="15107" max="15107" width="12.7109375" style="290" bestFit="1" customWidth="1"/>
    <col min="15108" max="15360" width="9.140625" style="290"/>
    <col min="15361" max="15361" width="50.42578125" style="290" bestFit="1" customWidth="1"/>
    <col min="15362" max="15362" width="17.7109375" style="290" bestFit="1" customWidth="1"/>
    <col min="15363" max="15363" width="12.7109375" style="290" bestFit="1" customWidth="1"/>
    <col min="15364" max="15616" width="9.140625" style="290"/>
    <col min="15617" max="15617" width="50.42578125" style="290" bestFit="1" customWidth="1"/>
    <col min="15618" max="15618" width="17.7109375" style="290" bestFit="1" customWidth="1"/>
    <col min="15619" max="15619" width="12.7109375" style="290" bestFit="1" customWidth="1"/>
    <col min="15620" max="15872" width="9.140625" style="290"/>
    <col min="15873" max="15873" width="50.42578125" style="290" bestFit="1" customWidth="1"/>
    <col min="15874" max="15874" width="17.7109375" style="290" bestFit="1" customWidth="1"/>
    <col min="15875" max="15875" width="12.7109375" style="290" bestFit="1" customWidth="1"/>
    <col min="15876" max="16128" width="9.140625" style="290"/>
    <col min="16129" max="16129" width="50.42578125" style="290" bestFit="1" customWidth="1"/>
    <col min="16130" max="16130" width="17.7109375" style="290" bestFit="1" customWidth="1"/>
    <col min="16131" max="16131" width="12.7109375" style="290" bestFit="1" customWidth="1"/>
    <col min="16132" max="16384" width="9.140625" style="290"/>
  </cols>
  <sheetData>
    <row r="1" spans="1:3">
      <c r="A1" s="1988" t="s">
        <v>1363</v>
      </c>
      <c r="B1" s="1988"/>
      <c r="C1" s="1988"/>
    </row>
    <row r="2" spans="1:3" ht="15.75">
      <c r="A2" s="1981" t="s">
        <v>301</v>
      </c>
      <c r="B2" s="1981"/>
      <c r="C2" s="1981"/>
    </row>
    <row r="3" spans="1:3" ht="13.5" thickBot="1">
      <c r="A3" s="1989" t="s">
        <v>302</v>
      </c>
      <c r="B3" s="1989"/>
      <c r="C3" s="1989"/>
    </row>
    <row r="4" spans="1:3">
      <c r="A4" s="291" t="s">
        <v>303</v>
      </c>
      <c r="B4" s="292" t="s">
        <v>304</v>
      </c>
      <c r="C4" s="293" t="s">
        <v>305</v>
      </c>
    </row>
    <row r="5" spans="1:3">
      <c r="A5" s="294" t="s">
        <v>306</v>
      </c>
      <c r="B5" s="295">
        <f>SUM(B6:B53)</f>
        <v>30318.716331</v>
      </c>
      <c r="C5" s="296"/>
    </row>
    <row r="6" spans="1:3">
      <c r="A6" s="297" t="s">
        <v>307</v>
      </c>
      <c r="B6" s="298">
        <v>1235.0873999999999</v>
      </c>
      <c r="C6" s="296">
        <v>63281</v>
      </c>
    </row>
    <row r="7" spans="1:3">
      <c r="A7" s="297" t="s">
        <v>308</v>
      </c>
      <c r="B7" s="298">
        <v>852.24</v>
      </c>
      <c r="C7" s="296">
        <v>63282</v>
      </c>
    </row>
    <row r="8" spans="1:3">
      <c r="A8" s="297" t="s">
        <v>309</v>
      </c>
      <c r="B8" s="298">
        <v>39</v>
      </c>
      <c r="C8" s="296">
        <v>63284</v>
      </c>
    </row>
    <row r="9" spans="1:3">
      <c r="A9" s="297" t="s">
        <v>310</v>
      </c>
      <c r="B9" s="298">
        <v>146.86969999999999</v>
      </c>
      <c r="C9" s="299" t="s">
        <v>311</v>
      </c>
    </row>
    <row r="10" spans="1:3">
      <c r="A10" s="297" t="s">
        <v>312</v>
      </c>
      <c r="B10" s="298">
        <v>35.4</v>
      </c>
      <c r="C10" s="299" t="s">
        <v>313</v>
      </c>
    </row>
    <row r="11" spans="1:3">
      <c r="A11" s="297" t="s">
        <v>314</v>
      </c>
      <c r="B11" s="298">
        <v>110</v>
      </c>
      <c r="C11" s="296">
        <v>63322</v>
      </c>
    </row>
    <row r="12" spans="1:3">
      <c r="A12" s="297" t="s">
        <v>315</v>
      </c>
      <c r="B12" s="298">
        <v>92.819034000000002</v>
      </c>
      <c r="C12" s="296">
        <v>63324</v>
      </c>
    </row>
    <row r="13" spans="1:3">
      <c r="A13" s="297" t="s">
        <v>316</v>
      </c>
      <c r="B13" s="298">
        <v>419.21637500000003</v>
      </c>
      <c r="C13" s="296">
        <v>63324</v>
      </c>
    </row>
    <row r="14" spans="1:3">
      <c r="A14" s="297" t="s">
        <v>317</v>
      </c>
      <c r="B14" s="298">
        <v>105.63696</v>
      </c>
      <c r="C14" s="296">
        <v>63324</v>
      </c>
    </row>
    <row r="15" spans="1:3">
      <c r="A15" s="297" t="s">
        <v>318</v>
      </c>
      <c r="B15" s="298">
        <v>410.00764199999998</v>
      </c>
      <c r="C15" s="296">
        <v>63332</v>
      </c>
    </row>
    <row r="16" spans="1:3">
      <c r="A16" s="297" t="s">
        <v>319</v>
      </c>
      <c r="B16" s="298">
        <v>755.51930000000004</v>
      </c>
      <c r="C16" s="296">
        <v>63342</v>
      </c>
    </row>
    <row r="17" spans="1:3">
      <c r="A17" s="297" t="s">
        <v>320</v>
      </c>
      <c r="B17" s="298">
        <v>1968.8</v>
      </c>
      <c r="C17" s="296">
        <v>63342</v>
      </c>
    </row>
    <row r="18" spans="1:3">
      <c r="A18" s="297" t="s">
        <v>321</v>
      </c>
      <c r="B18" s="298">
        <v>95.178600000000003</v>
      </c>
      <c r="C18" s="296">
        <v>63342</v>
      </c>
    </row>
    <row r="19" spans="1:3">
      <c r="A19" s="297" t="s">
        <v>322</v>
      </c>
      <c r="B19" s="298">
        <v>510.6662</v>
      </c>
      <c r="C19" s="296">
        <v>63346</v>
      </c>
    </row>
    <row r="20" spans="1:3">
      <c r="A20" s="297" t="s">
        <v>323</v>
      </c>
      <c r="B20" s="298">
        <v>156.96</v>
      </c>
      <c r="C20" s="296">
        <v>63347</v>
      </c>
    </row>
    <row r="21" spans="1:3">
      <c r="A21" s="297" t="s">
        <v>324</v>
      </c>
      <c r="B21" s="298">
        <v>12.5</v>
      </c>
      <c r="C21" s="296">
        <v>63351</v>
      </c>
    </row>
    <row r="22" spans="1:3">
      <c r="A22" s="297" t="s">
        <v>325</v>
      </c>
      <c r="B22" s="298">
        <v>55.2</v>
      </c>
      <c r="C22" s="296">
        <v>63351</v>
      </c>
    </row>
    <row r="23" spans="1:3">
      <c r="A23" s="297" t="s">
        <v>326</v>
      </c>
      <c r="B23" s="298">
        <v>642.73500000000001</v>
      </c>
      <c r="C23" s="296">
        <v>63352</v>
      </c>
    </row>
    <row r="24" spans="1:3">
      <c r="A24" s="297" t="s">
        <v>327</v>
      </c>
      <c r="B24" s="298">
        <v>1030</v>
      </c>
      <c r="C24" s="296">
        <v>63359</v>
      </c>
    </row>
    <row r="25" spans="1:3">
      <c r="A25" s="297" t="s">
        <v>328</v>
      </c>
      <c r="B25" s="298">
        <v>169.97416999999999</v>
      </c>
      <c r="C25" s="296">
        <v>63361</v>
      </c>
    </row>
    <row r="26" spans="1:3">
      <c r="A26" s="297" t="s">
        <v>329</v>
      </c>
      <c r="B26" s="298">
        <v>1932.27</v>
      </c>
      <c r="C26" s="296">
        <v>63361</v>
      </c>
    </row>
    <row r="27" spans="1:3">
      <c r="A27" s="297" t="s">
        <v>330</v>
      </c>
      <c r="B27" s="298">
        <v>438.63749999999999</v>
      </c>
      <c r="C27" s="296">
        <v>63392</v>
      </c>
    </row>
    <row r="28" spans="1:3">
      <c r="A28" s="297" t="s">
        <v>331</v>
      </c>
      <c r="B28" s="298">
        <v>37.5</v>
      </c>
      <c r="C28" s="296">
        <v>63394</v>
      </c>
    </row>
    <row r="29" spans="1:3">
      <c r="A29" s="297" t="s">
        <v>332</v>
      </c>
      <c r="B29" s="298">
        <v>295.43889999999999</v>
      </c>
      <c r="C29" s="296">
        <v>63394</v>
      </c>
    </row>
    <row r="30" spans="1:3">
      <c r="A30" s="297" t="s">
        <v>333</v>
      </c>
      <c r="B30" s="298">
        <v>100</v>
      </c>
      <c r="C30" s="296">
        <v>63399</v>
      </c>
    </row>
    <row r="31" spans="1:3">
      <c r="A31" s="297" t="s">
        <v>334</v>
      </c>
      <c r="B31" s="298">
        <v>99</v>
      </c>
      <c r="C31" s="296">
        <v>63404</v>
      </c>
    </row>
    <row r="32" spans="1:3">
      <c r="A32" s="297" t="s">
        <v>335</v>
      </c>
      <c r="B32" s="298">
        <v>440.544039</v>
      </c>
      <c r="C32" s="296">
        <v>63412</v>
      </c>
    </row>
    <row r="33" spans="1:3">
      <c r="A33" s="297" t="s">
        <v>336</v>
      </c>
      <c r="B33" s="298">
        <v>324.04364500000003</v>
      </c>
      <c r="C33" s="296">
        <v>63438</v>
      </c>
    </row>
    <row r="34" spans="1:3">
      <c r="A34" s="297" t="s">
        <v>337</v>
      </c>
      <c r="B34" s="298">
        <v>316.06720000000001</v>
      </c>
      <c r="C34" s="296">
        <v>63439</v>
      </c>
    </row>
    <row r="35" spans="1:3">
      <c r="A35" s="297" t="s">
        <v>338</v>
      </c>
      <c r="B35" s="298">
        <v>120</v>
      </c>
      <c r="C35" s="296">
        <v>63459</v>
      </c>
    </row>
    <row r="36" spans="1:3">
      <c r="A36" s="297" t="s">
        <v>339</v>
      </c>
      <c r="B36" s="298">
        <v>257.92384499999997</v>
      </c>
      <c r="C36" s="296">
        <v>63471</v>
      </c>
    </row>
    <row r="37" spans="1:3">
      <c r="A37" s="297" t="s">
        <v>340</v>
      </c>
      <c r="B37" s="298">
        <v>90</v>
      </c>
      <c r="C37" s="296">
        <v>63481</v>
      </c>
    </row>
    <row r="38" spans="1:3">
      <c r="A38" s="297" t="s">
        <v>341</v>
      </c>
      <c r="B38" s="298">
        <v>1349.5832660000001</v>
      </c>
      <c r="C38" s="296">
        <v>63494</v>
      </c>
    </row>
    <row r="39" spans="1:3">
      <c r="A39" s="297" t="s">
        <v>342</v>
      </c>
      <c r="B39" s="298">
        <v>194.92500000000001</v>
      </c>
      <c r="C39" s="296">
        <v>63501</v>
      </c>
    </row>
    <row r="40" spans="1:3">
      <c r="A40" s="297" t="s">
        <v>343</v>
      </c>
      <c r="B40" s="298">
        <v>192.50790000000001</v>
      </c>
      <c r="C40" s="296">
        <v>63505</v>
      </c>
    </row>
    <row r="41" spans="1:3">
      <c r="A41" s="297" t="s">
        <v>344</v>
      </c>
      <c r="B41" s="298">
        <v>1384.3379</v>
      </c>
      <c r="C41" s="296">
        <v>63505</v>
      </c>
    </row>
    <row r="42" spans="1:3">
      <c r="A42" s="297" t="s">
        <v>345</v>
      </c>
      <c r="B42" s="298">
        <v>919.77120000000002</v>
      </c>
      <c r="C42" s="296">
        <v>63508</v>
      </c>
    </row>
    <row r="43" spans="1:3">
      <c r="A43" s="297" t="s">
        <v>346</v>
      </c>
      <c r="B43" s="298">
        <v>3209.40688</v>
      </c>
      <c r="C43" s="296">
        <v>63510</v>
      </c>
    </row>
    <row r="44" spans="1:3">
      <c r="A44" s="297" t="s">
        <v>347</v>
      </c>
      <c r="B44" s="298">
        <v>872.94749999999999</v>
      </c>
      <c r="C44" s="296">
        <v>63517</v>
      </c>
    </row>
    <row r="45" spans="1:3">
      <c r="A45" s="297" t="s">
        <v>348</v>
      </c>
      <c r="B45" s="300">
        <v>1591.7617</v>
      </c>
      <c r="C45" s="296">
        <v>63523</v>
      </c>
    </row>
    <row r="46" spans="1:3">
      <c r="A46" s="297" t="s">
        <v>349</v>
      </c>
      <c r="B46" s="298">
        <v>3159.0304000000001</v>
      </c>
      <c r="C46" s="296">
        <v>63524</v>
      </c>
    </row>
    <row r="47" spans="1:3">
      <c r="A47" s="297" t="s">
        <v>350</v>
      </c>
      <c r="B47" s="298">
        <v>1543.184</v>
      </c>
      <c r="C47" s="296">
        <v>63538</v>
      </c>
    </row>
    <row r="48" spans="1:3">
      <c r="A48" s="297" t="s">
        <v>351</v>
      </c>
      <c r="B48" s="298">
        <v>132.25</v>
      </c>
      <c r="C48" s="296">
        <v>63540</v>
      </c>
    </row>
    <row r="49" spans="1:3">
      <c r="A49" s="297" t="s">
        <v>352</v>
      </c>
      <c r="B49" s="298">
        <v>305.83390000000003</v>
      </c>
      <c r="C49" s="296">
        <v>63540</v>
      </c>
    </row>
    <row r="50" spans="1:3">
      <c r="A50" s="297" t="s">
        <v>353</v>
      </c>
      <c r="B50" s="298">
        <v>851.50059999999996</v>
      </c>
      <c r="C50" s="296">
        <v>63540</v>
      </c>
    </row>
    <row r="51" spans="1:3">
      <c r="A51" s="297" t="s">
        <v>354</v>
      </c>
      <c r="B51" s="298">
        <v>907.62966600000004</v>
      </c>
      <c r="C51" s="296">
        <v>63544</v>
      </c>
    </row>
    <row r="52" spans="1:3">
      <c r="A52" s="297" t="s">
        <v>355</v>
      </c>
      <c r="B52" s="298">
        <v>289.3313</v>
      </c>
      <c r="C52" s="296">
        <v>63545</v>
      </c>
    </row>
    <row r="53" spans="1:3">
      <c r="A53" s="297" t="s">
        <v>356</v>
      </c>
      <c r="B53" s="298">
        <v>119.479609</v>
      </c>
      <c r="C53" s="296">
        <v>63551</v>
      </c>
    </row>
    <row r="54" spans="1:3">
      <c r="A54" s="301" t="s">
        <v>357</v>
      </c>
      <c r="B54" s="302">
        <f>SUM(B55:B68)</f>
        <v>11447.648127</v>
      </c>
      <c r="C54" s="303"/>
    </row>
    <row r="55" spans="1:3">
      <c r="A55" s="297" t="s">
        <v>358</v>
      </c>
      <c r="B55" s="298">
        <v>1150</v>
      </c>
      <c r="C55" s="296">
        <v>63310</v>
      </c>
    </row>
    <row r="56" spans="1:3">
      <c r="A56" s="297" t="s">
        <v>359</v>
      </c>
      <c r="B56" s="298">
        <v>300</v>
      </c>
      <c r="C56" s="296">
        <v>63356</v>
      </c>
    </row>
    <row r="57" spans="1:3">
      <c r="A57" s="297" t="s">
        <v>360</v>
      </c>
      <c r="B57" s="298">
        <v>221</v>
      </c>
      <c r="C57" s="296">
        <v>63372</v>
      </c>
    </row>
    <row r="58" spans="1:3">
      <c r="A58" s="297" t="s">
        <v>361</v>
      </c>
      <c r="B58" s="298">
        <v>210</v>
      </c>
      <c r="C58" s="296">
        <v>63424</v>
      </c>
    </row>
    <row r="59" spans="1:3">
      <c r="A59" s="297" t="s">
        <v>362</v>
      </c>
      <c r="B59" s="298">
        <v>852.33360000000005</v>
      </c>
      <c r="C59" s="299">
        <v>63425</v>
      </c>
    </row>
    <row r="60" spans="1:3">
      <c r="A60" s="297" t="s">
        <v>363</v>
      </c>
      <c r="B60" s="298">
        <v>216</v>
      </c>
      <c r="C60" s="299">
        <v>63425</v>
      </c>
    </row>
    <row r="61" spans="1:3">
      <c r="A61" s="297" t="s">
        <v>364</v>
      </c>
      <c r="B61" s="298">
        <v>65.802601999999993</v>
      </c>
      <c r="C61" s="296">
        <v>63425</v>
      </c>
    </row>
    <row r="62" spans="1:3">
      <c r="A62" s="297" t="s">
        <v>365</v>
      </c>
      <c r="B62" s="298">
        <v>31.6</v>
      </c>
      <c r="C62" s="296">
        <v>63428</v>
      </c>
    </row>
    <row r="63" spans="1:3">
      <c r="A63" s="297" t="s">
        <v>366</v>
      </c>
      <c r="B63" s="298">
        <v>4412.411325</v>
      </c>
      <c r="C63" s="296">
        <v>63446</v>
      </c>
    </row>
    <row r="64" spans="1:3">
      <c r="A64" s="297" t="s">
        <v>367</v>
      </c>
      <c r="B64" s="298">
        <v>200</v>
      </c>
      <c r="C64" s="296">
        <v>63451</v>
      </c>
    </row>
    <row r="65" spans="1:3">
      <c r="A65" s="297" t="s">
        <v>368</v>
      </c>
      <c r="B65" s="298">
        <v>3300.0005999999998</v>
      </c>
      <c r="C65" s="296">
        <v>63495</v>
      </c>
    </row>
    <row r="66" spans="1:3">
      <c r="A66" s="297" t="s">
        <v>369</v>
      </c>
      <c r="B66" s="298">
        <v>348.5</v>
      </c>
      <c r="C66" s="296">
        <v>63526</v>
      </c>
    </row>
    <row r="67" spans="1:3">
      <c r="A67" s="297" t="s">
        <v>370</v>
      </c>
      <c r="B67" s="298">
        <v>40</v>
      </c>
      <c r="C67" s="296">
        <v>63527</v>
      </c>
    </row>
    <row r="68" spans="1:3">
      <c r="A68" s="297" t="s">
        <v>371</v>
      </c>
      <c r="B68" s="298">
        <v>100</v>
      </c>
      <c r="C68" s="296">
        <v>63530</v>
      </c>
    </row>
    <row r="69" spans="1:3">
      <c r="A69" s="304" t="s">
        <v>372</v>
      </c>
      <c r="B69" s="295">
        <f>SUM(B70:B73)</f>
        <v>2850</v>
      </c>
      <c r="C69" s="305"/>
    </row>
    <row r="70" spans="1:3">
      <c r="A70" s="297"/>
      <c r="B70" s="306"/>
      <c r="C70" s="307"/>
    </row>
    <row r="71" spans="1:3">
      <c r="A71" s="297" t="s">
        <v>373</v>
      </c>
      <c r="B71" s="306">
        <v>1250</v>
      </c>
      <c r="C71" s="307">
        <v>63323</v>
      </c>
    </row>
    <row r="72" spans="1:3">
      <c r="A72" s="297" t="s">
        <v>374</v>
      </c>
      <c r="B72" s="306">
        <v>1000</v>
      </c>
      <c r="C72" s="307">
        <v>63323</v>
      </c>
    </row>
    <row r="73" spans="1:3">
      <c r="A73" s="297" t="s">
        <v>375</v>
      </c>
      <c r="B73" s="306">
        <v>600</v>
      </c>
      <c r="C73" s="307">
        <v>63394</v>
      </c>
    </row>
    <row r="74" spans="1:3" ht="13.5" thickBot="1">
      <c r="A74" s="308" t="s">
        <v>376</v>
      </c>
      <c r="B74" s="309">
        <f>SUM(B54+B5+B69)</f>
        <v>44616.364457999996</v>
      </c>
      <c r="C74" s="310"/>
    </row>
    <row r="75" spans="1:3">
      <c r="A75" s="280" t="s">
        <v>377</v>
      </c>
      <c r="B75" s="252"/>
      <c r="C75" s="252"/>
    </row>
  </sheetData>
  <mergeCells count="3">
    <mergeCell ref="A1:C1"/>
    <mergeCell ref="A2:C2"/>
    <mergeCell ref="A3:C3"/>
  </mergeCells>
  <pageMargins left="0.7" right="0.7" top="0.75" bottom="0.75" header="0.3" footer="0.3"/>
  <pageSetup scale="74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view="pageBreakPreview" zoomScaleSheetLayoutView="100" workbookViewId="0">
      <selection activeCell="H29" sqref="H29"/>
    </sheetView>
  </sheetViews>
  <sheetFormatPr defaultColWidth="12" defaultRowHeight="12.75"/>
  <cols>
    <col min="1" max="1" width="24.85546875" style="252" customWidth="1"/>
    <col min="2" max="2" width="10.140625" style="252" customWidth="1"/>
    <col min="3" max="3" width="6.7109375" style="252" customWidth="1"/>
    <col min="4" max="4" width="7.140625" style="252" customWidth="1"/>
    <col min="5" max="5" width="13.7109375" style="252" bestFit="1" customWidth="1"/>
    <col min="6" max="6" width="8.85546875" style="252" customWidth="1"/>
    <col min="7" max="7" width="14.42578125" style="252" bestFit="1" customWidth="1"/>
    <col min="8" max="8" width="8.85546875" style="252" bestFit="1" customWidth="1"/>
    <col min="9" max="9" width="13.7109375" style="252" bestFit="1" customWidth="1"/>
    <col min="10" max="10" width="8.42578125" style="252" bestFit="1" customWidth="1"/>
    <col min="11" max="11" width="6.42578125" style="252" bestFit="1" customWidth="1"/>
    <col min="12" max="12" width="6.85546875" style="252" bestFit="1" customWidth="1"/>
    <col min="13" max="256" width="12" style="252"/>
    <col min="257" max="257" width="24.85546875" style="252" customWidth="1"/>
    <col min="258" max="258" width="10.140625" style="252" customWidth="1"/>
    <col min="259" max="259" width="6.7109375" style="252" customWidth="1"/>
    <col min="260" max="260" width="7.140625" style="252" customWidth="1"/>
    <col min="261" max="261" width="11.85546875" style="252" bestFit="1" customWidth="1"/>
    <col min="262" max="262" width="8.85546875" style="252" customWidth="1"/>
    <col min="263" max="263" width="10.42578125" style="252" bestFit="1" customWidth="1"/>
    <col min="264" max="264" width="8.7109375" style="252" bestFit="1" customWidth="1"/>
    <col min="265" max="265" width="10.42578125" style="252" bestFit="1" customWidth="1"/>
    <col min="266" max="266" width="8.28515625" style="252" bestFit="1" customWidth="1"/>
    <col min="267" max="267" width="6.28515625" style="252" bestFit="1" customWidth="1"/>
    <col min="268" max="268" width="6.7109375" style="252" bestFit="1" customWidth="1"/>
    <col min="269" max="512" width="12" style="252"/>
    <col min="513" max="513" width="24.85546875" style="252" customWidth="1"/>
    <col min="514" max="514" width="10.140625" style="252" customWidth="1"/>
    <col min="515" max="515" width="6.7109375" style="252" customWidth="1"/>
    <col min="516" max="516" width="7.140625" style="252" customWidth="1"/>
    <col min="517" max="517" width="11.85546875" style="252" bestFit="1" customWidth="1"/>
    <col min="518" max="518" width="8.85546875" style="252" customWidth="1"/>
    <col min="519" max="519" width="10.42578125" style="252" bestFit="1" customWidth="1"/>
    <col min="520" max="520" width="8.7109375" style="252" bestFit="1" customWidth="1"/>
    <col min="521" max="521" width="10.42578125" style="252" bestFit="1" customWidth="1"/>
    <col min="522" max="522" width="8.28515625" style="252" bestFit="1" customWidth="1"/>
    <col min="523" max="523" width="6.28515625" style="252" bestFit="1" customWidth="1"/>
    <col min="524" max="524" width="6.7109375" style="252" bestFit="1" customWidth="1"/>
    <col min="525" max="768" width="12" style="252"/>
    <col min="769" max="769" width="24.85546875" style="252" customWidth="1"/>
    <col min="770" max="770" width="10.140625" style="252" customWidth="1"/>
    <col min="771" max="771" width="6.7109375" style="252" customWidth="1"/>
    <col min="772" max="772" width="7.140625" style="252" customWidth="1"/>
    <col min="773" max="773" width="11.85546875" style="252" bestFit="1" customWidth="1"/>
    <col min="774" max="774" width="8.85546875" style="252" customWidth="1"/>
    <col min="775" max="775" width="10.42578125" style="252" bestFit="1" customWidth="1"/>
    <col min="776" max="776" width="8.7109375" style="252" bestFit="1" customWidth="1"/>
    <col min="777" max="777" width="10.42578125" style="252" bestFit="1" customWidth="1"/>
    <col min="778" max="778" width="8.28515625" style="252" bestFit="1" customWidth="1"/>
    <col min="779" max="779" width="6.28515625" style="252" bestFit="1" customWidth="1"/>
    <col min="780" max="780" width="6.7109375" style="252" bestFit="1" customWidth="1"/>
    <col min="781" max="1024" width="12" style="252"/>
    <col min="1025" max="1025" width="24.85546875" style="252" customWidth="1"/>
    <col min="1026" max="1026" width="10.140625" style="252" customWidth="1"/>
    <col min="1027" max="1027" width="6.7109375" style="252" customWidth="1"/>
    <col min="1028" max="1028" width="7.140625" style="252" customWidth="1"/>
    <col min="1029" max="1029" width="11.85546875" style="252" bestFit="1" customWidth="1"/>
    <col min="1030" max="1030" width="8.85546875" style="252" customWidth="1"/>
    <col min="1031" max="1031" width="10.42578125" style="252" bestFit="1" customWidth="1"/>
    <col min="1032" max="1032" width="8.7109375" style="252" bestFit="1" customWidth="1"/>
    <col min="1033" max="1033" width="10.42578125" style="252" bestFit="1" customWidth="1"/>
    <col min="1034" max="1034" width="8.28515625" style="252" bestFit="1" customWidth="1"/>
    <col min="1035" max="1035" width="6.28515625" style="252" bestFit="1" customWidth="1"/>
    <col min="1036" max="1036" width="6.7109375" style="252" bestFit="1" customWidth="1"/>
    <col min="1037" max="1280" width="12" style="252"/>
    <col min="1281" max="1281" width="24.85546875" style="252" customWidth="1"/>
    <col min="1282" max="1282" width="10.140625" style="252" customWidth="1"/>
    <col min="1283" max="1283" width="6.7109375" style="252" customWidth="1"/>
    <col min="1284" max="1284" width="7.140625" style="252" customWidth="1"/>
    <col min="1285" max="1285" width="11.85546875" style="252" bestFit="1" customWidth="1"/>
    <col min="1286" max="1286" width="8.85546875" style="252" customWidth="1"/>
    <col min="1287" max="1287" width="10.42578125" style="252" bestFit="1" customWidth="1"/>
    <col min="1288" max="1288" width="8.7109375" style="252" bestFit="1" customWidth="1"/>
    <col min="1289" max="1289" width="10.42578125" style="252" bestFit="1" customWidth="1"/>
    <col min="1290" max="1290" width="8.28515625" style="252" bestFit="1" customWidth="1"/>
    <col min="1291" max="1291" width="6.28515625" style="252" bestFit="1" customWidth="1"/>
    <col min="1292" max="1292" width="6.7109375" style="252" bestFit="1" customWidth="1"/>
    <col min="1293" max="1536" width="12" style="252"/>
    <col min="1537" max="1537" width="24.85546875" style="252" customWidth="1"/>
    <col min="1538" max="1538" width="10.140625" style="252" customWidth="1"/>
    <col min="1539" max="1539" width="6.7109375" style="252" customWidth="1"/>
    <col min="1540" max="1540" width="7.140625" style="252" customWidth="1"/>
    <col min="1541" max="1541" width="11.85546875" style="252" bestFit="1" customWidth="1"/>
    <col min="1542" max="1542" width="8.85546875" style="252" customWidth="1"/>
    <col min="1543" max="1543" width="10.42578125" style="252" bestFit="1" customWidth="1"/>
    <col min="1544" max="1544" width="8.7109375" style="252" bestFit="1" customWidth="1"/>
    <col min="1545" max="1545" width="10.42578125" style="252" bestFit="1" customWidth="1"/>
    <col min="1546" max="1546" width="8.28515625" style="252" bestFit="1" customWidth="1"/>
    <col min="1547" max="1547" width="6.28515625" style="252" bestFit="1" customWidth="1"/>
    <col min="1548" max="1548" width="6.7109375" style="252" bestFit="1" customWidth="1"/>
    <col min="1549" max="1792" width="12" style="252"/>
    <col min="1793" max="1793" width="24.85546875" style="252" customWidth="1"/>
    <col min="1794" max="1794" width="10.140625" style="252" customWidth="1"/>
    <col min="1795" max="1795" width="6.7109375" style="252" customWidth="1"/>
    <col min="1796" max="1796" width="7.140625" style="252" customWidth="1"/>
    <col min="1797" max="1797" width="11.85546875" style="252" bestFit="1" customWidth="1"/>
    <col min="1798" max="1798" width="8.85546875" style="252" customWidth="1"/>
    <col min="1799" max="1799" width="10.42578125" style="252" bestFit="1" customWidth="1"/>
    <col min="1800" max="1800" width="8.7109375" style="252" bestFit="1" customWidth="1"/>
    <col min="1801" max="1801" width="10.42578125" style="252" bestFit="1" customWidth="1"/>
    <col min="1802" max="1802" width="8.28515625" style="252" bestFit="1" customWidth="1"/>
    <col min="1803" max="1803" width="6.28515625" style="252" bestFit="1" customWidth="1"/>
    <col min="1804" max="1804" width="6.7109375" style="252" bestFit="1" customWidth="1"/>
    <col min="1805" max="2048" width="12" style="252"/>
    <col min="2049" max="2049" width="24.85546875" style="252" customWidth="1"/>
    <col min="2050" max="2050" width="10.140625" style="252" customWidth="1"/>
    <col min="2051" max="2051" width="6.7109375" style="252" customWidth="1"/>
    <col min="2052" max="2052" width="7.140625" style="252" customWidth="1"/>
    <col min="2053" max="2053" width="11.85546875" style="252" bestFit="1" customWidth="1"/>
    <col min="2054" max="2054" width="8.85546875" style="252" customWidth="1"/>
    <col min="2055" max="2055" width="10.42578125" style="252" bestFit="1" customWidth="1"/>
    <col min="2056" max="2056" width="8.7109375" style="252" bestFit="1" customWidth="1"/>
    <col min="2057" max="2057" width="10.42578125" style="252" bestFit="1" customWidth="1"/>
    <col min="2058" max="2058" width="8.28515625" style="252" bestFit="1" customWidth="1"/>
    <col min="2059" max="2059" width="6.28515625" style="252" bestFit="1" customWidth="1"/>
    <col min="2060" max="2060" width="6.7109375" style="252" bestFit="1" customWidth="1"/>
    <col min="2061" max="2304" width="12" style="252"/>
    <col min="2305" max="2305" width="24.85546875" style="252" customWidth="1"/>
    <col min="2306" max="2306" width="10.140625" style="252" customWidth="1"/>
    <col min="2307" max="2307" width="6.7109375" style="252" customWidth="1"/>
    <col min="2308" max="2308" width="7.140625" style="252" customWidth="1"/>
    <col min="2309" max="2309" width="11.85546875" style="252" bestFit="1" customWidth="1"/>
    <col min="2310" max="2310" width="8.85546875" style="252" customWidth="1"/>
    <col min="2311" max="2311" width="10.42578125" style="252" bestFit="1" customWidth="1"/>
    <col min="2312" max="2312" width="8.7109375" style="252" bestFit="1" customWidth="1"/>
    <col min="2313" max="2313" width="10.42578125" style="252" bestFit="1" customWidth="1"/>
    <col min="2314" max="2314" width="8.28515625" style="252" bestFit="1" customWidth="1"/>
    <col min="2315" max="2315" width="6.28515625" style="252" bestFit="1" customWidth="1"/>
    <col min="2316" max="2316" width="6.7109375" style="252" bestFit="1" customWidth="1"/>
    <col min="2317" max="2560" width="12" style="252"/>
    <col min="2561" max="2561" width="24.85546875" style="252" customWidth="1"/>
    <col min="2562" max="2562" width="10.140625" style="252" customWidth="1"/>
    <col min="2563" max="2563" width="6.7109375" style="252" customWidth="1"/>
    <col min="2564" max="2564" width="7.140625" style="252" customWidth="1"/>
    <col min="2565" max="2565" width="11.85546875" style="252" bestFit="1" customWidth="1"/>
    <col min="2566" max="2566" width="8.85546875" style="252" customWidth="1"/>
    <col min="2567" max="2567" width="10.42578125" style="252" bestFit="1" customWidth="1"/>
    <col min="2568" max="2568" width="8.7109375" style="252" bestFit="1" customWidth="1"/>
    <col min="2569" max="2569" width="10.42578125" style="252" bestFit="1" customWidth="1"/>
    <col min="2570" max="2570" width="8.28515625" style="252" bestFit="1" customWidth="1"/>
    <col min="2571" max="2571" width="6.28515625" style="252" bestFit="1" customWidth="1"/>
    <col min="2572" max="2572" width="6.7109375" style="252" bestFit="1" customWidth="1"/>
    <col min="2573" max="2816" width="12" style="252"/>
    <col min="2817" max="2817" width="24.85546875" style="252" customWidth="1"/>
    <col min="2818" max="2818" width="10.140625" style="252" customWidth="1"/>
    <col min="2819" max="2819" width="6.7109375" style="252" customWidth="1"/>
    <col min="2820" max="2820" width="7.140625" style="252" customWidth="1"/>
    <col min="2821" max="2821" width="11.85546875" style="252" bestFit="1" customWidth="1"/>
    <col min="2822" max="2822" width="8.85546875" style="252" customWidth="1"/>
    <col min="2823" max="2823" width="10.42578125" style="252" bestFit="1" customWidth="1"/>
    <col min="2824" max="2824" width="8.7109375" style="252" bestFit="1" customWidth="1"/>
    <col min="2825" max="2825" width="10.42578125" style="252" bestFit="1" customWidth="1"/>
    <col min="2826" max="2826" width="8.28515625" style="252" bestFit="1" customWidth="1"/>
    <col min="2827" max="2827" width="6.28515625" style="252" bestFit="1" customWidth="1"/>
    <col min="2828" max="2828" width="6.7109375" style="252" bestFit="1" customWidth="1"/>
    <col min="2829" max="3072" width="12" style="252"/>
    <col min="3073" max="3073" width="24.85546875" style="252" customWidth="1"/>
    <col min="3074" max="3074" width="10.140625" style="252" customWidth="1"/>
    <col min="3075" max="3075" width="6.7109375" style="252" customWidth="1"/>
    <col min="3076" max="3076" width="7.140625" style="252" customWidth="1"/>
    <col min="3077" max="3077" width="11.85546875" style="252" bestFit="1" customWidth="1"/>
    <col min="3078" max="3078" width="8.85546875" style="252" customWidth="1"/>
    <col min="3079" max="3079" width="10.42578125" style="252" bestFit="1" customWidth="1"/>
    <col min="3080" max="3080" width="8.7109375" style="252" bestFit="1" customWidth="1"/>
    <col min="3081" max="3081" width="10.42578125" style="252" bestFit="1" customWidth="1"/>
    <col min="3082" max="3082" width="8.28515625" style="252" bestFit="1" customWidth="1"/>
    <col min="3083" max="3083" width="6.28515625" style="252" bestFit="1" customWidth="1"/>
    <col min="3084" max="3084" width="6.7109375" style="252" bestFit="1" customWidth="1"/>
    <col min="3085" max="3328" width="12" style="252"/>
    <col min="3329" max="3329" width="24.85546875" style="252" customWidth="1"/>
    <col min="3330" max="3330" width="10.140625" style="252" customWidth="1"/>
    <col min="3331" max="3331" width="6.7109375" style="252" customWidth="1"/>
    <col min="3332" max="3332" width="7.140625" style="252" customWidth="1"/>
    <col min="3333" max="3333" width="11.85546875" style="252" bestFit="1" customWidth="1"/>
    <col min="3334" max="3334" width="8.85546875" style="252" customWidth="1"/>
    <col min="3335" max="3335" width="10.42578125" style="252" bestFit="1" customWidth="1"/>
    <col min="3336" max="3336" width="8.7109375" style="252" bestFit="1" customWidth="1"/>
    <col min="3337" max="3337" width="10.42578125" style="252" bestFit="1" customWidth="1"/>
    <col min="3338" max="3338" width="8.28515625" style="252" bestFit="1" customWidth="1"/>
    <col min="3339" max="3339" width="6.28515625" style="252" bestFit="1" customWidth="1"/>
    <col min="3340" max="3340" width="6.7109375" style="252" bestFit="1" customWidth="1"/>
    <col min="3341" max="3584" width="12" style="252"/>
    <col min="3585" max="3585" width="24.85546875" style="252" customWidth="1"/>
    <col min="3586" max="3586" width="10.140625" style="252" customWidth="1"/>
    <col min="3587" max="3587" width="6.7109375" style="252" customWidth="1"/>
    <col min="3588" max="3588" width="7.140625" style="252" customWidth="1"/>
    <col min="3589" max="3589" width="11.85546875" style="252" bestFit="1" customWidth="1"/>
    <col min="3590" max="3590" width="8.85546875" style="252" customWidth="1"/>
    <col min="3591" max="3591" width="10.42578125" style="252" bestFit="1" customWidth="1"/>
    <col min="3592" max="3592" width="8.7109375" style="252" bestFit="1" customWidth="1"/>
    <col min="3593" max="3593" width="10.42578125" style="252" bestFit="1" customWidth="1"/>
    <col min="3594" max="3594" width="8.28515625" style="252" bestFit="1" customWidth="1"/>
    <col min="3595" max="3595" width="6.28515625" style="252" bestFit="1" customWidth="1"/>
    <col min="3596" max="3596" width="6.7109375" style="252" bestFit="1" customWidth="1"/>
    <col min="3597" max="3840" width="12" style="252"/>
    <col min="3841" max="3841" width="24.85546875" style="252" customWidth="1"/>
    <col min="3842" max="3842" width="10.140625" style="252" customWidth="1"/>
    <col min="3843" max="3843" width="6.7109375" style="252" customWidth="1"/>
    <col min="3844" max="3844" width="7.140625" style="252" customWidth="1"/>
    <col min="3845" max="3845" width="11.85546875" style="252" bestFit="1" customWidth="1"/>
    <col min="3846" max="3846" width="8.85546875" style="252" customWidth="1"/>
    <col min="3847" max="3847" width="10.42578125" style="252" bestFit="1" customWidth="1"/>
    <col min="3848" max="3848" width="8.7109375" style="252" bestFit="1" customWidth="1"/>
    <col min="3849" max="3849" width="10.42578125" style="252" bestFit="1" customWidth="1"/>
    <col min="3850" max="3850" width="8.28515625" style="252" bestFit="1" customWidth="1"/>
    <col min="3851" max="3851" width="6.28515625" style="252" bestFit="1" customWidth="1"/>
    <col min="3852" max="3852" width="6.7109375" style="252" bestFit="1" customWidth="1"/>
    <col min="3853" max="4096" width="12" style="252"/>
    <col min="4097" max="4097" width="24.85546875" style="252" customWidth="1"/>
    <col min="4098" max="4098" width="10.140625" style="252" customWidth="1"/>
    <col min="4099" max="4099" width="6.7109375" style="252" customWidth="1"/>
    <col min="4100" max="4100" width="7.140625" style="252" customWidth="1"/>
    <col min="4101" max="4101" width="11.85546875" style="252" bestFit="1" customWidth="1"/>
    <col min="4102" max="4102" width="8.85546875" style="252" customWidth="1"/>
    <col min="4103" max="4103" width="10.42578125" style="252" bestFit="1" customWidth="1"/>
    <col min="4104" max="4104" width="8.7109375" style="252" bestFit="1" customWidth="1"/>
    <col min="4105" max="4105" width="10.42578125" style="252" bestFit="1" customWidth="1"/>
    <col min="4106" max="4106" width="8.28515625" style="252" bestFit="1" customWidth="1"/>
    <col min="4107" max="4107" width="6.28515625" style="252" bestFit="1" customWidth="1"/>
    <col min="4108" max="4108" width="6.7109375" style="252" bestFit="1" customWidth="1"/>
    <col min="4109" max="4352" width="12" style="252"/>
    <col min="4353" max="4353" width="24.85546875" style="252" customWidth="1"/>
    <col min="4354" max="4354" width="10.140625" style="252" customWidth="1"/>
    <col min="4355" max="4355" width="6.7109375" style="252" customWidth="1"/>
    <col min="4356" max="4356" width="7.140625" style="252" customWidth="1"/>
    <col min="4357" max="4357" width="11.85546875" style="252" bestFit="1" customWidth="1"/>
    <col min="4358" max="4358" width="8.85546875" style="252" customWidth="1"/>
    <col min="4359" max="4359" width="10.42578125" style="252" bestFit="1" customWidth="1"/>
    <col min="4360" max="4360" width="8.7109375" style="252" bestFit="1" customWidth="1"/>
    <col min="4361" max="4361" width="10.42578125" style="252" bestFit="1" customWidth="1"/>
    <col min="4362" max="4362" width="8.28515625" style="252" bestFit="1" customWidth="1"/>
    <col min="4363" max="4363" width="6.28515625" style="252" bestFit="1" customWidth="1"/>
    <col min="4364" max="4364" width="6.7109375" style="252" bestFit="1" customWidth="1"/>
    <col min="4365" max="4608" width="12" style="252"/>
    <col min="4609" max="4609" width="24.85546875" style="252" customWidth="1"/>
    <col min="4610" max="4610" width="10.140625" style="252" customWidth="1"/>
    <col min="4611" max="4611" width="6.7109375" style="252" customWidth="1"/>
    <col min="4612" max="4612" width="7.140625" style="252" customWidth="1"/>
    <col min="4613" max="4613" width="11.85546875" style="252" bestFit="1" customWidth="1"/>
    <col min="4614" max="4614" width="8.85546875" style="252" customWidth="1"/>
    <col min="4615" max="4615" width="10.42578125" style="252" bestFit="1" customWidth="1"/>
    <col min="4616" max="4616" width="8.7109375" style="252" bestFit="1" customWidth="1"/>
    <col min="4617" max="4617" width="10.42578125" style="252" bestFit="1" customWidth="1"/>
    <col min="4618" max="4618" width="8.28515625" style="252" bestFit="1" customWidth="1"/>
    <col min="4619" max="4619" width="6.28515625" style="252" bestFit="1" customWidth="1"/>
    <col min="4620" max="4620" width="6.7109375" style="252" bestFit="1" customWidth="1"/>
    <col min="4621" max="4864" width="12" style="252"/>
    <col min="4865" max="4865" width="24.85546875" style="252" customWidth="1"/>
    <col min="4866" max="4866" width="10.140625" style="252" customWidth="1"/>
    <col min="4867" max="4867" width="6.7109375" style="252" customWidth="1"/>
    <col min="4868" max="4868" width="7.140625" style="252" customWidth="1"/>
    <col min="4869" max="4869" width="11.85546875" style="252" bestFit="1" customWidth="1"/>
    <col min="4870" max="4870" width="8.85546875" style="252" customWidth="1"/>
    <col min="4871" max="4871" width="10.42578125" style="252" bestFit="1" customWidth="1"/>
    <col min="4872" max="4872" width="8.7109375" style="252" bestFit="1" customWidth="1"/>
    <col min="4873" max="4873" width="10.42578125" style="252" bestFit="1" customWidth="1"/>
    <col min="4874" max="4874" width="8.28515625" style="252" bestFit="1" customWidth="1"/>
    <col min="4875" max="4875" width="6.28515625" style="252" bestFit="1" customWidth="1"/>
    <col min="4876" max="4876" width="6.7109375" style="252" bestFit="1" customWidth="1"/>
    <col min="4877" max="5120" width="12" style="252"/>
    <col min="5121" max="5121" width="24.85546875" style="252" customWidth="1"/>
    <col min="5122" max="5122" width="10.140625" style="252" customWidth="1"/>
    <col min="5123" max="5123" width="6.7109375" style="252" customWidth="1"/>
    <col min="5124" max="5124" width="7.140625" style="252" customWidth="1"/>
    <col min="5125" max="5125" width="11.85546875" style="252" bestFit="1" customWidth="1"/>
    <col min="5126" max="5126" width="8.85546875" style="252" customWidth="1"/>
    <col min="5127" max="5127" width="10.42578125" style="252" bestFit="1" customWidth="1"/>
    <col min="5128" max="5128" width="8.7109375" style="252" bestFit="1" customWidth="1"/>
    <col min="5129" max="5129" width="10.42578125" style="252" bestFit="1" customWidth="1"/>
    <col min="5130" max="5130" width="8.28515625" style="252" bestFit="1" customWidth="1"/>
    <col min="5131" max="5131" width="6.28515625" style="252" bestFit="1" customWidth="1"/>
    <col min="5132" max="5132" width="6.7109375" style="252" bestFit="1" customWidth="1"/>
    <col min="5133" max="5376" width="12" style="252"/>
    <col min="5377" max="5377" width="24.85546875" style="252" customWidth="1"/>
    <col min="5378" max="5378" width="10.140625" style="252" customWidth="1"/>
    <col min="5379" max="5379" width="6.7109375" style="252" customWidth="1"/>
    <col min="5380" max="5380" width="7.140625" style="252" customWidth="1"/>
    <col min="5381" max="5381" width="11.85546875" style="252" bestFit="1" customWidth="1"/>
    <col min="5382" max="5382" width="8.85546875" style="252" customWidth="1"/>
    <col min="5383" max="5383" width="10.42578125" style="252" bestFit="1" customWidth="1"/>
    <col min="5384" max="5384" width="8.7109375" style="252" bestFit="1" customWidth="1"/>
    <col min="5385" max="5385" width="10.42578125" style="252" bestFit="1" customWidth="1"/>
    <col min="5386" max="5386" width="8.28515625" style="252" bestFit="1" customWidth="1"/>
    <col min="5387" max="5387" width="6.28515625" style="252" bestFit="1" customWidth="1"/>
    <col min="5388" max="5388" width="6.7109375" style="252" bestFit="1" customWidth="1"/>
    <col min="5389" max="5632" width="12" style="252"/>
    <col min="5633" max="5633" width="24.85546875" style="252" customWidth="1"/>
    <col min="5634" max="5634" width="10.140625" style="252" customWidth="1"/>
    <col min="5635" max="5635" width="6.7109375" style="252" customWidth="1"/>
    <col min="5636" max="5636" width="7.140625" style="252" customWidth="1"/>
    <col min="5637" max="5637" width="11.85546875" style="252" bestFit="1" customWidth="1"/>
    <col min="5638" max="5638" width="8.85546875" style="252" customWidth="1"/>
    <col min="5639" max="5639" width="10.42578125" style="252" bestFit="1" customWidth="1"/>
    <col min="5640" max="5640" width="8.7109375" style="252" bestFit="1" customWidth="1"/>
    <col min="5641" max="5641" width="10.42578125" style="252" bestFit="1" customWidth="1"/>
    <col min="5642" max="5642" width="8.28515625" style="252" bestFit="1" customWidth="1"/>
    <col min="5643" max="5643" width="6.28515625" style="252" bestFit="1" customWidth="1"/>
    <col min="5644" max="5644" width="6.7109375" style="252" bestFit="1" customWidth="1"/>
    <col min="5645" max="5888" width="12" style="252"/>
    <col min="5889" max="5889" width="24.85546875" style="252" customWidth="1"/>
    <col min="5890" max="5890" width="10.140625" style="252" customWidth="1"/>
    <col min="5891" max="5891" width="6.7109375" style="252" customWidth="1"/>
    <col min="5892" max="5892" width="7.140625" style="252" customWidth="1"/>
    <col min="5893" max="5893" width="11.85546875" style="252" bestFit="1" customWidth="1"/>
    <col min="5894" max="5894" width="8.85546875" style="252" customWidth="1"/>
    <col min="5895" max="5895" width="10.42578125" style="252" bestFit="1" customWidth="1"/>
    <col min="5896" max="5896" width="8.7109375" style="252" bestFit="1" customWidth="1"/>
    <col min="5897" max="5897" width="10.42578125" style="252" bestFit="1" customWidth="1"/>
    <col min="5898" max="5898" width="8.28515625" style="252" bestFit="1" customWidth="1"/>
    <col min="5899" max="5899" width="6.28515625" style="252" bestFit="1" customWidth="1"/>
    <col min="5900" max="5900" width="6.7109375" style="252" bestFit="1" customWidth="1"/>
    <col min="5901" max="6144" width="12" style="252"/>
    <col min="6145" max="6145" width="24.85546875" style="252" customWidth="1"/>
    <col min="6146" max="6146" width="10.140625" style="252" customWidth="1"/>
    <col min="6147" max="6147" width="6.7109375" style="252" customWidth="1"/>
    <col min="6148" max="6148" width="7.140625" style="252" customWidth="1"/>
    <col min="6149" max="6149" width="11.85546875" style="252" bestFit="1" customWidth="1"/>
    <col min="6150" max="6150" width="8.85546875" style="252" customWidth="1"/>
    <col min="6151" max="6151" width="10.42578125" style="252" bestFit="1" customWidth="1"/>
    <col min="6152" max="6152" width="8.7109375" style="252" bestFit="1" customWidth="1"/>
    <col min="6153" max="6153" width="10.42578125" style="252" bestFit="1" customWidth="1"/>
    <col min="6154" max="6154" width="8.28515625" style="252" bestFit="1" customWidth="1"/>
    <col min="6155" max="6155" width="6.28515625" style="252" bestFit="1" customWidth="1"/>
    <col min="6156" max="6156" width="6.7109375" style="252" bestFit="1" customWidth="1"/>
    <col min="6157" max="6400" width="12" style="252"/>
    <col min="6401" max="6401" width="24.85546875" style="252" customWidth="1"/>
    <col min="6402" max="6402" width="10.140625" style="252" customWidth="1"/>
    <col min="6403" max="6403" width="6.7109375" style="252" customWidth="1"/>
    <col min="6404" max="6404" width="7.140625" style="252" customWidth="1"/>
    <col min="6405" max="6405" width="11.85546875" style="252" bestFit="1" customWidth="1"/>
    <col min="6406" max="6406" width="8.85546875" style="252" customWidth="1"/>
    <col min="6407" max="6407" width="10.42578125" style="252" bestFit="1" customWidth="1"/>
    <col min="6408" max="6408" width="8.7109375" style="252" bestFit="1" customWidth="1"/>
    <col min="6409" max="6409" width="10.42578125" style="252" bestFit="1" customWidth="1"/>
    <col min="6410" max="6410" width="8.28515625" style="252" bestFit="1" customWidth="1"/>
    <col min="6411" max="6411" width="6.28515625" style="252" bestFit="1" customWidth="1"/>
    <col min="6412" max="6412" width="6.7109375" style="252" bestFit="1" customWidth="1"/>
    <col min="6413" max="6656" width="12" style="252"/>
    <col min="6657" max="6657" width="24.85546875" style="252" customWidth="1"/>
    <col min="6658" max="6658" width="10.140625" style="252" customWidth="1"/>
    <col min="6659" max="6659" width="6.7109375" style="252" customWidth="1"/>
    <col min="6660" max="6660" width="7.140625" style="252" customWidth="1"/>
    <col min="6661" max="6661" width="11.85546875" style="252" bestFit="1" customWidth="1"/>
    <col min="6662" max="6662" width="8.85546875" style="252" customWidth="1"/>
    <col min="6663" max="6663" width="10.42578125" style="252" bestFit="1" customWidth="1"/>
    <col min="6664" max="6664" width="8.7109375" style="252" bestFit="1" customWidth="1"/>
    <col min="6665" max="6665" width="10.42578125" style="252" bestFit="1" customWidth="1"/>
    <col min="6666" max="6666" width="8.28515625" style="252" bestFit="1" customWidth="1"/>
    <col min="6667" max="6667" width="6.28515625" style="252" bestFit="1" customWidth="1"/>
    <col min="6668" max="6668" width="6.7109375" style="252" bestFit="1" customWidth="1"/>
    <col min="6669" max="6912" width="12" style="252"/>
    <col min="6913" max="6913" width="24.85546875" style="252" customWidth="1"/>
    <col min="6914" max="6914" width="10.140625" style="252" customWidth="1"/>
    <col min="6915" max="6915" width="6.7109375" style="252" customWidth="1"/>
    <col min="6916" max="6916" width="7.140625" style="252" customWidth="1"/>
    <col min="6917" max="6917" width="11.85546875" style="252" bestFit="1" customWidth="1"/>
    <col min="6918" max="6918" width="8.85546875" style="252" customWidth="1"/>
    <col min="6919" max="6919" width="10.42578125" style="252" bestFit="1" customWidth="1"/>
    <col min="6920" max="6920" width="8.7109375" style="252" bestFit="1" customWidth="1"/>
    <col min="6921" max="6921" width="10.42578125" style="252" bestFit="1" customWidth="1"/>
    <col min="6922" max="6922" width="8.28515625" style="252" bestFit="1" customWidth="1"/>
    <col min="6923" max="6923" width="6.28515625" style="252" bestFit="1" customWidth="1"/>
    <col min="6924" max="6924" width="6.7109375" style="252" bestFit="1" customWidth="1"/>
    <col min="6925" max="7168" width="12" style="252"/>
    <col min="7169" max="7169" width="24.85546875" style="252" customWidth="1"/>
    <col min="7170" max="7170" width="10.140625" style="252" customWidth="1"/>
    <col min="7171" max="7171" width="6.7109375" style="252" customWidth="1"/>
    <col min="7172" max="7172" width="7.140625" style="252" customWidth="1"/>
    <col min="7173" max="7173" width="11.85546875" style="252" bestFit="1" customWidth="1"/>
    <col min="7174" max="7174" width="8.85546875" style="252" customWidth="1"/>
    <col min="7175" max="7175" width="10.42578125" style="252" bestFit="1" customWidth="1"/>
    <col min="7176" max="7176" width="8.7109375" style="252" bestFit="1" customWidth="1"/>
    <col min="7177" max="7177" width="10.42578125" style="252" bestFit="1" customWidth="1"/>
    <col min="7178" max="7178" width="8.28515625" style="252" bestFit="1" customWidth="1"/>
    <col min="7179" max="7179" width="6.28515625" style="252" bestFit="1" customWidth="1"/>
    <col min="7180" max="7180" width="6.7109375" style="252" bestFit="1" customWidth="1"/>
    <col min="7181" max="7424" width="12" style="252"/>
    <col min="7425" max="7425" width="24.85546875" style="252" customWidth="1"/>
    <col min="7426" max="7426" width="10.140625" style="252" customWidth="1"/>
    <col min="7427" max="7427" width="6.7109375" style="252" customWidth="1"/>
    <col min="7428" max="7428" width="7.140625" style="252" customWidth="1"/>
    <col min="7429" max="7429" width="11.85546875" style="252" bestFit="1" customWidth="1"/>
    <col min="7430" max="7430" width="8.85546875" style="252" customWidth="1"/>
    <col min="7431" max="7431" width="10.42578125" style="252" bestFit="1" customWidth="1"/>
    <col min="7432" max="7432" width="8.7109375" style="252" bestFit="1" customWidth="1"/>
    <col min="7433" max="7433" width="10.42578125" style="252" bestFit="1" customWidth="1"/>
    <col min="7434" max="7434" width="8.28515625" style="252" bestFit="1" customWidth="1"/>
    <col min="7435" max="7435" width="6.28515625" style="252" bestFit="1" customWidth="1"/>
    <col min="7436" max="7436" width="6.7109375" style="252" bestFit="1" customWidth="1"/>
    <col min="7437" max="7680" width="12" style="252"/>
    <col min="7681" max="7681" width="24.85546875" style="252" customWidth="1"/>
    <col min="7682" max="7682" width="10.140625" style="252" customWidth="1"/>
    <col min="7683" max="7683" width="6.7109375" style="252" customWidth="1"/>
    <col min="7684" max="7684" width="7.140625" style="252" customWidth="1"/>
    <col min="7685" max="7685" width="11.85546875" style="252" bestFit="1" customWidth="1"/>
    <col min="7686" max="7686" width="8.85546875" style="252" customWidth="1"/>
    <col min="7687" max="7687" width="10.42578125" style="252" bestFit="1" customWidth="1"/>
    <col min="7688" max="7688" width="8.7109375" style="252" bestFit="1" customWidth="1"/>
    <col min="7689" max="7689" width="10.42578125" style="252" bestFit="1" customWidth="1"/>
    <col min="7690" max="7690" width="8.28515625" style="252" bestFit="1" customWidth="1"/>
    <col min="7691" max="7691" width="6.28515625" style="252" bestFit="1" customWidth="1"/>
    <col min="7692" max="7692" width="6.7109375" style="252" bestFit="1" customWidth="1"/>
    <col min="7693" max="7936" width="12" style="252"/>
    <col min="7937" max="7937" width="24.85546875" style="252" customWidth="1"/>
    <col min="7938" max="7938" width="10.140625" style="252" customWidth="1"/>
    <col min="7939" max="7939" width="6.7109375" style="252" customWidth="1"/>
    <col min="7940" max="7940" width="7.140625" style="252" customWidth="1"/>
    <col min="7941" max="7941" width="11.85546875" style="252" bestFit="1" customWidth="1"/>
    <col min="7942" max="7942" width="8.85546875" style="252" customWidth="1"/>
    <col min="7943" max="7943" width="10.42578125" style="252" bestFit="1" customWidth="1"/>
    <col min="7944" max="7944" width="8.7109375" style="252" bestFit="1" customWidth="1"/>
    <col min="7945" max="7945" width="10.42578125" style="252" bestFit="1" customWidth="1"/>
    <col min="7946" max="7946" width="8.28515625" style="252" bestFit="1" customWidth="1"/>
    <col min="7947" max="7947" width="6.28515625" style="252" bestFit="1" customWidth="1"/>
    <col min="7948" max="7948" width="6.7109375" style="252" bestFit="1" customWidth="1"/>
    <col min="7949" max="8192" width="12" style="252"/>
    <col min="8193" max="8193" width="24.85546875" style="252" customWidth="1"/>
    <col min="8194" max="8194" width="10.140625" style="252" customWidth="1"/>
    <col min="8195" max="8195" width="6.7109375" style="252" customWidth="1"/>
    <col min="8196" max="8196" width="7.140625" style="252" customWidth="1"/>
    <col min="8197" max="8197" width="11.85546875" style="252" bestFit="1" customWidth="1"/>
    <col min="8198" max="8198" width="8.85546875" style="252" customWidth="1"/>
    <col min="8199" max="8199" width="10.42578125" style="252" bestFit="1" customWidth="1"/>
    <col min="8200" max="8200" width="8.7109375" style="252" bestFit="1" customWidth="1"/>
    <col min="8201" max="8201" width="10.42578125" style="252" bestFit="1" customWidth="1"/>
    <col min="8202" max="8202" width="8.28515625" style="252" bestFit="1" customWidth="1"/>
    <col min="8203" max="8203" width="6.28515625" style="252" bestFit="1" customWidth="1"/>
    <col min="8204" max="8204" width="6.7109375" style="252" bestFit="1" customWidth="1"/>
    <col min="8205" max="8448" width="12" style="252"/>
    <col min="8449" max="8449" width="24.85546875" style="252" customWidth="1"/>
    <col min="8450" max="8450" width="10.140625" style="252" customWidth="1"/>
    <col min="8451" max="8451" width="6.7109375" style="252" customWidth="1"/>
    <col min="8452" max="8452" width="7.140625" style="252" customWidth="1"/>
    <col min="8453" max="8453" width="11.85546875" style="252" bestFit="1" customWidth="1"/>
    <col min="8454" max="8454" width="8.85546875" style="252" customWidth="1"/>
    <col min="8455" max="8455" width="10.42578125" style="252" bestFit="1" customWidth="1"/>
    <col min="8456" max="8456" width="8.7109375" style="252" bestFit="1" customWidth="1"/>
    <col min="8457" max="8457" width="10.42578125" style="252" bestFit="1" customWidth="1"/>
    <col min="8458" max="8458" width="8.28515625" style="252" bestFit="1" customWidth="1"/>
    <col min="8459" max="8459" width="6.28515625" style="252" bestFit="1" customWidth="1"/>
    <col min="8460" max="8460" width="6.7109375" style="252" bestFit="1" customWidth="1"/>
    <col min="8461" max="8704" width="12" style="252"/>
    <col min="8705" max="8705" width="24.85546875" style="252" customWidth="1"/>
    <col min="8706" max="8706" width="10.140625" style="252" customWidth="1"/>
    <col min="8707" max="8707" width="6.7109375" style="252" customWidth="1"/>
    <col min="8708" max="8708" width="7.140625" style="252" customWidth="1"/>
    <col min="8709" max="8709" width="11.85546875" style="252" bestFit="1" customWidth="1"/>
    <col min="8710" max="8710" width="8.85546875" style="252" customWidth="1"/>
    <col min="8711" max="8711" width="10.42578125" style="252" bestFit="1" customWidth="1"/>
    <col min="8712" max="8712" width="8.7109375" style="252" bestFit="1" customWidth="1"/>
    <col min="8713" max="8713" width="10.42578125" style="252" bestFit="1" customWidth="1"/>
    <col min="8714" max="8714" width="8.28515625" style="252" bestFit="1" customWidth="1"/>
    <col min="8715" max="8715" width="6.28515625" style="252" bestFit="1" customWidth="1"/>
    <col min="8716" max="8716" width="6.7109375" style="252" bestFit="1" customWidth="1"/>
    <col min="8717" max="8960" width="12" style="252"/>
    <col min="8961" max="8961" width="24.85546875" style="252" customWidth="1"/>
    <col min="8962" max="8962" width="10.140625" style="252" customWidth="1"/>
    <col min="8963" max="8963" width="6.7109375" style="252" customWidth="1"/>
    <col min="8964" max="8964" width="7.140625" style="252" customWidth="1"/>
    <col min="8965" max="8965" width="11.85546875" style="252" bestFit="1" customWidth="1"/>
    <col min="8966" max="8966" width="8.85546875" style="252" customWidth="1"/>
    <col min="8967" max="8967" width="10.42578125" style="252" bestFit="1" customWidth="1"/>
    <col min="8968" max="8968" width="8.7109375" style="252" bestFit="1" customWidth="1"/>
    <col min="8969" max="8969" width="10.42578125" style="252" bestFit="1" customWidth="1"/>
    <col min="8970" max="8970" width="8.28515625" style="252" bestFit="1" customWidth="1"/>
    <col min="8971" max="8971" width="6.28515625" style="252" bestFit="1" customWidth="1"/>
    <col min="8972" max="8972" width="6.7109375" style="252" bestFit="1" customWidth="1"/>
    <col min="8973" max="9216" width="12" style="252"/>
    <col min="9217" max="9217" width="24.85546875" style="252" customWidth="1"/>
    <col min="9218" max="9218" width="10.140625" style="252" customWidth="1"/>
    <col min="9219" max="9219" width="6.7109375" style="252" customWidth="1"/>
    <col min="9220" max="9220" width="7.140625" style="252" customWidth="1"/>
    <col min="9221" max="9221" width="11.85546875" style="252" bestFit="1" customWidth="1"/>
    <col min="9222" max="9222" width="8.85546875" style="252" customWidth="1"/>
    <col min="9223" max="9223" width="10.42578125" style="252" bestFit="1" customWidth="1"/>
    <col min="9224" max="9224" width="8.7109375" style="252" bestFit="1" customWidth="1"/>
    <col min="9225" max="9225" width="10.42578125" style="252" bestFit="1" customWidth="1"/>
    <col min="9226" max="9226" width="8.28515625" style="252" bestFit="1" customWidth="1"/>
    <col min="9227" max="9227" width="6.28515625" style="252" bestFit="1" customWidth="1"/>
    <col min="9228" max="9228" width="6.7109375" style="252" bestFit="1" customWidth="1"/>
    <col min="9229" max="9472" width="12" style="252"/>
    <col min="9473" max="9473" width="24.85546875" style="252" customWidth="1"/>
    <col min="9474" max="9474" width="10.140625" style="252" customWidth="1"/>
    <col min="9475" max="9475" width="6.7109375" style="252" customWidth="1"/>
    <col min="9476" max="9476" width="7.140625" style="252" customWidth="1"/>
    <col min="9477" max="9477" width="11.85546875" style="252" bestFit="1" customWidth="1"/>
    <col min="9478" max="9478" width="8.85546875" style="252" customWidth="1"/>
    <col min="9479" max="9479" width="10.42578125" style="252" bestFit="1" customWidth="1"/>
    <col min="9480" max="9480" width="8.7109375" style="252" bestFit="1" customWidth="1"/>
    <col min="9481" max="9481" width="10.42578125" style="252" bestFit="1" customWidth="1"/>
    <col min="9482" max="9482" width="8.28515625" style="252" bestFit="1" customWidth="1"/>
    <col min="9483" max="9483" width="6.28515625" style="252" bestFit="1" customWidth="1"/>
    <col min="9484" max="9484" width="6.7109375" style="252" bestFit="1" customWidth="1"/>
    <col min="9485" max="9728" width="12" style="252"/>
    <col min="9729" max="9729" width="24.85546875" style="252" customWidth="1"/>
    <col min="9730" max="9730" width="10.140625" style="252" customWidth="1"/>
    <col min="9731" max="9731" width="6.7109375" style="252" customWidth="1"/>
    <col min="9732" max="9732" width="7.140625" style="252" customWidth="1"/>
    <col min="9733" max="9733" width="11.85546875" style="252" bestFit="1" customWidth="1"/>
    <col min="9734" max="9734" width="8.85546875" style="252" customWidth="1"/>
    <col min="9735" max="9735" width="10.42578125" style="252" bestFit="1" customWidth="1"/>
    <col min="9736" max="9736" width="8.7109375" style="252" bestFit="1" customWidth="1"/>
    <col min="9737" max="9737" width="10.42578125" style="252" bestFit="1" customWidth="1"/>
    <col min="9738" max="9738" width="8.28515625" style="252" bestFit="1" customWidth="1"/>
    <col min="9739" max="9739" width="6.28515625" style="252" bestFit="1" customWidth="1"/>
    <col min="9740" max="9740" width="6.7109375" style="252" bestFit="1" customWidth="1"/>
    <col min="9741" max="9984" width="12" style="252"/>
    <col min="9985" max="9985" width="24.85546875" style="252" customWidth="1"/>
    <col min="9986" max="9986" width="10.140625" style="252" customWidth="1"/>
    <col min="9987" max="9987" width="6.7109375" style="252" customWidth="1"/>
    <col min="9988" max="9988" width="7.140625" style="252" customWidth="1"/>
    <col min="9989" max="9989" width="11.85546875" style="252" bestFit="1" customWidth="1"/>
    <col min="9990" max="9990" width="8.85546875" style="252" customWidth="1"/>
    <col min="9991" max="9991" width="10.42578125" style="252" bestFit="1" customWidth="1"/>
    <col min="9992" max="9992" width="8.7109375" style="252" bestFit="1" customWidth="1"/>
    <col min="9993" max="9993" width="10.42578125" style="252" bestFit="1" customWidth="1"/>
    <col min="9994" max="9994" width="8.28515625" style="252" bestFit="1" customWidth="1"/>
    <col min="9995" max="9995" width="6.28515625" style="252" bestFit="1" customWidth="1"/>
    <col min="9996" max="9996" width="6.7109375" style="252" bestFit="1" customWidth="1"/>
    <col min="9997" max="10240" width="12" style="252"/>
    <col min="10241" max="10241" width="24.85546875" style="252" customWidth="1"/>
    <col min="10242" max="10242" width="10.140625" style="252" customWidth="1"/>
    <col min="10243" max="10243" width="6.7109375" style="252" customWidth="1"/>
    <col min="10244" max="10244" width="7.140625" style="252" customWidth="1"/>
    <col min="10245" max="10245" width="11.85546875" style="252" bestFit="1" customWidth="1"/>
    <col min="10246" max="10246" width="8.85546875" style="252" customWidth="1"/>
    <col min="10247" max="10247" width="10.42578125" style="252" bestFit="1" customWidth="1"/>
    <col min="10248" max="10248" width="8.7109375" style="252" bestFit="1" customWidth="1"/>
    <col min="10249" max="10249" width="10.42578125" style="252" bestFit="1" customWidth="1"/>
    <col min="10250" max="10250" width="8.28515625" style="252" bestFit="1" customWidth="1"/>
    <col min="10251" max="10251" width="6.28515625" style="252" bestFit="1" customWidth="1"/>
    <col min="10252" max="10252" width="6.7109375" style="252" bestFit="1" customWidth="1"/>
    <col min="10253" max="10496" width="12" style="252"/>
    <col min="10497" max="10497" width="24.85546875" style="252" customWidth="1"/>
    <col min="10498" max="10498" width="10.140625" style="252" customWidth="1"/>
    <col min="10499" max="10499" width="6.7109375" style="252" customWidth="1"/>
    <col min="10500" max="10500" width="7.140625" style="252" customWidth="1"/>
    <col min="10501" max="10501" width="11.85546875" style="252" bestFit="1" customWidth="1"/>
    <col min="10502" max="10502" width="8.85546875" style="252" customWidth="1"/>
    <col min="10503" max="10503" width="10.42578125" style="252" bestFit="1" customWidth="1"/>
    <col min="10504" max="10504" width="8.7109375" style="252" bestFit="1" customWidth="1"/>
    <col min="10505" max="10505" width="10.42578125" style="252" bestFit="1" customWidth="1"/>
    <col min="10506" max="10506" width="8.28515625" style="252" bestFit="1" customWidth="1"/>
    <col min="10507" max="10507" width="6.28515625" style="252" bestFit="1" customWidth="1"/>
    <col min="10508" max="10508" width="6.7109375" style="252" bestFit="1" customWidth="1"/>
    <col min="10509" max="10752" width="12" style="252"/>
    <col min="10753" max="10753" width="24.85546875" style="252" customWidth="1"/>
    <col min="10754" max="10754" width="10.140625" style="252" customWidth="1"/>
    <col min="10755" max="10755" width="6.7109375" style="252" customWidth="1"/>
    <col min="10756" max="10756" width="7.140625" style="252" customWidth="1"/>
    <col min="10757" max="10757" width="11.85546875" style="252" bestFit="1" customWidth="1"/>
    <col min="10758" max="10758" width="8.85546875" style="252" customWidth="1"/>
    <col min="10759" max="10759" width="10.42578125" style="252" bestFit="1" customWidth="1"/>
    <col min="10760" max="10760" width="8.7109375" style="252" bestFit="1" customWidth="1"/>
    <col min="10761" max="10761" width="10.42578125" style="252" bestFit="1" customWidth="1"/>
    <col min="10762" max="10762" width="8.28515625" style="252" bestFit="1" customWidth="1"/>
    <col min="10763" max="10763" width="6.28515625" style="252" bestFit="1" customWidth="1"/>
    <col min="10764" max="10764" width="6.7109375" style="252" bestFit="1" customWidth="1"/>
    <col min="10765" max="11008" width="12" style="252"/>
    <col min="11009" max="11009" width="24.85546875" style="252" customWidth="1"/>
    <col min="11010" max="11010" width="10.140625" style="252" customWidth="1"/>
    <col min="11011" max="11011" width="6.7109375" style="252" customWidth="1"/>
    <col min="11012" max="11012" width="7.140625" style="252" customWidth="1"/>
    <col min="11013" max="11013" width="11.85546875" style="252" bestFit="1" customWidth="1"/>
    <col min="11014" max="11014" width="8.85546875" style="252" customWidth="1"/>
    <col min="11015" max="11015" width="10.42578125" style="252" bestFit="1" customWidth="1"/>
    <col min="11016" max="11016" width="8.7109375" style="252" bestFit="1" customWidth="1"/>
    <col min="11017" max="11017" width="10.42578125" style="252" bestFit="1" customWidth="1"/>
    <col min="11018" max="11018" width="8.28515625" style="252" bestFit="1" customWidth="1"/>
    <col min="11019" max="11019" width="6.28515625" style="252" bestFit="1" customWidth="1"/>
    <col min="11020" max="11020" width="6.7109375" style="252" bestFit="1" customWidth="1"/>
    <col min="11021" max="11264" width="12" style="252"/>
    <col min="11265" max="11265" width="24.85546875" style="252" customWidth="1"/>
    <col min="11266" max="11266" width="10.140625" style="252" customWidth="1"/>
    <col min="11267" max="11267" width="6.7109375" style="252" customWidth="1"/>
    <col min="11268" max="11268" width="7.140625" style="252" customWidth="1"/>
    <col min="11269" max="11269" width="11.85546875" style="252" bestFit="1" customWidth="1"/>
    <col min="11270" max="11270" width="8.85546875" style="252" customWidth="1"/>
    <col min="11271" max="11271" width="10.42578125" style="252" bestFit="1" customWidth="1"/>
    <col min="11272" max="11272" width="8.7109375" style="252" bestFit="1" customWidth="1"/>
    <col min="11273" max="11273" width="10.42578125" style="252" bestFit="1" customWidth="1"/>
    <col min="11274" max="11274" width="8.28515625" style="252" bestFit="1" customWidth="1"/>
    <col min="11275" max="11275" width="6.28515625" style="252" bestFit="1" customWidth="1"/>
    <col min="11276" max="11276" width="6.7109375" style="252" bestFit="1" customWidth="1"/>
    <col min="11277" max="11520" width="12" style="252"/>
    <col min="11521" max="11521" width="24.85546875" style="252" customWidth="1"/>
    <col min="11522" max="11522" width="10.140625" style="252" customWidth="1"/>
    <col min="11523" max="11523" width="6.7109375" style="252" customWidth="1"/>
    <col min="11524" max="11524" width="7.140625" style="252" customWidth="1"/>
    <col min="11525" max="11525" width="11.85546875" style="252" bestFit="1" customWidth="1"/>
    <col min="11526" max="11526" width="8.85546875" style="252" customWidth="1"/>
    <col min="11527" max="11527" width="10.42578125" style="252" bestFit="1" customWidth="1"/>
    <col min="11528" max="11528" width="8.7109375" style="252" bestFit="1" customWidth="1"/>
    <col min="11529" max="11529" width="10.42578125" style="252" bestFit="1" customWidth="1"/>
    <col min="11530" max="11530" width="8.28515625" style="252" bestFit="1" customWidth="1"/>
    <col min="11531" max="11531" width="6.28515625" style="252" bestFit="1" customWidth="1"/>
    <col min="11532" max="11532" width="6.7109375" style="252" bestFit="1" customWidth="1"/>
    <col min="11533" max="11776" width="12" style="252"/>
    <col min="11777" max="11777" width="24.85546875" style="252" customWidth="1"/>
    <col min="11778" max="11778" width="10.140625" style="252" customWidth="1"/>
    <col min="11779" max="11779" width="6.7109375" style="252" customWidth="1"/>
    <col min="11780" max="11780" width="7.140625" style="252" customWidth="1"/>
    <col min="11781" max="11781" width="11.85546875" style="252" bestFit="1" customWidth="1"/>
    <col min="11782" max="11782" width="8.85546875" style="252" customWidth="1"/>
    <col min="11783" max="11783" width="10.42578125" style="252" bestFit="1" customWidth="1"/>
    <col min="11784" max="11784" width="8.7109375" style="252" bestFit="1" customWidth="1"/>
    <col min="11785" max="11785" width="10.42578125" style="252" bestFit="1" customWidth="1"/>
    <col min="11786" max="11786" width="8.28515625" style="252" bestFit="1" customWidth="1"/>
    <col min="11787" max="11787" width="6.28515625" style="252" bestFit="1" customWidth="1"/>
    <col min="11788" max="11788" width="6.7109375" style="252" bestFit="1" customWidth="1"/>
    <col min="11789" max="12032" width="12" style="252"/>
    <col min="12033" max="12033" width="24.85546875" style="252" customWidth="1"/>
    <col min="12034" max="12034" width="10.140625" style="252" customWidth="1"/>
    <col min="12035" max="12035" width="6.7109375" style="252" customWidth="1"/>
    <col min="12036" max="12036" width="7.140625" style="252" customWidth="1"/>
    <col min="12037" max="12037" width="11.85546875" style="252" bestFit="1" customWidth="1"/>
    <col min="12038" max="12038" width="8.85546875" style="252" customWidth="1"/>
    <col min="12039" max="12039" width="10.42578125" style="252" bestFit="1" customWidth="1"/>
    <col min="12040" max="12040" width="8.7109375" style="252" bestFit="1" customWidth="1"/>
    <col min="12041" max="12041" width="10.42578125" style="252" bestFit="1" customWidth="1"/>
    <col min="12042" max="12042" width="8.28515625" style="252" bestFit="1" customWidth="1"/>
    <col min="12043" max="12043" width="6.28515625" style="252" bestFit="1" customWidth="1"/>
    <col min="12044" max="12044" width="6.7109375" style="252" bestFit="1" customWidth="1"/>
    <col min="12045" max="12288" width="12" style="252"/>
    <col min="12289" max="12289" width="24.85546875" style="252" customWidth="1"/>
    <col min="12290" max="12290" width="10.140625" style="252" customWidth="1"/>
    <col min="12291" max="12291" width="6.7109375" style="252" customWidth="1"/>
    <col min="12292" max="12292" width="7.140625" style="252" customWidth="1"/>
    <col min="12293" max="12293" width="11.85546875" style="252" bestFit="1" customWidth="1"/>
    <col min="12294" max="12294" width="8.85546875" style="252" customWidth="1"/>
    <col min="12295" max="12295" width="10.42578125" style="252" bestFit="1" customWidth="1"/>
    <col min="12296" max="12296" width="8.7109375" style="252" bestFit="1" customWidth="1"/>
    <col min="12297" max="12297" width="10.42578125" style="252" bestFit="1" customWidth="1"/>
    <col min="12298" max="12298" width="8.28515625" style="252" bestFit="1" customWidth="1"/>
    <col min="12299" max="12299" width="6.28515625" style="252" bestFit="1" customWidth="1"/>
    <col min="12300" max="12300" width="6.7109375" style="252" bestFit="1" customWidth="1"/>
    <col min="12301" max="12544" width="12" style="252"/>
    <col min="12545" max="12545" width="24.85546875" style="252" customWidth="1"/>
    <col min="12546" max="12546" width="10.140625" style="252" customWidth="1"/>
    <col min="12547" max="12547" width="6.7109375" style="252" customWidth="1"/>
    <col min="12548" max="12548" width="7.140625" style="252" customWidth="1"/>
    <col min="12549" max="12549" width="11.85546875" style="252" bestFit="1" customWidth="1"/>
    <col min="12550" max="12550" width="8.85546875" style="252" customWidth="1"/>
    <col min="12551" max="12551" width="10.42578125" style="252" bestFit="1" customWidth="1"/>
    <col min="12552" max="12552" width="8.7109375" style="252" bestFit="1" customWidth="1"/>
    <col min="12553" max="12553" width="10.42578125" style="252" bestFit="1" customWidth="1"/>
    <col min="12554" max="12554" width="8.28515625" style="252" bestFit="1" customWidth="1"/>
    <col min="12555" max="12555" width="6.28515625" style="252" bestFit="1" customWidth="1"/>
    <col min="12556" max="12556" width="6.7109375" style="252" bestFit="1" customWidth="1"/>
    <col min="12557" max="12800" width="12" style="252"/>
    <col min="12801" max="12801" width="24.85546875" style="252" customWidth="1"/>
    <col min="12802" max="12802" width="10.140625" style="252" customWidth="1"/>
    <col min="12803" max="12803" width="6.7109375" style="252" customWidth="1"/>
    <col min="12804" max="12804" width="7.140625" style="252" customWidth="1"/>
    <col min="12805" max="12805" width="11.85546875" style="252" bestFit="1" customWidth="1"/>
    <col min="12806" max="12806" width="8.85546875" style="252" customWidth="1"/>
    <col min="12807" max="12807" width="10.42578125" style="252" bestFit="1" customWidth="1"/>
    <col min="12808" max="12808" width="8.7109375" style="252" bestFit="1" customWidth="1"/>
    <col min="12809" max="12809" width="10.42578125" style="252" bestFit="1" customWidth="1"/>
    <col min="12810" max="12810" width="8.28515625" style="252" bestFit="1" customWidth="1"/>
    <col min="12811" max="12811" width="6.28515625" style="252" bestFit="1" customWidth="1"/>
    <col min="12812" max="12812" width="6.7109375" style="252" bestFit="1" customWidth="1"/>
    <col min="12813" max="13056" width="12" style="252"/>
    <col min="13057" max="13057" width="24.85546875" style="252" customWidth="1"/>
    <col min="13058" max="13058" width="10.140625" style="252" customWidth="1"/>
    <col min="13059" max="13059" width="6.7109375" style="252" customWidth="1"/>
    <col min="13060" max="13060" width="7.140625" style="252" customWidth="1"/>
    <col min="13061" max="13061" width="11.85546875" style="252" bestFit="1" customWidth="1"/>
    <col min="13062" max="13062" width="8.85546875" style="252" customWidth="1"/>
    <col min="13063" max="13063" width="10.42578125" style="252" bestFit="1" customWidth="1"/>
    <col min="13064" max="13064" width="8.7109375" style="252" bestFit="1" customWidth="1"/>
    <col min="13065" max="13065" width="10.42578125" style="252" bestFit="1" customWidth="1"/>
    <col min="13066" max="13066" width="8.28515625" style="252" bestFit="1" customWidth="1"/>
    <col min="13067" max="13067" width="6.28515625" style="252" bestFit="1" customWidth="1"/>
    <col min="13068" max="13068" width="6.7109375" style="252" bestFit="1" customWidth="1"/>
    <col min="13069" max="13312" width="12" style="252"/>
    <col min="13313" max="13313" width="24.85546875" style="252" customWidth="1"/>
    <col min="13314" max="13314" width="10.140625" style="252" customWidth="1"/>
    <col min="13315" max="13315" width="6.7109375" style="252" customWidth="1"/>
    <col min="13316" max="13316" width="7.140625" style="252" customWidth="1"/>
    <col min="13317" max="13317" width="11.85546875" style="252" bestFit="1" customWidth="1"/>
    <col min="13318" max="13318" width="8.85546875" style="252" customWidth="1"/>
    <col min="13319" max="13319" width="10.42578125" style="252" bestFit="1" customWidth="1"/>
    <col min="13320" max="13320" width="8.7109375" style="252" bestFit="1" customWidth="1"/>
    <col min="13321" max="13321" width="10.42578125" style="252" bestFit="1" customWidth="1"/>
    <col min="13322" max="13322" width="8.28515625" style="252" bestFit="1" customWidth="1"/>
    <col min="13323" max="13323" width="6.28515625" style="252" bestFit="1" customWidth="1"/>
    <col min="13324" max="13324" width="6.7109375" style="252" bestFit="1" customWidth="1"/>
    <col min="13325" max="13568" width="12" style="252"/>
    <col min="13569" max="13569" width="24.85546875" style="252" customWidth="1"/>
    <col min="13570" max="13570" width="10.140625" style="252" customWidth="1"/>
    <col min="13571" max="13571" width="6.7109375" style="252" customWidth="1"/>
    <col min="13572" max="13572" width="7.140625" style="252" customWidth="1"/>
    <col min="13573" max="13573" width="11.85546875" style="252" bestFit="1" customWidth="1"/>
    <col min="13574" max="13574" width="8.85546875" style="252" customWidth="1"/>
    <col min="13575" max="13575" width="10.42578125" style="252" bestFit="1" customWidth="1"/>
    <col min="13576" max="13576" width="8.7109375" style="252" bestFit="1" customWidth="1"/>
    <col min="13577" max="13577" width="10.42578125" style="252" bestFit="1" customWidth="1"/>
    <col min="13578" max="13578" width="8.28515625" style="252" bestFit="1" customWidth="1"/>
    <col min="13579" max="13579" width="6.28515625" style="252" bestFit="1" customWidth="1"/>
    <col min="13580" max="13580" width="6.7109375" style="252" bestFit="1" customWidth="1"/>
    <col min="13581" max="13824" width="12" style="252"/>
    <col min="13825" max="13825" width="24.85546875" style="252" customWidth="1"/>
    <col min="13826" max="13826" width="10.140625" style="252" customWidth="1"/>
    <col min="13827" max="13827" width="6.7109375" style="252" customWidth="1"/>
    <col min="13828" max="13828" width="7.140625" style="252" customWidth="1"/>
    <col min="13829" max="13829" width="11.85546875" style="252" bestFit="1" customWidth="1"/>
    <col min="13830" max="13830" width="8.85546875" style="252" customWidth="1"/>
    <col min="13831" max="13831" width="10.42578125" style="252" bestFit="1" customWidth="1"/>
    <col min="13832" max="13832" width="8.7109375" style="252" bestFit="1" customWidth="1"/>
    <col min="13833" max="13833" width="10.42578125" style="252" bestFit="1" customWidth="1"/>
    <col min="13834" max="13834" width="8.28515625" style="252" bestFit="1" customWidth="1"/>
    <col min="13835" max="13835" width="6.28515625" style="252" bestFit="1" customWidth="1"/>
    <col min="13836" max="13836" width="6.7109375" style="252" bestFit="1" customWidth="1"/>
    <col min="13837" max="14080" width="12" style="252"/>
    <col min="14081" max="14081" width="24.85546875" style="252" customWidth="1"/>
    <col min="14082" max="14082" width="10.140625" style="252" customWidth="1"/>
    <col min="14083" max="14083" width="6.7109375" style="252" customWidth="1"/>
    <col min="14084" max="14084" width="7.140625" style="252" customWidth="1"/>
    <col min="14085" max="14085" width="11.85546875" style="252" bestFit="1" customWidth="1"/>
    <col min="14086" max="14086" width="8.85546875" style="252" customWidth="1"/>
    <col min="14087" max="14087" width="10.42578125" style="252" bestFit="1" customWidth="1"/>
    <col min="14088" max="14088" width="8.7109375" style="252" bestFit="1" customWidth="1"/>
    <col min="14089" max="14089" width="10.42578125" style="252" bestFit="1" customWidth="1"/>
    <col min="14090" max="14090" width="8.28515625" style="252" bestFit="1" customWidth="1"/>
    <col min="14091" max="14091" width="6.28515625" style="252" bestFit="1" customWidth="1"/>
    <col min="14092" max="14092" width="6.7109375" style="252" bestFit="1" customWidth="1"/>
    <col min="14093" max="14336" width="12" style="252"/>
    <col min="14337" max="14337" width="24.85546875" style="252" customWidth="1"/>
    <col min="14338" max="14338" width="10.140625" style="252" customWidth="1"/>
    <col min="14339" max="14339" width="6.7109375" style="252" customWidth="1"/>
    <col min="14340" max="14340" width="7.140625" style="252" customWidth="1"/>
    <col min="14341" max="14341" width="11.85546875" style="252" bestFit="1" customWidth="1"/>
    <col min="14342" max="14342" width="8.85546875" style="252" customWidth="1"/>
    <col min="14343" max="14343" width="10.42578125" style="252" bestFit="1" customWidth="1"/>
    <col min="14344" max="14344" width="8.7109375" style="252" bestFit="1" customWidth="1"/>
    <col min="14345" max="14345" width="10.42578125" style="252" bestFit="1" customWidth="1"/>
    <col min="14346" max="14346" width="8.28515625" style="252" bestFit="1" customWidth="1"/>
    <col min="14347" max="14347" width="6.28515625" style="252" bestFit="1" customWidth="1"/>
    <col min="14348" max="14348" width="6.7109375" style="252" bestFit="1" customWidth="1"/>
    <col min="14349" max="14592" width="12" style="252"/>
    <col min="14593" max="14593" width="24.85546875" style="252" customWidth="1"/>
    <col min="14594" max="14594" width="10.140625" style="252" customWidth="1"/>
    <col min="14595" max="14595" width="6.7109375" style="252" customWidth="1"/>
    <col min="14596" max="14596" width="7.140625" style="252" customWidth="1"/>
    <col min="14597" max="14597" width="11.85546875" style="252" bestFit="1" customWidth="1"/>
    <col min="14598" max="14598" width="8.85546875" style="252" customWidth="1"/>
    <col min="14599" max="14599" width="10.42578125" style="252" bestFit="1" customWidth="1"/>
    <col min="14600" max="14600" width="8.7109375" style="252" bestFit="1" customWidth="1"/>
    <col min="14601" max="14601" width="10.42578125" style="252" bestFit="1" customWidth="1"/>
    <col min="14602" max="14602" width="8.28515625" style="252" bestFit="1" customWidth="1"/>
    <col min="14603" max="14603" width="6.28515625" style="252" bestFit="1" customWidth="1"/>
    <col min="14604" max="14604" width="6.7109375" style="252" bestFit="1" customWidth="1"/>
    <col min="14605" max="14848" width="12" style="252"/>
    <col min="14849" max="14849" width="24.85546875" style="252" customWidth="1"/>
    <col min="14850" max="14850" width="10.140625" style="252" customWidth="1"/>
    <col min="14851" max="14851" width="6.7109375" style="252" customWidth="1"/>
    <col min="14852" max="14852" width="7.140625" style="252" customWidth="1"/>
    <col min="14853" max="14853" width="11.85546875" style="252" bestFit="1" customWidth="1"/>
    <col min="14854" max="14854" width="8.85546875" style="252" customWidth="1"/>
    <col min="14855" max="14855" width="10.42578125" style="252" bestFit="1" customWidth="1"/>
    <col min="14856" max="14856" width="8.7109375" style="252" bestFit="1" customWidth="1"/>
    <col min="14857" max="14857" width="10.42578125" style="252" bestFit="1" customWidth="1"/>
    <col min="14858" max="14858" width="8.28515625" style="252" bestFit="1" customWidth="1"/>
    <col min="14859" max="14859" width="6.28515625" style="252" bestFit="1" customWidth="1"/>
    <col min="14860" max="14860" width="6.7109375" style="252" bestFit="1" customWidth="1"/>
    <col min="14861" max="15104" width="12" style="252"/>
    <col min="15105" max="15105" width="24.85546875" style="252" customWidth="1"/>
    <col min="15106" max="15106" width="10.140625" style="252" customWidth="1"/>
    <col min="15107" max="15107" width="6.7109375" style="252" customWidth="1"/>
    <col min="15108" max="15108" width="7.140625" style="252" customWidth="1"/>
    <col min="15109" max="15109" width="11.85546875" style="252" bestFit="1" customWidth="1"/>
    <col min="15110" max="15110" width="8.85546875" style="252" customWidth="1"/>
    <col min="15111" max="15111" width="10.42578125" style="252" bestFit="1" customWidth="1"/>
    <col min="15112" max="15112" width="8.7109375" style="252" bestFit="1" customWidth="1"/>
    <col min="15113" max="15113" width="10.42578125" style="252" bestFit="1" customWidth="1"/>
    <col min="15114" max="15114" width="8.28515625" style="252" bestFit="1" customWidth="1"/>
    <col min="15115" max="15115" width="6.28515625" style="252" bestFit="1" customWidth="1"/>
    <col min="15116" max="15116" width="6.7109375" style="252" bestFit="1" customWidth="1"/>
    <col min="15117" max="15360" width="12" style="252"/>
    <col min="15361" max="15361" width="24.85546875" style="252" customWidth="1"/>
    <col min="15362" max="15362" width="10.140625" style="252" customWidth="1"/>
    <col min="15363" max="15363" width="6.7109375" style="252" customWidth="1"/>
    <col min="15364" max="15364" width="7.140625" style="252" customWidth="1"/>
    <col min="15365" max="15365" width="11.85546875" style="252" bestFit="1" customWidth="1"/>
    <col min="15366" max="15366" width="8.85546875" style="252" customWidth="1"/>
    <col min="15367" max="15367" width="10.42578125" style="252" bestFit="1" customWidth="1"/>
    <col min="15368" max="15368" width="8.7109375" style="252" bestFit="1" customWidth="1"/>
    <col min="15369" max="15369" width="10.42578125" style="252" bestFit="1" customWidth="1"/>
    <col min="15370" max="15370" width="8.28515625" style="252" bestFit="1" customWidth="1"/>
    <col min="15371" max="15371" width="6.28515625" style="252" bestFit="1" customWidth="1"/>
    <col min="15372" max="15372" width="6.7109375" style="252" bestFit="1" customWidth="1"/>
    <col min="15373" max="15616" width="12" style="252"/>
    <col min="15617" max="15617" width="24.85546875" style="252" customWidth="1"/>
    <col min="15618" max="15618" width="10.140625" style="252" customWidth="1"/>
    <col min="15619" max="15619" width="6.7109375" style="252" customWidth="1"/>
    <col min="15620" max="15620" width="7.140625" style="252" customWidth="1"/>
    <col min="15621" max="15621" width="11.85546875" style="252" bestFit="1" customWidth="1"/>
    <col min="15622" max="15622" width="8.85546875" style="252" customWidth="1"/>
    <col min="15623" max="15623" width="10.42578125" style="252" bestFit="1" customWidth="1"/>
    <col min="15624" max="15624" width="8.7109375" style="252" bestFit="1" customWidth="1"/>
    <col min="15625" max="15625" width="10.42578125" style="252" bestFit="1" customWidth="1"/>
    <col min="15626" max="15626" width="8.28515625" style="252" bestFit="1" customWidth="1"/>
    <col min="15627" max="15627" width="6.28515625" style="252" bestFit="1" customWidth="1"/>
    <col min="15628" max="15628" width="6.7109375" style="252" bestFit="1" customWidth="1"/>
    <col min="15629" max="15872" width="12" style="252"/>
    <col min="15873" max="15873" width="24.85546875" style="252" customWidth="1"/>
    <col min="15874" max="15874" width="10.140625" style="252" customWidth="1"/>
    <col min="15875" max="15875" width="6.7109375" style="252" customWidth="1"/>
    <col min="15876" max="15876" width="7.140625" style="252" customWidth="1"/>
    <col min="15877" max="15877" width="11.85546875" style="252" bestFit="1" customWidth="1"/>
    <col min="15878" max="15878" width="8.85546875" style="252" customWidth="1"/>
    <col min="15879" max="15879" width="10.42578125" style="252" bestFit="1" customWidth="1"/>
    <col min="15880" max="15880" width="8.7109375" style="252" bestFit="1" customWidth="1"/>
    <col min="15881" max="15881" width="10.42578125" style="252" bestFit="1" customWidth="1"/>
    <col min="15882" max="15882" width="8.28515625" style="252" bestFit="1" customWidth="1"/>
    <col min="15883" max="15883" width="6.28515625" style="252" bestFit="1" customWidth="1"/>
    <col min="15884" max="15884" width="6.7109375" style="252" bestFit="1" customWidth="1"/>
    <col min="15885" max="16128" width="12" style="252"/>
    <col min="16129" max="16129" width="24.85546875" style="252" customWidth="1"/>
    <col min="16130" max="16130" width="10.140625" style="252" customWidth="1"/>
    <col min="16131" max="16131" width="6.7109375" style="252" customWidth="1"/>
    <col min="16132" max="16132" width="7.140625" style="252" customWidth="1"/>
    <col min="16133" max="16133" width="11.85546875" style="252" bestFit="1" customWidth="1"/>
    <col min="16134" max="16134" width="8.85546875" style="252" customWidth="1"/>
    <col min="16135" max="16135" width="10.42578125" style="252" bestFit="1" customWidth="1"/>
    <col min="16136" max="16136" width="8.7109375" style="252" bestFit="1" customWidth="1"/>
    <col min="16137" max="16137" width="10.42578125" style="252" bestFit="1" customWidth="1"/>
    <col min="16138" max="16138" width="8.28515625" style="252" bestFit="1" customWidth="1"/>
    <col min="16139" max="16139" width="6.28515625" style="252" bestFit="1" customWidth="1"/>
    <col min="16140" max="16140" width="6.7109375" style="252" bestFit="1" customWidth="1"/>
    <col min="16141" max="16384" width="12" style="252"/>
  </cols>
  <sheetData>
    <row r="1" spans="1:13">
      <c r="A1" s="1857" t="s">
        <v>1364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  <c r="L1" s="1857"/>
    </row>
    <row r="2" spans="1:13" ht="15.75">
      <c r="A2" s="1990" t="s">
        <v>378</v>
      </c>
      <c r="B2" s="1990"/>
      <c r="C2" s="1990"/>
      <c r="D2" s="1990"/>
      <c r="E2" s="1990"/>
      <c r="F2" s="1990"/>
      <c r="G2" s="1990"/>
      <c r="H2" s="1990"/>
      <c r="I2" s="1990"/>
      <c r="J2" s="1990"/>
      <c r="K2" s="1990"/>
      <c r="L2" s="1990"/>
    </row>
    <row r="3" spans="1:13" ht="13.5" thickBot="1">
      <c r="A3" s="1991"/>
      <c r="B3" s="1991"/>
      <c r="C3" s="1991"/>
      <c r="D3" s="1991"/>
      <c r="E3" s="1991"/>
      <c r="F3" s="1991"/>
      <c r="G3" s="1991"/>
      <c r="H3" s="1991"/>
      <c r="I3" s="1991"/>
      <c r="J3" s="1991"/>
      <c r="K3" s="1991"/>
      <c r="L3" s="1991"/>
      <c r="M3" s="254"/>
    </row>
    <row r="4" spans="1:13" ht="15.75" customHeight="1" thickBot="1">
      <c r="A4" s="1992" t="s">
        <v>379</v>
      </c>
      <c r="B4" s="1995" t="s">
        <v>380</v>
      </c>
      <c r="C4" s="1996"/>
      <c r="D4" s="1997"/>
      <c r="E4" s="1996" t="s">
        <v>381</v>
      </c>
      <c r="F4" s="1996"/>
      <c r="G4" s="1996"/>
      <c r="H4" s="1996"/>
      <c r="I4" s="1996"/>
      <c r="J4" s="1996"/>
      <c r="K4" s="1996"/>
      <c r="L4" s="1998"/>
    </row>
    <row r="5" spans="1:13">
      <c r="A5" s="1993"/>
      <c r="B5" s="1995" t="s">
        <v>67</v>
      </c>
      <c r="C5" s="1996"/>
      <c r="D5" s="1997"/>
      <c r="E5" s="1999" t="s">
        <v>67</v>
      </c>
      <c r="F5" s="2000"/>
      <c r="G5" s="2000"/>
      <c r="H5" s="2000"/>
      <c r="I5" s="2000"/>
      <c r="J5" s="2000"/>
      <c r="K5" s="2000"/>
      <c r="L5" s="2001"/>
    </row>
    <row r="6" spans="1:13">
      <c r="A6" s="1993"/>
      <c r="B6" s="311"/>
      <c r="C6" s="311"/>
      <c r="D6" s="312"/>
      <c r="E6" s="1999">
        <v>2015</v>
      </c>
      <c r="F6" s="2002"/>
      <c r="G6" s="1986">
        <v>2016</v>
      </c>
      <c r="H6" s="1986"/>
      <c r="I6" s="1986">
        <v>2017</v>
      </c>
      <c r="J6" s="1986"/>
      <c r="K6" s="1986" t="s">
        <v>278</v>
      </c>
      <c r="L6" s="1987"/>
    </row>
    <row r="7" spans="1:13">
      <c r="A7" s="1993"/>
      <c r="B7" s="313">
        <v>2015</v>
      </c>
      <c r="C7" s="313">
        <v>2016</v>
      </c>
      <c r="D7" s="314">
        <v>2017</v>
      </c>
      <c r="E7" s="315">
        <v>1</v>
      </c>
      <c r="F7" s="316">
        <v>2</v>
      </c>
      <c r="G7" s="255">
        <v>3</v>
      </c>
      <c r="H7" s="317">
        <v>4</v>
      </c>
      <c r="I7" s="255">
        <v>5</v>
      </c>
      <c r="J7" s="255">
        <v>6</v>
      </c>
      <c r="K7" s="318" t="s">
        <v>382</v>
      </c>
      <c r="L7" s="319" t="s">
        <v>383</v>
      </c>
    </row>
    <row r="8" spans="1:13">
      <c r="A8" s="1994"/>
      <c r="B8" s="320"/>
      <c r="C8" s="321"/>
      <c r="D8" s="322"/>
      <c r="E8" s="316" t="s">
        <v>384</v>
      </c>
      <c r="F8" s="315" t="s">
        <v>385</v>
      </c>
      <c r="G8" s="315" t="s">
        <v>384</v>
      </c>
      <c r="H8" s="315" t="s">
        <v>385</v>
      </c>
      <c r="I8" s="315" t="s">
        <v>384</v>
      </c>
      <c r="J8" s="315" t="s">
        <v>385</v>
      </c>
      <c r="K8" s="321">
        <v>1</v>
      </c>
      <c r="L8" s="323">
        <v>3</v>
      </c>
    </row>
    <row r="9" spans="1:13">
      <c r="A9" s="324" t="s">
        <v>386</v>
      </c>
      <c r="B9" s="325">
        <v>198</v>
      </c>
      <c r="C9" s="325">
        <v>195</v>
      </c>
      <c r="D9" s="325">
        <v>169</v>
      </c>
      <c r="E9" s="326">
        <v>760461.59000000008</v>
      </c>
      <c r="F9" s="327">
        <v>78.134964444997451</v>
      </c>
      <c r="G9" s="326">
        <v>1250962.52</v>
      </c>
      <c r="H9" s="327">
        <v>83.588941743049787</v>
      </c>
      <c r="I9" s="326">
        <v>1692468.62</v>
      </c>
      <c r="J9" s="328">
        <v>86.741936692915701</v>
      </c>
      <c r="K9" s="327">
        <v>64.500421382229149</v>
      </c>
      <c r="L9" s="329">
        <v>35.293311585386277</v>
      </c>
      <c r="M9" s="284"/>
    </row>
    <row r="10" spans="1:13">
      <c r="A10" s="330" t="s">
        <v>387</v>
      </c>
      <c r="B10" s="325">
        <v>29</v>
      </c>
      <c r="C10" s="325">
        <v>29</v>
      </c>
      <c r="D10" s="325">
        <v>27</v>
      </c>
      <c r="E10" s="326">
        <v>494419.87</v>
      </c>
      <c r="F10" s="327">
        <v>50.800039701348041</v>
      </c>
      <c r="G10" s="326">
        <v>803099.3</v>
      </c>
      <c r="H10" s="327">
        <v>53.66285522413898</v>
      </c>
      <c r="I10" s="326">
        <v>1071277.73</v>
      </c>
      <c r="J10" s="328">
        <v>54.904831875813706</v>
      </c>
      <c r="K10" s="327">
        <v>62.432650613333976</v>
      </c>
      <c r="L10" s="329">
        <v>33.392935344359046</v>
      </c>
      <c r="M10" s="284"/>
    </row>
    <row r="11" spans="1:13" ht="14.25">
      <c r="A11" s="330" t="s">
        <v>388</v>
      </c>
      <c r="B11" s="325">
        <v>93</v>
      </c>
      <c r="C11" s="325">
        <v>96</v>
      </c>
      <c r="D11" s="325">
        <v>83</v>
      </c>
      <c r="E11" s="326">
        <v>95034.53</v>
      </c>
      <c r="F11" s="327">
        <v>9.7644900416299034</v>
      </c>
      <c r="G11" s="326">
        <v>180539.8</v>
      </c>
      <c r="H11" s="327">
        <v>12.063615482661989</v>
      </c>
      <c r="I11" s="326">
        <v>265951.83</v>
      </c>
      <c r="J11" s="328">
        <v>13.630490118762189</v>
      </c>
      <c r="K11" s="327">
        <v>89.972844607112791</v>
      </c>
      <c r="L11" s="329">
        <v>47.309252585856427</v>
      </c>
      <c r="M11" s="284"/>
    </row>
    <row r="12" spans="1:13">
      <c r="A12" s="330" t="s">
        <v>389</v>
      </c>
      <c r="B12" s="325">
        <v>54</v>
      </c>
      <c r="C12" s="325">
        <v>48</v>
      </c>
      <c r="D12" s="325">
        <v>37</v>
      </c>
      <c r="E12" s="326">
        <v>43588.63</v>
      </c>
      <c r="F12" s="327">
        <v>4.4785905035074141</v>
      </c>
      <c r="G12" s="326">
        <v>69892.81</v>
      </c>
      <c r="H12" s="327">
        <v>4.6702166771135936</v>
      </c>
      <c r="I12" s="326">
        <v>53991.99</v>
      </c>
      <c r="J12" s="328">
        <v>2.7671826367478158</v>
      </c>
      <c r="K12" s="327">
        <v>60.346425203086227</v>
      </c>
      <c r="L12" s="329">
        <v>-22.750294343581274</v>
      </c>
      <c r="M12" s="284"/>
    </row>
    <row r="13" spans="1:13">
      <c r="A13" s="330" t="s">
        <v>390</v>
      </c>
      <c r="B13" s="325">
        <v>22</v>
      </c>
      <c r="C13" s="325">
        <v>22</v>
      </c>
      <c r="D13" s="325">
        <v>22</v>
      </c>
      <c r="E13" s="326">
        <v>127418.56</v>
      </c>
      <c r="F13" s="327">
        <v>13.091844198512081</v>
      </c>
      <c r="G13" s="326">
        <v>197430.61</v>
      </c>
      <c r="H13" s="327">
        <v>13.192254359135221</v>
      </c>
      <c r="I13" s="326">
        <v>301247.07</v>
      </c>
      <c r="J13" s="328">
        <v>15.439432061591987</v>
      </c>
      <c r="K13" s="327">
        <v>54.946508577714269</v>
      </c>
      <c r="L13" s="329">
        <v>52.583771077848581</v>
      </c>
      <c r="M13" s="284"/>
    </row>
    <row r="14" spans="1:13">
      <c r="A14" s="331" t="s">
        <v>391</v>
      </c>
      <c r="B14" s="325">
        <v>18</v>
      </c>
      <c r="C14" s="325">
        <v>18</v>
      </c>
      <c r="D14" s="325">
        <v>18</v>
      </c>
      <c r="E14" s="326">
        <v>26687.15</v>
      </c>
      <c r="F14" s="327">
        <v>2.7420181950127338</v>
      </c>
      <c r="G14" s="326">
        <v>38336.339999999997</v>
      </c>
      <c r="H14" s="327">
        <v>2.5616227821931457</v>
      </c>
      <c r="I14" s="326">
        <v>39175.74</v>
      </c>
      <c r="J14" s="328">
        <v>2.0078242626313068</v>
      </c>
      <c r="K14" s="327">
        <v>43.650933126991788</v>
      </c>
      <c r="L14" s="329">
        <v>2.1895673921923873</v>
      </c>
      <c r="M14" s="284"/>
    </row>
    <row r="15" spans="1:13">
      <c r="A15" s="331" t="s">
        <v>392</v>
      </c>
      <c r="B15" s="325">
        <v>4</v>
      </c>
      <c r="C15" s="325">
        <v>4</v>
      </c>
      <c r="D15" s="325">
        <v>4</v>
      </c>
      <c r="E15" s="326">
        <v>26257.13</v>
      </c>
      <c r="F15" s="327">
        <v>2.6978350332956009</v>
      </c>
      <c r="G15" s="326">
        <v>24310.66</v>
      </c>
      <c r="H15" s="327">
        <v>1.6244310360913856</v>
      </c>
      <c r="I15" s="326">
        <v>29153.07</v>
      </c>
      <c r="J15" s="328">
        <v>1.4941451336002554</v>
      </c>
      <c r="K15" s="327">
        <v>-7.413110267573046</v>
      </c>
      <c r="L15" s="329">
        <v>19.918875094300191</v>
      </c>
      <c r="M15" s="284"/>
    </row>
    <row r="16" spans="1:13">
      <c r="A16" s="331" t="s">
        <v>393</v>
      </c>
      <c r="B16" s="325">
        <v>4</v>
      </c>
      <c r="C16" s="325">
        <v>4</v>
      </c>
      <c r="D16" s="325">
        <v>4</v>
      </c>
      <c r="E16" s="326">
        <v>1205.8900000000001</v>
      </c>
      <c r="F16" s="327">
        <v>0.12390129036573427</v>
      </c>
      <c r="G16" s="326">
        <v>1171.8800000000001</v>
      </c>
      <c r="H16" s="327">
        <v>7.8304671390031083E-2</v>
      </c>
      <c r="I16" s="326">
        <v>1217.45</v>
      </c>
      <c r="J16" s="328">
        <v>6.2396412895850455E-2</v>
      </c>
      <c r="K16" s="327">
        <v>-2.8203235784358469</v>
      </c>
      <c r="L16" s="329">
        <v>3.888623408540127</v>
      </c>
    </row>
    <row r="17" spans="1:12">
      <c r="A17" s="332" t="s">
        <v>394</v>
      </c>
      <c r="B17" s="325">
        <v>6</v>
      </c>
      <c r="C17" s="325">
        <v>8</v>
      </c>
      <c r="D17" s="325">
        <v>12</v>
      </c>
      <c r="E17" s="326">
        <v>68042.13</v>
      </c>
      <c r="F17" s="327">
        <v>6.9911083981399953</v>
      </c>
      <c r="G17" s="326">
        <v>74516.33</v>
      </c>
      <c r="H17" s="327">
        <v>4.9791589017997699</v>
      </c>
      <c r="I17" s="326">
        <v>70572.070000000007</v>
      </c>
      <c r="J17" s="328">
        <v>3.61694034139789</v>
      </c>
      <c r="K17" s="327">
        <v>9.5149872586293185</v>
      </c>
      <c r="L17" s="329">
        <v>-5.2931484951016756</v>
      </c>
    </row>
    <row r="18" spans="1:12">
      <c r="A18" s="331" t="s">
        <v>395</v>
      </c>
      <c r="B18" s="325">
        <v>2</v>
      </c>
      <c r="C18" s="325">
        <v>2</v>
      </c>
      <c r="D18" s="325">
        <v>3</v>
      </c>
      <c r="E18" s="326">
        <v>90612.81</v>
      </c>
      <c r="F18" s="327">
        <v>9.3101726381884831</v>
      </c>
      <c r="G18" s="326">
        <v>107266.88</v>
      </c>
      <c r="H18" s="327">
        <v>7.1675408654758996</v>
      </c>
      <c r="I18" s="326">
        <v>118566.88</v>
      </c>
      <c r="J18" s="328">
        <v>6.0767571565589993</v>
      </c>
      <c r="K18" s="327">
        <v>18.379377043930106</v>
      </c>
      <c r="L18" s="329">
        <v>10.534472523112441</v>
      </c>
    </row>
    <row r="19" spans="1:12" ht="13.5" thickBot="1">
      <c r="A19" s="333" t="s">
        <v>396</v>
      </c>
      <c r="B19" s="334">
        <v>232</v>
      </c>
      <c r="C19" s="334">
        <v>231</v>
      </c>
      <c r="D19" s="334">
        <v>210</v>
      </c>
      <c r="E19" s="335">
        <v>973266.70000000019</v>
      </c>
      <c r="F19" s="336">
        <v>100</v>
      </c>
      <c r="G19" s="335">
        <v>1496564.6099999999</v>
      </c>
      <c r="H19" s="336">
        <v>100</v>
      </c>
      <c r="I19" s="335">
        <v>1951153.83</v>
      </c>
      <c r="J19" s="337">
        <v>100</v>
      </c>
      <c r="K19" s="338">
        <v>53.7671647452851</v>
      </c>
      <c r="L19" s="339">
        <v>30.375515828882271</v>
      </c>
    </row>
    <row r="20" spans="1:12">
      <c r="A20" s="340" t="s">
        <v>397</v>
      </c>
      <c r="B20" s="340"/>
      <c r="C20" s="282"/>
      <c r="D20" s="341"/>
      <c r="E20" s="282"/>
      <c r="F20" s="282"/>
      <c r="G20" s="282"/>
      <c r="H20" s="282"/>
      <c r="I20" s="342"/>
      <c r="J20" s="282"/>
      <c r="K20" s="282"/>
      <c r="L20" s="282"/>
    </row>
    <row r="21" spans="1:12" ht="15" customHeight="1">
      <c r="A21" s="252" t="s">
        <v>398</v>
      </c>
      <c r="I21" s="266"/>
    </row>
    <row r="22" spans="1:12">
      <c r="J22" s="266"/>
    </row>
    <row r="25" spans="1:12">
      <c r="F25" s="343"/>
      <c r="J25" s="266"/>
    </row>
    <row r="26" spans="1:12">
      <c r="J26" s="266"/>
    </row>
    <row r="27" spans="1:12">
      <c r="J27" s="266"/>
    </row>
    <row r="28" spans="1:12">
      <c r="J28" s="266"/>
    </row>
    <row r="29" spans="1:12">
      <c r="J29" s="266"/>
      <c r="K29" s="266"/>
    </row>
    <row r="30" spans="1:12">
      <c r="K30" s="266"/>
    </row>
    <row r="31" spans="1:12">
      <c r="J31" s="266"/>
      <c r="K31" s="266"/>
    </row>
    <row r="32" spans="1:12">
      <c r="J32" s="266"/>
      <c r="K32" s="266"/>
    </row>
    <row r="33" spans="10:11">
      <c r="J33" s="266"/>
      <c r="K33" s="266"/>
    </row>
    <row r="34" spans="10:11">
      <c r="J34" s="266"/>
      <c r="K34" s="266"/>
    </row>
    <row r="35" spans="10:11">
      <c r="K35" s="266"/>
    </row>
    <row r="37" spans="10:11">
      <c r="J37" s="266"/>
    </row>
  </sheetData>
  <mergeCells count="12">
    <mergeCell ref="I6:J6"/>
    <mergeCell ref="K6:L6"/>
    <mergeCell ref="A1:L1"/>
    <mergeCell ref="A2:L2"/>
    <mergeCell ref="A3:L3"/>
    <mergeCell ref="A4:A8"/>
    <mergeCell ref="B4:D4"/>
    <mergeCell ref="E4:L4"/>
    <mergeCell ref="B5:D5"/>
    <mergeCell ref="E5:L5"/>
    <mergeCell ref="E6:F6"/>
    <mergeCell ref="G6:H6"/>
  </mergeCells>
  <pageMargins left="0.7" right="0.7" top="0.75" bottom="0.75" header="0.3" footer="0.3"/>
  <pageSetup scale="9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R114"/>
  <sheetViews>
    <sheetView view="pageBreakPreview" zoomScaleSheetLayoutView="100" workbookViewId="0">
      <selection activeCell="M11" sqref="M11"/>
    </sheetView>
  </sheetViews>
  <sheetFormatPr defaultRowHeight="12.75"/>
  <cols>
    <col min="1" max="1" width="29.28515625" style="345" customWidth="1"/>
    <col min="2" max="2" width="7.85546875" style="345" bestFit="1" customWidth="1"/>
    <col min="3" max="3" width="8.42578125" style="345" bestFit="1" customWidth="1"/>
    <col min="4" max="4" width="8.28515625" style="345" bestFit="1" customWidth="1"/>
    <col min="5" max="5" width="8.42578125" style="345" bestFit="1" customWidth="1"/>
    <col min="6" max="6" width="9.5703125" style="345" bestFit="1" customWidth="1"/>
    <col min="7" max="8" width="8.7109375" style="345" bestFit="1" customWidth="1"/>
    <col min="9" max="10" width="7.42578125" style="345" bestFit="1" customWidth="1"/>
    <col min="11" max="11" width="9.5703125" style="345" customWidth="1"/>
    <col min="12" max="14" width="9.85546875" style="345" bestFit="1" customWidth="1"/>
    <col min="15" max="256" width="9.140625" style="345"/>
    <col min="257" max="257" width="29.28515625" style="345" customWidth="1"/>
    <col min="258" max="258" width="7.7109375" style="345" bestFit="1" customWidth="1"/>
    <col min="259" max="259" width="7.5703125" style="345" bestFit="1" customWidth="1"/>
    <col min="260" max="260" width="7.28515625" style="345" bestFit="1" customWidth="1"/>
    <col min="261" max="261" width="7.5703125" style="345" bestFit="1" customWidth="1"/>
    <col min="262" max="262" width="9.42578125" style="345" bestFit="1" customWidth="1"/>
    <col min="263" max="264" width="8.42578125" style="345" bestFit="1" customWidth="1"/>
    <col min="265" max="266" width="7.28515625" style="345" bestFit="1" customWidth="1"/>
    <col min="267" max="267" width="9.5703125" style="345" customWidth="1"/>
    <col min="268" max="270" width="9.85546875" style="345" bestFit="1" customWidth="1"/>
    <col min="271" max="512" width="9.140625" style="345"/>
    <col min="513" max="513" width="29.28515625" style="345" customWidth="1"/>
    <col min="514" max="514" width="7.7109375" style="345" bestFit="1" customWidth="1"/>
    <col min="515" max="515" width="7.5703125" style="345" bestFit="1" customWidth="1"/>
    <col min="516" max="516" width="7.28515625" style="345" bestFit="1" customWidth="1"/>
    <col min="517" max="517" width="7.5703125" style="345" bestFit="1" customWidth="1"/>
    <col min="518" max="518" width="9.42578125" style="345" bestFit="1" customWidth="1"/>
    <col min="519" max="520" width="8.42578125" style="345" bestFit="1" customWidth="1"/>
    <col min="521" max="522" width="7.28515625" style="345" bestFit="1" customWidth="1"/>
    <col min="523" max="523" width="9.5703125" style="345" customWidth="1"/>
    <col min="524" max="526" width="9.85546875" style="345" bestFit="1" customWidth="1"/>
    <col min="527" max="768" width="9.140625" style="345"/>
    <col min="769" max="769" width="29.28515625" style="345" customWidth="1"/>
    <col min="770" max="770" width="7.7109375" style="345" bestFit="1" customWidth="1"/>
    <col min="771" max="771" width="7.5703125" style="345" bestFit="1" customWidth="1"/>
    <col min="772" max="772" width="7.28515625" style="345" bestFit="1" customWidth="1"/>
    <col min="773" max="773" width="7.5703125" style="345" bestFit="1" customWidth="1"/>
    <col min="774" max="774" width="9.42578125" style="345" bestFit="1" customWidth="1"/>
    <col min="775" max="776" width="8.42578125" style="345" bestFit="1" customWidth="1"/>
    <col min="777" max="778" width="7.28515625" style="345" bestFit="1" customWidth="1"/>
    <col min="779" max="779" width="9.5703125" style="345" customWidth="1"/>
    <col min="780" max="782" width="9.85546875" style="345" bestFit="1" customWidth="1"/>
    <col min="783" max="1024" width="9.140625" style="345"/>
    <col min="1025" max="1025" width="29.28515625" style="345" customWidth="1"/>
    <col min="1026" max="1026" width="7.7109375" style="345" bestFit="1" customWidth="1"/>
    <col min="1027" max="1027" width="7.5703125" style="345" bestFit="1" customWidth="1"/>
    <col min="1028" max="1028" width="7.28515625" style="345" bestFit="1" customWidth="1"/>
    <col min="1029" max="1029" width="7.5703125" style="345" bestFit="1" customWidth="1"/>
    <col min="1030" max="1030" width="9.42578125" style="345" bestFit="1" customWidth="1"/>
    <col min="1031" max="1032" width="8.42578125" style="345" bestFit="1" customWidth="1"/>
    <col min="1033" max="1034" width="7.28515625" style="345" bestFit="1" customWidth="1"/>
    <col min="1035" max="1035" width="9.5703125" style="345" customWidth="1"/>
    <col min="1036" max="1038" width="9.85546875" style="345" bestFit="1" customWidth="1"/>
    <col min="1039" max="1280" width="9.140625" style="345"/>
    <col min="1281" max="1281" width="29.28515625" style="345" customWidth="1"/>
    <col min="1282" max="1282" width="7.7109375" style="345" bestFit="1" customWidth="1"/>
    <col min="1283" max="1283" width="7.5703125" style="345" bestFit="1" customWidth="1"/>
    <col min="1284" max="1284" width="7.28515625" style="345" bestFit="1" customWidth="1"/>
    <col min="1285" max="1285" width="7.5703125" style="345" bestFit="1" customWidth="1"/>
    <col min="1286" max="1286" width="9.42578125" style="345" bestFit="1" customWidth="1"/>
    <col min="1287" max="1288" width="8.42578125" style="345" bestFit="1" customWidth="1"/>
    <col min="1289" max="1290" width="7.28515625" style="345" bestFit="1" customWidth="1"/>
    <col min="1291" max="1291" width="9.5703125" style="345" customWidth="1"/>
    <col min="1292" max="1294" width="9.85546875" style="345" bestFit="1" customWidth="1"/>
    <col min="1295" max="1536" width="9.140625" style="345"/>
    <col min="1537" max="1537" width="29.28515625" style="345" customWidth="1"/>
    <col min="1538" max="1538" width="7.7109375" style="345" bestFit="1" customWidth="1"/>
    <col min="1539" max="1539" width="7.5703125" style="345" bestFit="1" customWidth="1"/>
    <col min="1540" max="1540" width="7.28515625" style="345" bestFit="1" customWidth="1"/>
    <col min="1541" max="1541" width="7.5703125" style="345" bestFit="1" customWidth="1"/>
    <col min="1542" max="1542" width="9.42578125" style="345" bestFit="1" customWidth="1"/>
    <col min="1543" max="1544" width="8.42578125" style="345" bestFit="1" customWidth="1"/>
    <col min="1545" max="1546" width="7.28515625" style="345" bestFit="1" customWidth="1"/>
    <col min="1547" max="1547" width="9.5703125" style="345" customWidth="1"/>
    <col min="1548" max="1550" width="9.85546875" style="345" bestFit="1" customWidth="1"/>
    <col min="1551" max="1792" width="9.140625" style="345"/>
    <col min="1793" max="1793" width="29.28515625" style="345" customWidth="1"/>
    <col min="1794" max="1794" width="7.7109375" style="345" bestFit="1" customWidth="1"/>
    <col min="1795" max="1795" width="7.5703125" style="345" bestFit="1" customWidth="1"/>
    <col min="1796" max="1796" width="7.28515625" style="345" bestFit="1" customWidth="1"/>
    <col min="1797" max="1797" width="7.5703125" style="345" bestFit="1" customWidth="1"/>
    <col min="1798" max="1798" width="9.42578125" style="345" bestFit="1" customWidth="1"/>
    <col min="1799" max="1800" width="8.42578125" style="345" bestFit="1" customWidth="1"/>
    <col min="1801" max="1802" width="7.28515625" style="345" bestFit="1" customWidth="1"/>
    <col min="1803" max="1803" width="9.5703125" style="345" customWidth="1"/>
    <col min="1804" max="1806" width="9.85546875" style="345" bestFit="1" customWidth="1"/>
    <col min="1807" max="2048" width="9.140625" style="345"/>
    <col min="2049" max="2049" width="29.28515625" style="345" customWidth="1"/>
    <col min="2050" max="2050" width="7.7109375" style="345" bestFit="1" customWidth="1"/>
    <col min="2051" max="2051" width="7.5703125" style="345" bestFit="1" customWidth="1"/>
    <col min="2052" max="2052" width="7.28515625" style="345" bestFit="1" customWidth="1"/>
    <col min="2053" max="2053" width="7.5703125" style="345" bestFit="1" customWidth="1"/>
    <col min="2054" max="2054" width="9.42578125" style="345" bestFit="1" customWidth="1"/>
    <col min="2055" max="2056" width="8.42578125" style="345" bestFit="1" customWidth="1"/>
    <col min="2057" max="2058" width="7.28515625" style="345" bestFit="1" customWidth="1"/>
    <col min="2059" max="2059" width="9.5703125" style="345" customWidth="1"/>
    <col min="2060" max="2062" width="9.85546875" style="345" bestFit="1" customWidth="1"/>
    <col min="2063" max="2304" width="9.140625" style="345"/>
    <col min="2305" max="2305" width="29.28515625" style="345" customWidth="1"/>
    <col min="2306" max="2306" width="7.7109375" style="345" bestFit="1" customWidth="1"/>
    <col min="2307" max="2307" width="7.5703125" style="345" bestFit="1" customWidth="1"/>
    <col min="2308" max="2308" width="7.28515625" style="345" bestFit="1" customWidth="1"/>
    <col min="2309" max="2309" width="7.5703125" style="345" bestFit="1" customWidth="1"/>
    <col min="2310" max="2310" width="9.42578125" style="345" bestFit="1" customWidth="1"/>
    <col min="2311" max="2312" width="8.42578125" style="345" bestFit="1" customWidth="1"/>
    <col min="2313" max="2314" width="7.28515625" style="345" bestFit="1" customWidth="1"/>
    <col min="2315" max="2315" width="9.5703125" style="345" customWidth="1"/>
    <col min="2316" max="2318" width="9.85546875" style="345" bestFit="1" customWidth="1"/>
    <col min="2319" max="2560" width="9.140625" style="345"/>
    <col min="2561" max="2561" width="29.28515625" style="345" customWidth="1"/>
    <col min="2562" max="2562" width="7.7109375" style="345" bestFit="1" customWidth="1"/>
    <col min="2563" max="2563" width="7.5703125" style="345" bestFit="1" customWidth="1"/>
    <col min="2564" max="2564" width="7.28515625" style="345" bestFit="1" customWidth="1"/>
    <col min="2565" max="2565" width="7.5703125" style="345" bestFit="1" customWidth="1"/>
    <col min="2566" max="2566" width="9.42578125" style="345" bestFit="1" customWidth="1"/>
    <col min="2567" max="2568" width="8.42578125" style="345" bestFit="1" customWidth="1"/>
    <col min="2569" max="2570" width="7.28515625" style="345" bestFit="1" customWidth="1"/>
    <col min="2571" max="2571" width="9.5703125" style="345" customWidth="1"/>
    <col min="2572" max="2574" width="9.85546875" style="345" bestFit="1" customWidth="1"/>
    <col min="2575" max="2816" width="9.140625" style="345"/>
    <col min="2817" max="2817" width="29.28515625" style="345" customWidth="1"/>
    <col min="2818" max="2818" width="7.7109375" style="345" bestFit="1" customWidth="1"/>
    <col min="2819" max="2819" width="7.5703125" style="345" bestFit="1" customWidth="1"/>
    <col min="2820" max="2820" width="7.28515625" style="345" bestFit="1" customWidth="1"/>
    <col min="2821" max="2821" width="7.5703125" style="345" bestFit="1" customWidth="1"/>
    <col min="2822" max="2822" width="9.42578125" style="345" bestFit="1" customWidth="1"/>
    <col min="2823" max="2824" width="8.42578125" style="345" bestFit="1" customWidth="1"/>
    <col min="2825" max="2826" width="7.28515625" style="345" bestFit="1" customWidth="1"/>
    <col min="2827" max="2827" width="9.5703125" style="345" customWidth="1"/>
    <col min="2828" max="2830" width="9.85546875" style="345" bestFit="1" customWidth="1"/>
    <col min="2831" max="3072" width="9.140625" style="345"/>
    <col min="3073" max="3073" width="29.28515625" style="345" customWidth="1"/>
    <col min="3074" max="3074" width="7.7109375" style="345" bestFit="1" customWidth="1"/>
    <col min="3075" max="3075" width="7.5703125" style="345" bestFit="1" customWidth="1"/>
    <col min="3076" max="3076" width="7.28515625" style="345" bestFit="1" customWidth="1"/>
    <col min="3077" max="3077" width="7.5703125" style="345" bestFit="1" customWidth="1"/>
    <col min="3078" max="3078" width="9.42578125" style="345" bestFit="1" customWidth="1"/>
    <col min="3079" max="3080" width="8.42578125" style="345" bestFit="1" customWidth="1"/>
    <col min="3081" max="3082" width="7.28515625" style="345" bestFit="1" customWidth="1"/>
    <col min="3083" max="3083" width="9.5703125" style="345" customWidth="1"/>
    <col min="3084" max="3086" width="9.85546875" style="345" bestFit="1" customWidth="1"/>
    <col min="3087" max="3328" width="9.140625" style="345"/>
    <col min="3329" max="3329" width="29.28515625" style="345" customWidth="1"/>
    <col min="3330" max="3330" width="7.7109375" style="345" bestFit="1" customWidth="1"/>
    <col min="3331" max="3331" width="7.5703125" style="345" bestFit="1" customWidth="1"/>
    <col min="3332" max="3332" width="7.28515625" style="345" bestFit="1" customWidth="1"/>
    <col min="3333" max="3333" width="7.5703125" style="345" bestFit="1" customWidth="1"/>
    <col min="3334" max="3334" width="9.42578125" style="345" bestFit="1" customWidth="1"/>
    <col min="3335" max="3336" width="8.42578125" style="345" bestFit="1" customWidth="1"/>
    <col min="3337" max="3338" width="7.28515625" style="345" bestFit="1" customWidth="1"/>
    <col min="3339" max="3339" width="9.5703125" style="345" customWidth="1"/>
    <col min="3340" max="3342" width="9.85546875" style="345" bestFit="1" customWidth="1"/>
    <col min="3343" max="3584" width="9.140625" style="345"/>
    <col min="3585" max="3585" width="29.28515625" style="345" customWidth="1"/>
    <col min="3586" max="3586" width="7.7109375" style="345" bestFit="1" customWidth="1"/>
    <col min="3587" max="3587" width="7.5703125" style="345" bestFit="1" customWidth="1"/>
    <col min="3588" max="3588" width="7.28515625" style="345" bestFit="1" customWidth="1"/>
    <col min="3589" max="3589" width="7.5703125" style="345" bestFit="1" customWidth="1"/>
    <col min="3590" max="3590" width="9.42578125" style="345" bestFit="1" customWidth="1"/>
    <col min="3591" max="3592" width="8.42578125" style="345" bestFit="1" customWidth="1"/>
    <col min="3593" max="3594" width="7.28515625" style="345" bestFit="1" customWidth="1"/>
    <col min="3595" max="3595" width="9.5703125" style="345" customWidth="1"/>
    <col min="3596" max="3598" width="9.85546875" style="345" bestFit="1" customWidth="1"/>
    <col min="3599" max="3840" width="9.140625" style="345"/>
    <col min="3841" max="3841" width="29.28515625" style="345" customWidth="1"/>
    <col min="3842" max="3842" width="7.7109375" style="345" bestFit="1" customWidth="1"/>
    <col min="3843" max="3843" width="7.5703125" style="345" bestFit="1" customWidth="1"/>
    <col min="3844" max="3844" width="7.28515625" style="345" bestFit="1" customWidth="1"/>
    <col min="3845" max="3845" width="7.5703125" style="345" bestFit="1" customWidth="1"/>
    <col min="3846" max="3846" width="9.42578125" style="345" bestFit="1" customWidth="1"/>
    <col min="3847" max="3848" width="8.42578125" style="345" bestFit="1" customWidth="1"/>
    <col min="3849" max="3850" width="7.28515625" style="345" bestFit="1" customWidth="1"/>
    <col min="3851" max="3851" width="9.5703125" style="345" customWidth="1"/>
    <col min="3852" max="3854" width="9.85546875" style="345" bestFit="1" customWidth="1"/>
    <col min="3855" max="4096" width="9.140625" style="345"/>
    <col min="4097" max="4097" width="29.28515625" style="345" customWidth="1"/>
    <col min="4098" max="4098" width="7.7109375" style="345" bestFit="1" customWidth="1"/>
    <col min="4099" max="4099" width="7.5703125" style="345" bestFit="1" customWidth="1"/>
    <col min="4100" max="4100" width="7.28515625" style="345" bestFit="1" customWidth="1"/>
    <col min="4101" max="4101" width="7.5703125" style="345" bestFit="1" customWidth="1"/>
    <col min="4102" max="4102" width="9.42578125" style="345" bestFit="1" customWidth="1"/>
    <col min="4103" max="4104" width="8.42578125" style="345" bestFit="1" customWidth="1"/>
    <col min="4105" max="4106" width="7.28515625" style="345" bestFit="1" customWidth="1"/>
    <col min="4107" max="4107" width="9.5703125" style="345" customWidth="1"/>
    <col min="4108" max="4110" width="9.85546875" style="345" bestFit="1" customWidth="1"/>
    <col min="4111" max="4352" width="9.140625" style="345"/>
    <col min="4353" max="4353" width="29.28515625" style="345" customWidth="1"/>
    <col min="4354" max="4354" width="7.7109375" style="345" bestFit="1" customWidth="1"/>
    <col min="4355" max="4355" width="7.5703125" style="345" bestFit="1" customWidth="1"/>
    <col min="4356" max="4356" width="7.28515625" style="345" bestFit="1" customWidth="1"/>
    <col min="4357" max="4357" width="7.5703125" style="345" bestFit="1" customWidth="1"/>
    <col min="4358" max="4358" width="9.42578125" style="345" bestFit="1" customWidth="1"/>
    <col min="4359" max="4360" width="8.42578125" style="345" bestFit="1" customWidth="1"/>
    <col min="4361" max="4362" width="7.28515625" style="345" bestFit="1" customWidth="1"/>
    <col min="4363" max="4363" width="9.5703125" style="345" customWidth="1"/>
    <col min="4364" max="4366" width="9.85546875" style="345" bestFit="1" customWidth="1"/>
    <col min="4367" max="4608" width="9.140625" style="345"/>
    <col min="4609" max="4609" width="29.28515625" style="345" customWidth="1"/>
    <col min="4610" max="4610" width="7.7109375" style="345" bestFit="1" customWidth="1"/>
    <col min="4611" max="4611" width="7.5703125" style="345" bestFit="1" customWidth="1"/>
    <col min="4612" max="4612" width="7.28515625" style="345" bestFit="1" customWidth="1"/>
    <col min="4613" max="4613" width="7.5703125" style="345" bestFit="1" customWidth="1"/>
    <col min="4614" max="4614" width="9.42578125" style="345" bestFit="1" customWidth="1"/>
    <col min="4615" max="4616" width="8.42578125" style="345" bestFit="1" customWidth="1"/>
    <col min="4617" max="4618" width="7.28515625" style="345" bestFit="1" customWidth="1"/>
    <col min="4619" max="4619" width="9.5703125" style="345" customWidth="1"/>
    <col min="4620" max="4622" width="9.85546875" style="345" bestFit="1" customWidth="1"/>
    <col min="4623" max="4864" width="9.140625" style="345"/>
    <col min="4865" max="4865" width="29.28515625" style="345" customWidth="1"/>
    <col min="4866" max="4866" width="7.7109375" style="345" bestFit="1" customWidth="1"/>
    <col min="4867" max="4867" width="7.5703125" style="345" bestFit="1" customWidth="1"/>
    <col min="4868" max="4868" width="7.28515625" style="345" bestFit="1" customWidth="1"/>
    <col min="4869" max="4869" width="7.5703125" style="345" bestFit="1" customWidth="1"/>
    <col min="4870" max="4870" width="9.42578125" style="345" bestFit="1" customWidth="1"/>
    <col min="4871" max="4872" width="8.42578125" style="345" bestFit="1" customWidth="1"/>
    <col min="4873" max="4874" width="7.28515625" style="345" bestFit="1" customWidth="1"/>
    <col min="4875" max="4875" width="9.5703125" style="345" customWidth="1"/>
    <col min="4876" max="4878" width="9.85546875" style="345" bestFit="1" customWidth="1"/>
    <col min="4879" max="5120" width="9.140625" style="345"/>
    <col min="5121" max="5121" width="29.28515625" style="345" customWidth="1"/>
    <col min="5122" max="5122" width="7.7109375" style="345" bestFit="1" customWidth="1"/>
    <col min="5123" max="5123" width="7.5703125" style="345" bestFit="1" customWidth="1"/>
    <col min="5124" max="5124" width="7.28515625" style="345" bestFit="1" customWidth="1"/>
    <col min="5125" max="5125" width="7.5703125" style="345" bestFit="1" customWidth="1"/>
    <col min="5126" max="5126" width="9.42578125" style="345" bestFit="1" customWidth="1"/>
    <col min="5127" max="5128" width="8.42578125" style="345" bestFit="1" customWidth="1"/>
    <col min="5129" max="5130" width="7.28515625" style="345" bestFit="1" customWidth="1"/>
    <col min="5131" max="5131" width="9.5703125" style="345" customWidth="1"/>
    <col min="5132" max="5134" width="9.85546875" style="345" bestFit="1" customWidth="1"/>
    <col min="5135" max="5376" width="9.140625" style="345"/>
    <col min="5377" max="5377" width="29.28515625" style="345" customWidth="1"/>
    <col min="5378" max="5378" width="7.7109375" style="345" bestFit="1" customWidth="1"/>
    <col min="5379" max="5379" width="7.5703125" style="345" bestFit="1" customWidth="1"/>
    <col min="5380" max="5380" width="7.28515625" style="345" bestFit="1" customWidth="1"/>
    <col min="5381" max="5381" width="7.5703125" style="345" bestFit="1" customWidth="1"/>
    <col min="5382" max="5382" width="9.42578125" style="345" bestFit="1" customWidth="1"/>
    <col min="5383" max="5384" width="8.42578125" style="345" bestFit="1" customWidth="1"/>
    <col min="5385" max="5386" width="7.28515625" style="345" bestFit="1" customWidth="1"/>
    <col min="5387" max="5387" width="9.5703125" style="345" customWidth="1"/>
    <col min="5388" max="5390" width="9.85546875" style="345" bestFit="1" customWidth="1"/>
    <col min="5391" max="5632" width="9.140625" style="345"/>
    <col min="5633" max="5633" width="29.28515625" style="345" customWidth="1"/>
    <col min="5634" max="5634" width="7.7109375" style="345" bestFit="1" customWidth="1"/>
    <col min="5635" max="5635" width="7.5703125" style="345" bestFit="1" customWidth="1"/>
    <col min="5636" max="5636" width="7.28515625" style="345" bestFit="1" customWidth="1"/>
    <col min="5637" max="5637" width="7.5703125" style="345" bestFit="1" customWidth="1"/>
    <col min="5638" max="5638" width="9.42578125" style="345" bestFit="1" customWidth="1"/>
    <col min="5639" max="5640" width="8.42578125" style="345" bestFit="1" customWidth="1"/>
    <col min="5641" max="5642" width="7.28515625" style="345" bestFit="1" customWidth="1"/>
    <col min="5643" max="5643" width="9.5703125" style="345" customWidth="1"/>
    <col min="5644" max="5646" width="9.85546875" style="345" bestFit="1" customWidth="1"/>
    <col min="5647" max="5888" width="9.140625" style="345"/>
    <col min="5889" max="5889" width="29.28515625" style="345" customWidth="1"/>
    <col min="5890" max="5890" width="7.7109375" style="345" bestFit="1" customWidth="1"/>
    <col min="5891" max="5891" width="7.5703125" style="345" bestFit="1" customWidth="1"/>
    <col min="5892" max="5892" width="7.28515625" style="345" bestFit="1" customWidth="1"/>
    <col min="5893" max="5893" width="7.5703125" style="345" bestFit="1" customWidth="1"/>
    <col min="5894" max="5894" width="9.42578125" style="345" bestFit="1" customWidth="1"/>
    <col min="5895" max="5896" width="8.42578125" style="345" bestFit="1" customWidth="1"/>
    <col min="5897" max="5898" width="7.28515625" style="345" bestFit="1" customWidth="1"/>
    <col min="5899" max="5899" width="9.5703125" style="345" customWidth="1"/>
    <col min="5900" max="5902" width="9.85546875" style="345" bestFit="1" customWidth="1"/>
    <col min="5903" max="6144" width="9.140625" style="345"/>
    <col min="6145" max="6145" width="29.28515625" style="345" customWidth="1"/>
    <col min="6146" max="6146" width="7.7109375" style="345" bestFit="1" customWidth="1"/>
    <col min="6147" max="6147" width="7.5703125" style="345" bestFit="1" customWidth="1"/>
    <col min="6148" max="6148" width="7.28515625" style="345" bestFit="1" customWidth="1"/>
    <col min="6149" max="6149" width="7.5703125" style="345" bestFit="1" customWidth="1"/>
    <col min="6150" max="6150" width="9.42578125" style="345" bestFit="1" customWidth="1"/>
    <col min="6151" max="6152" width="8.42578125" style="345" bestFit="1" customWidth="1"/>
    <col min="6153" max="6154" width="7.28515625" style="345" bestFit="1" customWidth="1"/>
    <col min="6155" max="6155" width="9.5703125" style="345" customWidth="1"/>
    <col min="6156" max="6158" width="9.85546875" style="345" bestFit="1" customWidth="1"/>
    <col min="6159" max="6400" width="9.140625" style="345"/>
    <col min="6401" max="6401" width="29.28515625" style="345" customWidth="1"/>
    <col min="6402" max="6402" width="7.7109375" style="345" bestFit="1" customWidth="1"/>
    <col min="6403" max="6403" width="7.5703125" style="345" bestFit="1" customWidth="1"/>
    <col min="6404" max="6404" width="7.28515625" style="345" bestFit="1" customWidth="1"/>
    <col min="6405" max="6405" width="7.5703125" style="345" bestFit="1" customWidth="1"/>
    <col min="6406" max="6406" width="9.42578125" style="345" bestFit="1" customWidth="1"/>
    <col min="6407" max="6408" width="8.42578125" style="345" bestFit="1" customWidth="1"/>
    <col min="6409" max="6410" width="7.28515625" style="345" bestFit="1" customWidth="1"/>
    <col min="6411" max="6411" width="9.5703125" style="345" customWidth="1"/>
    <col min="6412" max="6414" width="9.85546875" style="345" bestFit="1" customWidth="1"/>
    <col min="6415" max="6656" width="9.140625" style="345"/>
    <col min="6657" max="6657" width="29.28515625" style="345" customWidth="1"/>
    <col min="6658" max="6658" width="7.7109375" style="345" bestFit="1" customWidth="1"/>
    <col min="6659" max="6659" width="7.5703125" style="345" bestFit="1" customWidth="1"/>
    <col min="6660" max="6660" width="7.28515625" style="345" bestFit="1" customWidth="1"/>
    <col min="6661" max="6661" width="7.5703125" style="345" bestFit="1" customWidth="1"/>
    <col min="6662" max="6662" width="9.42578125" style="345" bestFit="1" customWidth="1"/>
    <col min="6663" max="6664" width="8.42578125" style="345" bestFit="1" customWidth="1"/>
    <col min="6665" max="6666" width="7.28515625" style="345" bestFit="1" customWidth="1"/>
    <col min="6667" max="6667" width="9.5703125" style="345" customWidth="1"/>
    <col min="6668" max="6670" width="9.85546875" style="345" bestFit="1" customWidth="1"/>
    <col min="6671" max="6912" width="9.140625" style="345"/>
    <col min="6913" max="6913" width="29.28515625" style="345" customWidth="1"/>
    <col min="6914" max="6914" width="7.7109375" style="345" bestFit="1" customWidth="1"/>
    <col min="6915" max="6915" width="7.5703125" style="345" bestFit="1" customWidth="1"/>
    <col min="6916" max="6916" width="7.28515625" style="345" bestFit="1" customWidth="1"/>
    <col min="6917" max="6917" width="7.5703125" style="345" bestFit="1" customWidth="1"/>
    <col min="6918" max="6918" width="9.42578125" style="345" bestFit="1" customWidth="1"/>
    <col min="6919" max="6920" width="8.42578125" style="345" bestFit="1" customWidth="1"/>
    <col min="6921" max="6922" width="7.28515625" style="345" bestFit="1" customWidth="1"/>
    <col min="6923" max="6923" width="9.5703125" style="345" customWidth="1"/>
    <col min="6924" max="6926" width="9.85546875" style="345" bestFit="1" customWidth="1"/>
    <col min="6927" max="7168" width="9.140625" style="345"/>
    <col min="7169" max="7169" width="29.28515625" style="345" customWidth="1"/>
    <col min="7170" max="7170" width="7.7109375" style="345" bestFit="1" customWidth="1"/>
    <col min="7171" max="7171" width="7.5703125" style="345" bestFit="1" customWidth="1"/>
    <col min="7172" max="7172" width="7.28515625" style="345" bestFit="1" customWidth="1"/>
    <col min="7173" max="7173" width="7.5703125" style="345" bestFit="1" customWidth="1"/>
    <col min="7174" max="7174" width="9.42578125" style="345" bestFit="1" customWidth="1"/>
    <col min="7175" max="7176" width="8.42578125" style="345" bestFit="1" customWidth="1"/>
    <col min="7177" max="7178" width="7.28515625" style="345" bestFit="1" customWidth="1"/>
    <col min="7179" max="7179" width="9.5703125" style="345" customWidth="1"/>
    <col min="7180" max="7182" width="9.85546875" style="345" bestFit="1" customWidth="1"/>
    <col min="7183" max="7424" width="9.140625" style="345"/>
    <col min="7425" max="7425" width="29.28515625" style="345" customWidth="1"/>
    <col min="7426" max="7426" width="7.7109375" style="345" bestFit="1" customWidth="1"/>
    <col min="7427" max="7427" width="7.5703125" style="345" bestFit="1" customWidth="1"/>
    <col min="7428" max="7428" width="7.28515625" style="345" bestFit="1" customWidth="1"/>
    <col min="7429" max="7429" width="7.5703125" style="345" bestFit="1" customWidth="1"/>
    <col min="7430" max="7430" width="9.42578125" style="345" bestFit="1" customWidth="1"/>
    <col min="7431" max="7432" width="8.42578125" style="345" bestFit="1" customWidth="1"/>
    <col min="7433" max="7434" width="7.28515625" style="345" bestFit="1" customWidth="1"/>
    <col min="7435" max="7435" width="9.5703125" style="345" customWidth="1"/>
    <col min="7436" max="7438" width="9.85546875" style="345" bestFit="1" customWidth="1"/>
    <col min="7439" max="7680" width="9.140625" style="345"/>
    <col min="7681" max="7681" width="29.28515625" style="345" customWidth="1"/>
    <col min="7682" max="7682" width="7.7109375" style="345" bestFit="1" customWidth="1"/>
    <col min="7683" max="7683" width="7.5703125" style="345" bestFit="1" customWidth="1"/>
    <col min="7684" max="7684" width="7.28515625" style="345" bestFit="1" customWidth="1"/>
    <col min="7685" max="7685" width="7.5703125" style="345" bestFit="1" customWidth="1"/>
    <col min="7686" max="7686" width="9.42578125" style="345" bestFit="1" customWidth="1"/>
    <col min="7687" max="7688" width="8.42578125" style="345" bestFit="1" customWidth="1"/>
    <col min="7689" max="7690" width="7.28515625" style="345" bestFit="1" customWidth="1"/>
    <col min="7691" max="7691" width="9.5703125" style="345" customWidth="1"/>
    <col min="7692" max="7694" width="9.85546875" style="345" bestFit="1" customWidth="1"/>
    <col min="7695" max="7936" width="9.140625" style="345"/>
    <col min="7937" max="7937" width="29.28515625" style="345" customWidth="1"/>
    <col min="7938" max="7938" width="7.7109375" style="345" bestFit="1" customWidth="1"/>
    <col min="7939" max="7939" width="7.5703125" style="345" bestFit="1" customWidth="1"/>
    <col min="7940" max="7940" width="7.28515625" style="345" bestFit="1" customWidth="1"/>
    <col min="7941" max="7941" width="7.5703125" style="345" bestFit="1" customWidth="1"/>
    <col min="7942" max="7942" width="9.42578125" style="345" bestFit="1" customWidth="1"/>
    <col min="7943" max="7944" width="8.42578125" style="345" bestFit="1" customWidth="1"/>
    <col min="7945" max="7946" width="7.28515625" style="345" bestFit="1" customWidth="1"/>
    <col min="7947" max="7947" width="9.5703125" style="345" customWidth="1"/>
    <col min="7948" max="7950" width="9.85546875" style="345" bestFit="1" customWidth="1"/>
    <col min="7951" max="8192" width="9.140625" style="345"/>
    <col min="8193" max="8193" width="29.28515625" style="345" customWidth="1"/>
    <col min="8194" max="8194" width="7.7109375" style="345" bestFit="1" customWidth="1"/>
    <col min="8195" max="8195" width="7.5703125" style="345" bestFit="1" customWidth="1"/>
    <col min="8196" max="8196" width="7.28515625" style="345" bestFit="1" customWidth="1"/>
    <col min="8197" max="8197" width="7.5703125" style="345" bestFit="1" customWidth="1"/>
    <col min="8198" max="8198" width="9.42578125" style="345" bestFit="1" customWidth="1"/>
    <col min="8199" max="8200" width="8.42578125" style="345" bestFit="1" customWidth="1"/>
    <col min="8201" max="8202" width="7.28515625" style="345" bestFit="1" customWidth="1"/>
    <col min="8203" max="8203" width="9.5703125" style="345" customWidth="1"/>
    <col min="8204" max="8206" width="9.85546875" style="345" bestFit="1" customWidth="1"/>
    <col min="8207" max="8448" width="9.140625" style="345"/>
    <col min="8449" max="8449" width="29.28515625" style="345" customWidth="1"/>
    <col min="8450" max="8450" width="7.7109375" style="345" bestFit="1" customWidth="1"/>
    <col min="8451" max="8451" width="7.5703125" style="345" bestFit="1" customWidth="1"/>
    <col min="8452" max="8452" width="7.28515625" style="345" bestFit="1" customWidth="1"/>
    <col min="8453" max="8453" width="7.5703125" style="345" bestFit="1" customWidth="1"/>
    <col min="8454" max="8454" width="9.42578125" style="345" bestFit="1" customWidth="1"/>
    <col min="8455" max="8456" width="8.42578125" style="345" bestFit="1" customWidth="1"/>
    <col min="8457" max="8458" width="7.28515625" style="345" bestFit="1" customWidth="1"/>
    <col min="8459" max="8459" width="9.5703125" style="345" customWidth="1"/>
    <col min="8460" max="8462" width="9.85546875" style="345" bestFit="1" customWidth="1"/>
    <col min="8463" max="8704" width="9.140625" style="345"/>
    <col min="8705" max="8705" width="29.28515625" style="345" customWidth="1"/>
    <col min="8706" max="8706" width="7.7109375" style="345" bestFit="1" customWidth="1"/>
    <col min="8707" max="8707" width="7.5703125" style="345" bestFit="1" customWidth="1"/>
    <col min="8708" max="8708" width="7.28515625" style="345" bestFit="1" customWidth="1"/>
    <col min="8709" max="8709" width="7.5703125" style="345" bestFit="1" customWidth="1"/>
    <col min="8710" max="8710" width="9.42578125" style="345" bestFit="1" customWidth="1"/>
    <col min="8711" max="8712" width="8.42578125" style="345" bestFit="1" customWidth="1"/>
    <col min="8713" max="8714" width="7.28515625" style="345" bestFit="1" customWidth="1"/>
    <col min="8715" max="8715" width="9.5703125" style="345" customWidth="1"/>
    <col min="8716" max="8718" width="9.85546875" style="345" bestFit="1" customWidth="1"/>
    <col min="8719" max="8960" width="9.140625" style="345"/>
    <col min="8961" max="8961" width="29.28515625" style="345" customWidth="1"/>
    <col min="8962" max="8962" width="7.7109375" style="345" bestFit="1" customWidth="1"/>
    <col min="8963" max="8963" width="7.5703125" style="345" bestFit="1" customWidth="1"/>
    <col min="8964" max="8964" width="7.28515625" style="345" bestFit="1" customWidth="1"/>
    <col min="8965" max="8965" width="7.5703125" style="345" bestFit="1" customWidth="1"/>
    <col min="8966" max="8966" width="9.42578125" style="345" bestFit="1" customWidth="1"/>
    <col min="8967" max="8968" width="8.42578125" style="345" bestFit="1" customWidth="1"/>
    <col min="8969" max="8970" width="7.28515625" style="345" bestFit="1" customWidth="1"/>
    <col min="8971" max="8971" width="9.5703125" style="345" customWidth="1"/>
    <col min="8972" max="8974" width="9.85546875" style="345" bestFit="1" customWidth="1"/>
    <col min="8975" max="9216" width="9.140625" style="345"/>
    <col min="9217" max="9217" width="29.28515625" style="345" customWidth="1"/>
    <col min="9218" max="9218" width="7.7109375" style="345" bestFit="1" customWidth="1"/>
    <col min="9219" max="9219" width="7.5703125" style="345" bestFit="1" customWidth="1"/>
    <col min="9220" max="9220" width="7.28515625" style="345" bestFit="1" customWidth="1"/>
    <col min="9221" max="9221" width="7.5703125" style="345" bestFit="1" customWidth="1"/>
    <col min="9222" max="9222" width="9.42578125" style="345" bestFit="1" customWidth="1"/>
    <col min="9223" max="9224" width="8.42578125" style="345" bestFit="1" customWidth="1"/>
    <col min="9225" max="9226" width="7.28515625" style="345" bestFit="1" customWidth="1"/>
    <col min="9227" max="9227" width="9.5703125" style="345" customWidth="1"/>
    <col min="9228" max="9230" width="9.85546875" style="345" bestFit="1" customWidth="1"/>
    <col min="9231" max="9472" width="9.140625" style="345"/>
    <col min="9473" max="9473" width="29.28515625" style="345" customWidth="1"/>
    <col min="9474" max="9474" width="7.7109375" style="345" bestFit="1" customWidth="1"/>
    <col min="9475" max="9475" width="7.5703125" style="345" bestFit="1" customWidth="1"/>
    <col min="9476" max="9476" width="7.28515625" style="345" bestFit="1" customWidth="1"/>
    <col min="9477" max="9477" width="7.5703125" style="345" bestFit="1" customWidth="1"/>
    <col min="9478" max="9478" width="9.42578125" style="345" bestFit="1" customWidth="1"/>
    <col min="9479" max="9480" width="8.42578125" style="345" bestFit="1" customWidth="1"/>
    <col min="9481" max="9482" width="7.28515625" style="345" bestFit="1" customWidth="1"/>
    <col min="9483" max="9483" width="9.5703125" style="345" customWidth="1"/>
    <col min="9484" max="9486" width="9.85546875" style="345" bestFit="1" customWidth="1"/>
    <col min="9487" max="9728" width="9.140625" style="345"/>
    <col min="9729" max="9729" width="29.28515625" style="345" customWidth="1"/>
    <col min="9730" max="9730" width="7.7109375" style="345" bestFit="1" customWidth="1"/>
    <col min="9731" max="9731" width="7.5703125" style="345" bestFit="1" customWidth="1"/>
    <col min="9732" max="9732" width="7.28515625" style="345" bestFit="1" customWidth="1"/>
    <col min="9733" max="9733" width="7.5703125" style="345" bestFit="1" customWidth="1"/>
    <col min="9734" max="9734" width="9.42578125" style="345" bestFit="1" customWidth="1"/>
    <col min="9735" max="9736" width="8.42578125" style="345" bestFit="1" customWidth="1"/>
    <col min="9737" max="9738" width="7.28515625" style="345" bestFit="1" customWidth="1"/>
    <col min="9739" max="9739" width="9.5703125" style="345" customWidth="1"/>
    <col min="9740" max="9742" width="9.85546875" style="345" bestFit="1" customWidth="1"/>
    <col min="9743" max="9984" width="9.140625" style="345"/>
    <col min="9985" max="9985" width="29.28515625" style="345" customWidth="1"/>
    <col min="9986" max="9986" width="7.7109375" style="345" bestFit="1" customWidth="1"/>
    <col min="9987" max="9987" width="7.5703125" style="345" bestFit="1" customWidth="1"/>
    <col min="9988" max="9988" width="7.28515625" style="345" bestFit="1" customWidth="1"/>
    <col min="9989" max="9989" width="7.5703125" style="345" bestFit="1" customWidth="1"/>
    <col min="9990" max="9990" width="9.42578125" style="345" bestFit="1" customWidth="1"/>
    <col min="9991" max="9992" width="8.42578125" style="345" bestFit="1" customWidth="1"/>
    <col min="9993" max="9994" width="7.28515625" style="345" bestFit="1" customWidth="1"/>
    <col min="9995" max="9995" width="9.5703125" style="345" customWidth="1"/>
    <col min="9996" max="9998" width="9.85546875" style="345" bestFit="1" customWidth="1"/>
    <col min="9999" max="10240" width="9.140625" style="345"/>
    <col min="10241" max="10241" width="29.28515625" style="345" customWidth="1"/>
    <col min="10242" max="10242" width="7.7109375" style="345" bestFit="1" customWidth="1"/>
    <col min="10243" max="10243" width="7.5703125" style="345" bestFit="1" customWidth="1"/>
    <col min="10244" max="10244" width="7.28515625" style="345" bestFit="1" customWidth="1"/>
    <col min="10245" max="10245" width="7.5703125" style="345" bestFit="1" customWidth="1"/>
    <col min="10246" max="10246" width="9.42578125" style="345" bestFit="1" customWidth="1"/>
    <col min="10247" max="10248" width="8.42578125" style="345" bestFit="1" customWidth="1"/>
    <col min="10249" max="10250" width="7.28515625" style="345" bestFit="1" customWidth="1"/>
    <col min="10251" max="10251" width="9.5703125" style="345" customWidth="1"/>
    <col min="10252" max="10254" width="9.85546875" style="345" bestFit="1" customWidth="1"/>
    <col min="10255" max="10496" width="9.140625" style="345"/>
    <col min="10497" max="10497" width="29.28515625" style="345" customWidth="1"/>
    <col min="10498" max="10498" width="7.7109375" style="345" bestFit="1" customWidth="1"/>
    <col min="10499" max="10499" width="7.5703125" style="345" bestFit="1" customWidth="1"/>
    <col min="10500" max="10500" width="7.28515625" style="345" bestFit="1" customWidth="1"/>
    <col min="10501" max="10501" width="7.5703125" style="345" bestFit="1" customWidth="1"/>
    <col min="10502" max="10502" width="9.42578125" style="345" bestFit="1" customWidth="1"/>
    <col min="10503" max="10504" width="8.42578125" style="345" bestFit="1" customWidth="1"/>
    <col min="10505" max="10506" width="7.28515625" style="345" bestFit="1" customWidth="1"/>
    <col min="10507" max="10507" width="9.5703125" style="345" customWidth="1"/>
    <col min="10508" max="10510" width="9.85546875" style="345" bestFit="1" customWidth="1"/>
    <col min="10511" max="10752" width="9.140625" style="345"/>
    <col min="10753" max="10753" width="29.28515625" style="345" customWidth="1"/>
    <col min="10754" max="10754" width="7.7109375" style="345" bestFit="1" customWidth="1"/>
    <col min="10755" max="10755" width="7.5703125" style="345" bestFit="1" customWidth="1"/>
    <col min="10756" max="10756" width="7.28515625" style="345" bestFit="1" customWidth="1"/>
    <col min="10757" max="10757" width="7.5703125" style="345" bestFit="1" customWidth="1"/>
    <col min="10758" max="10758" width="9.42578125" style="345" bestFit="1" customWidth="1"/>
    <col min="10759" max="10760" width="8.42578125" style="345" bestFit="1" customWidth="1"/>
    <col min="10761" max="10762" width="7.28515625" style="345" bestFit="1" customWidth="1"/>
    <col min="10763" max="10763" width="9.5703125" style="345" customWidth="1"/>
    <col min="10764" max="10766" width="9.85546875" style="345" bestFit="1" customWidth="1"/>
    <col min="10767" max="11008" width="9.140625" style="345"/>
    <col min="11009" max="11009" width="29.28515625" style="345" customWidth="1"/>
    <col min="11010" max="11010" width="7.7109375" style="345" bestFit="1" customWidth="1"/>
    <col min="11011" max="11011" width="7.5703125" style="345" bestFit="1" customWidth="1"/>
    <col min="11012" max="11012" width="7.28515625" style="345" bestFit="1" customWidth="1"/>
    <col min="11013" max="11013" width="7.5703125" style="345" bestFit="1" customWidth="1"/>
    <col min="11014" max="11014" width="9.42578125" style="345" bestFit="1" customWidth="1"/>
    <col min="11015" max="11016" width="8.42578125" style="345" bestFit="1" customWidth="1"/>
    <col min="11017" max="11018" width="7.28515625" style="345" bestFit="1" customWidth="1"/>
    <col min="11019" max="11019" width="9.5703125" style="345" customWidth="1"/>
    <col min="11020" max="11022" width="9.85546875" style="345" bestFit="1" customWidth="1"/>
    <col min="11023" max="11264" width="9.140625" style="345"/>
    <col min="11265" max="11265" width="29.28515625" style="345" customWidth="1"/>
    <col min="11266" max="11266" width="7.7109375" style="345" bestFit="1" customWidth="1"/>
    <col min="11267" max="11267" width="7.5703125" style="345" bestFit="1" customWidth="1"/>
    <col min="11268" max="11268" width="7.28515625" style="345" bestFit="1" customWidth="1"/>
    <col min="11269" max="11269" width="7.5703125" style="345" bestFit="1" customWidth="1"/>
    <col min="11270" max="11270" width="9.42578125" style="345" bestFit="1" customWidth="1"/>
    <col min="11271" max="11272" width="8.42578125" style="345" bestFit="1" customWidth="1"/>
    <col min="11273" max="11274" width="7.28515625" style="345" bestFit="1" customWidth="1"/>
    <col min="11275" max="11275" width="9.5703125" style="345" customWidth="1"/>
    <col min="11276" max="11278" width="9.85546875" style="345" bestFit="1" customWidth="1"/>
    <col min="11279" max="11520" width="9.140625" style="345"/>
    <col min="11521" max="11521" width="29.28515625" style="345" customWidth="1"/>
    <col min="11522" max="11522" width="7.7109375" style="345" bestFit="1" customWidth="1"/>
    <col min="11523" max="11523" width="7.5703125" style="345" bestFit="1" customWidth="1"/>
    <col min="11524" max="11524" width="7.28515625" style="345" bestFit="1" customWidth="1"/>
    <col min="11525" max="11525" width="7.5703125" style="345" bestFit="1" customWidth="1"/>
    <col min="11526" max="11526" width="9.42578125" style="345" bestFit="1" customWidth="1"/>
    <col min="11527" max="11528" width="8.42578125" style="345" bestFit="1" customWidth="1"/>
    <col min="11529" max="11530" width="7.28515625" style="345" bestFit="1" customWidth="1"/>
    <col min="11531" max="11531" width="9.5703125" style="345" customWidth="1"/>
    <col min="11532" max="11534" width="9.85546875" style="345" bestFit="1" customWidth="1"/>
    <col min="11535" max="11776" width="9.140625" style="345"/>
    <col min="11777" max="11777" width="29.28515625" style="345" customWidth="1"/>
    <col min="11778" max="11778" width="7.7109375" style="345" bestFit="1" customWidth="1"/>
    <col min="11779" max="11779" width="7.5703125" style="345" bestFit="1" customWidth="1"/>
    <col min="11780" max="11780" width="7.28515625" style="345" bestFit="1" customWidth="1"/>
    <col min="11781" max="11781" width="7.5703125" style="345" bestFit="1" customWidth="1"/>
    <col min="11782" max="11782" width="9.42578125" style="345" bestFit="1" customWidth="1"/>
    <col min="11783" max="11784" width="8.42578125" style="345" bestFit="1" customWidth="1"/>
    <col min="11785" max="11786" width="7.28515625" style="345" bestFit="1" customWidth="1"/>
    <col min="11787" max="11787" width="9.5703125" style="345" customWidth="1"/>
    <col min="11788" max="11790" width="9.85546875" style="345" bestFit="1" customWidth="1"/>
    <col min="11791" max="12032" width="9.140625" style="345"/>
    <col min="12033" max="12033" width="29.28515625" style="345" customWidth="1"/>
    <col min="12034" max="12034" width="7.7109375" style="345" bestFit="1" customWidth="1"/>
    <col min="12035" max="12035" width="7.5703125" style="345" bestFit="1" customWidth="1"/>
    <col min="12036" max="12036" width="7.28515625" style="345" bestFit="1" customWidth="1"/>
    <col min="12037" max="12037" width="7.5703125" style="345" bestFit="1" customWidth="1"/>
    <col min="12038" max="12038" width="9.42578125" style="345" bestFit="1" customWidth="1"/>
    <col min="12039" max="12040" width="8.42578125" style="345" bestFit="1" customWidth="1"/>
    <col min="12041" max="12042" width="7.28515625" style="345" bestFit="1" customWidth="1"/>
    <col min="12043" max="12043" width="9.5703125" style="345" customWidth="1"/>
    <col min="12044" max="12046" width="9.85546875" style="345" bestFit="1" customWidth="1"/>
    <col min="12047" max="12288" width="9.140625" style="345"/>
    <col min="12289" max="12289" width="29.28515625" style="345" customWidth="1"/>
    <col min="12290" max="12290" width="7.7109375" style="345" bestFit="1" customWidth="1"/>
    <col min="12291" max="12291" width="7.5703125" style="345" bestFit="1" customWidth="1"/>
    <col min="12292" max="12292" width="7.28515625" style="345" bestFit="1" customWidth="1"/>
    <col min="12293" max="12293" width="7.5703125" style="345" bestFit="1" customWidth="1"/>
    <col min="12294" max="12294" width="9.42578125" style="345" bestFit="1" customWidth="1"/>
    <col min="12295" max="12296" width="8.42578125" style="345" bestFit="1" customWidth="1"/>
    <col min="12297" max="12298" width="7.28515625" style="345" bestFit="1" customWidth="1"/>
    <col min="12299" max="12299" width="9.5703125" style="345" customWidth="1"/>
    <col min="12300" max="12302" width="9.85546875" style="345" bestFit="1" customWidth="1"/>
    <col min="12303" max="12544" width="9.140625" style="345"/>
    <col min="12545" max="12545" width="29.28515625" style="345" customWidth="1"/>
    <col min="12546" max="12546" width="7.7109375" style="345" bestFit="1" customWidth="1"/>
    <col min="12547" max="12547" width="7.5703125" style="345" bestFit="1" customWidth="1"/>
    <col min="12548" max="12548" width="7.28515625" style="345" bestFit="1" customWidth="1"/>
    <col min="12549" max="12549" width="7.5703125" style="345" bestFit="1" customWidth="1"/>
    <col min="12550" max="12550" width="9.42578125" style="345" bestFit="1" customWidth="1"/>
    <col min="12551" max="12552" width="8.42578125" style="345" bestFit="1" customWidth="1"/>
    <col min="12553" max="12554" width="7.28515625" style="345" bestFit="1" customWidth="1"/>
    <col min="12555" max="12555" width="9.5703125" style="345" customWidth="1"/>
    <col min="12556" max="12558" width="9.85546875" style="345" bestFit="1" customWidth="1"/>
    <col min="12559" max="12800" width="9.140625" style="345"/>
    <col min="12801" max="12801" width="29.28515625" style="345" customWidth="1"/>
    <col min="12802" max="12802" width="7.7109375" style="345" bestFit="1" customWidth="1"/>
    <col min="12803" max="12803" width="7.5703125" style="345" bestFit="1" customWidth="1"/>
    <col min="12804" max="12804" width="7.28515625" style="345" bestFit="1" customWidth="1"/>
    <col min="12805" max="12805" width="7.5703125" style="345" bestFit="1" customWidth="1"/>
    <col min="12806" max="12806" width="9.42578125" style="345" bestFit="1" customWidth="1"/>
    <col min="12807" max="12808" width="8.42578125" style="345" bestFit="1" customWidth="1"/>
    <col min="12809" max="12810" width="7.28515625" style="345" bestFit="1" customWidth="1"/>
    <col min="12811" max="12811" width="9.5703125" style="345" customWidth="1"/>
    <col min="12812" max="12814" width="9.85546875" style="345" bestFit="1" customWidth="1"/>
    <col min="12815" max="13056" width="9.140625" style="345"/>
    <col min="13057" max="13057" width="29.28515625" style="345" customWidth="1"/>
    <col min="13058" max="13058" width="7.7109375" style="345" bestFit="1" customWidth="1"/>
    <col min="13059" max="13059" width="7.5703125" style="345" bestFit="1" customWidth="1"/>
    <col min="13060" max="13060" width="7.28515625" style="345" bestFit="1" customWidth="1"/>
    <col min="13061" max="13061" width="7.5703125" style="345" bestFit="1" customWidth="1"/>
    <col min="13062" max="13062" width="9.42578125" style="345" bestFit="1" customWidth="1"/>
    <col min="13063" max="13064" width="8.42578125" style="345" bestFit="1" customWidth="1"/>
    <col min="13065" max="13066" width="7.28515625" style="345" bestFit="1" customWidth="1"/>
    <col min="13067" max="13067" width="9.5703125" style="345" customWidth="1"/>
    <col min="13068" max="13070" width="9.85546875" style="345" bestFit="1" customWidth="1"/>
    <col min="13071" max="13312" width="9.140625" style="345"/>
    <col min="13313" max="13313" width="29.28515625" style="345" customWidth="1"/>
    <col min="13314" max="13314" width="7.7109375" style="345" bestFit="1" customWidth="1"/>
    <col min="13315" max="13315" width="7.5703125" style="345" bestFit="1" customWidth="1"/>
    <col min="13316" max="13316" width="7.28515625" style="345" bestFit="1" customWidth="1"/>
    <col min="13317" max="13317" width="7.5703125" style="345" bestFit="1" customWidth="1"/>
    <col min="13318" max="13318" width="9.42578125" style="345" bestFit="1" customWidth="1"/>
    <col min="13319" max="13320" width="8.42578125" style="345" bestFit="1" customWidth="1"/>
    <col min="13321" max="13322" width="7.28515625" style="345" bestFit="1" customWidth="1"/>
    <col min="13323" max="13323" width="9.5703125" style="345" customWidth="1"/>
    <col min="13324" max="13326" width="9.85546875" style="345" bestFit="1" customWidth="1"/>
    <col min="13327" max="13568" width="9.140625" style="345"/>
    <col min="13569" max="13569" width="29.28515625" style="345" customWidth="1"/>
    <col min="13570" max="13570" width="7.7109375" style="345" bestFit="1" customWidth="1"/>
    <col min="13571" max="13571" width="7.5703125" style="345" bestFit="1" customWidth="1"/>
    <col min="13572" max="13572" width="7.28515625" style="345" bestFit="1" customWidth="1"/>
    <col min="13573" max="13573" width="7.5703125" style="345" bestFit="1" customWidth="1"/>
    <col min="13574" max="13574" width="9.42578125" style="345" bestFit="1" customWidth="1"/>
    <col min="13575" max="13576" width="8.42578125" style="345" bestFit="1" customWidth="1"/>
    <col min="13577" max="13578" width="7.28515625" style="345" bestFit="1" customWidth="1"/>
    <col min="13579" max="13579" width="9.5703125" style="345" customWidth="1"/>
    <col min="13580" max="13582" width="9.85546875" style="345" bestFit="1" customWidth="1"/>
    <col min="13583" max="13824" width="9.140625" style="345"/>
    <col min="13825" max="13825" width="29.28515625" style="345" customWidth="1"/>
    <col min="13826" max="13826" width="7.7109375" style="345" bestFit="1" customWidth="1"/>
    <col min="13827" max="13827" width="7.5703125" style="345" bestFit="1" customWidth="1"/>
    <col min="13828" max="13828" width="7.28515625" style="345" bestFit="1" customWidth="1"/>
    <col min="13829" max="13829" width="7.5703125" style="345" bestFit="1" customWidth="1"/>
    <col min="13830" max="13830" width="9.42578125" style="345" bestFit="1" customWidth="1"/>
    <col min="13831" max="13832" width="8.42578125" style="345" bestFit="1" customWidth="1"/>
    <col min="13833" max="13834" width="7.28515625" style="345" bestFit="1" customWidth="1"/>
    <col min="13835" max="13835" width="9.5703125" style="345" customWidth="1"/>
    <col min="13836" max="13838" width="9.85546875" style="345" bestFit="1" customWidth="1"/>
    <col min="13839" max="14080" width="9.140625" style="345"/>
    <col min="14081" max="14081" width="29.28515625" style="345" customWidth="1"/>
    <col min="14082" max="14082" width="7.7109375" style="345" bestFit="1" customWidth="1"/>
    <col min="14083" max="14083" width="7.5703125" style="345" bestFit="1" customWidth="1"/>
    <col min="14084" max="14084" width="7.28515625" style="345" bestFit="1" customWidth="1"/>
    <col min="14085" max="14085" width="7.5703125" style="345" bestFit="1" customWidth="1"/>
    <col min="14086" max="14086" width="9.42578125" style="345" bestFit="1" customWidth="1"/>
    <col min="14087" max="14088" width="8.42578125" style="345" bestFit="1" customWidth="1"/>
    <col min="14089" max="14090" width="7.28515625" style="345" bestFit="1" customWidth="1"/>
    <col min="14091" max="14091" width="9.5703125" style="345" customWidth="1"/>
    <col min="14092" max="14094" width="9.85546875" style="345" bestFit="1" customWidth="1"/>
    <col min="14095" max="14336" width="9.140625" style="345"/>
    <col min="14337" max="14337" width="29.28515625" style="345" customWidth="1"/>
    <col min="14338" max="14338" width="7.7109375" style="345" bestFit="1" customWidth="1"/>
    <col min="14339" max="14339" width="7.5703125" style="345" bestFit="1" customWidth="1"/>
    <col min="14340" max="14340" width="7.28515625" style="345" bestFit="1" customWidth="1"/>
    <col min="14341" max="14341" width="7.5703125" style="345" bestFit="1" customWidth="1"/>
    <col min="14342" max="14342" width="9.42578125" style="345" bestFit="1" customWidth="1"/>
    <col min="14343" max="14344" width="8.42578125" style="345" bestFit="1" customWidth="1"/>
    <col min="14345" max="14346" width="7.28515625" style="345" bestFit="1" customWidth="1"/>
    <col min="14347" max="14347" width="9.5703125" style="345" customWidth="1"/>
    <col min="14348" max="14350" width="9.85546875" style="345" bestFit="1" customWidth="1"/>
    <col min="14351" max="14592" width="9.140625" style="345"/>
    <col min="14593" max="14593" width="29.28515625" style="345" customWidth="1"/>
    <col min="14594" max="14594" width="7.7109375" style="345" bestFit="1" customWidth="1"/>
    <col min="14595" max="14595" width="7.5703125" style="345" bestFit="1" customWidth="1"/>
    <col min="14596" max="14596" width="7.28515625" style="345" bestFit="1" customWidth="1"/>
    <col min="14597" max="14597" width="7.5703125" style="345" bestFit="1" customWidth="1"/>
    <col min="14598" max="14598" width="9.42578125" style="345" bestFit="1" customWidth="1"/>
    <col min="14599" max="14600" width="8.42578125" style="345" bestFit="1" customWidth="1"/>
    <col min="14601" max="14602" width="7.28515625" style="345" bestFit="1" customWidth="1"/>
    <col min="14603" max="14603" width="9.5703125" style="345" customWidth="1"/>
    <col min="14604" max="14606" width="9.85546875" style="345" bestFit="1" customWidth="1"/>
    <col min="14607" max="14848" width="9.140625" style="345"/>
    <col min="14849" max="14849" width="29.28515625" style="345" customWidth="1"/>
    <col min="14850" max="14850" width="7.7109375" style="345" bestFit="1" customWidth="1"/>
    <col min="14851" max="14851" width="7.5703125" style="345" bestFit="1" customWidth="1"/>
    <col min="14852" max="14852" width="7.28515625" style="345" bestFit="1" customWidth="1"/>
    <col min="14853" max="14853" width="7.5703125" style="345" bestFit="1" customWidth="1"/>
    <col min="14854" max="14854" width="9.42578125" style="345" bestFit="1" customWidth="1"/>
    <col min="14855" max="14856" width="8.42578125" style="345" bestFit="1" customWidth="1"/>
    <col min="14857" max="14858" width="7.28515625" style="345" bestFit="1" customWidth="1"/>
    <col min="14859" max="14859" width="9.5703125" style="345" customWidth="1"/>
    <col min="14860" max="14862" width="9.85546875" style="345" bestFit="1" customWidth="1"/>
    <col min="14863" max="15104" width="9.140625" style="345"/>
    <col min="15105" max="15105" width="29.28515625" style="345" customWidth="1"/>
    <col min="15106" max="15106" width="7.7109375" style="345" bestFit="1" customWidth="1"/>
    <col min="15107" max="15107" width="7.5703125" style="345" bestFit="1" customWidth="1"/>
    <col min="15108" max="15108" width="7.28515625" style="345" bestFit="1" customWidth="1"/>
    <col min="15109" max="15109" width="7.5703125" style="345" bestFit="1" customWidth="1"/>
    <col min="15110" max="15110" width="9.42578125" style="345" bestFit="1" customWidth="1"/>
    <col min="15111" max="15112" width="8.42578125" style="345" bestFit="1" customWidth="1"/>
    <col min="15113" max="15114" width="7.28515625" style="345" bestFit="1" customWidth="1"/>
    <col min="15115" max="15115" width="9.5703125" style="345" customWidth="1"/>
    <col min="15116" max="15118" width="9.85546875" style="345" bestFit="1" customWidth="1"/>
    <col min="15119" max="15360" width="9.140625" style="345"/>
    <col min="15361" max="15361" width="29.28515625" style="345" customWidth="1"/>
    <col min="15362" max="15362" width="7.7109375" style="345" bestFit="1" customWidth="1"/>
    <col min="15363" max="15363" width="7.5703125" style="345" bestFit="1" customWidth="1"/>
    <col min="15364" max="15364" width="7.28515625" style="345" bestFit="1" customWidth="1"/>
    <col min="15365" max="15365" width="7.5703125" style="345" bestFit="1" customWidth="1"/>
    <col min="15366" max="15366" width="9.42578125" style="345" bestFit="1" customWidth="1"/>
    <col min="15367" max="15368" width="8.42578125" style="345" bestFit="1" customWidth="1"/>
    <col min="15369" max="15370" width="7.28515625" style="345" bestFit="1" customWidth="1"/>
    <col min="15371" max="15371" width="9.5703125" style="345" customWidth="1"/>
    <col min="15372" max="15374" width="9.85546875" style="345" bestFit="1" customWidth="1"/>
    <col min="15375" max="15616" width="9.140625" style="345"/>
    <col min="15617" max="15617" width="29.28515625" style="345" customWidth="1"/>
    <col min="15618" max="15618" width="7.7109375" style="345" bestFit="1" customWidth="1"/>
    <col min="15619" max="15619" width="7.5703125" style="345" bestFit="1" customWidth="1"/>
    <col min="15620" max="15620" width="7.28515625" style="345" bestFit="1" customWidth="1"/>
    <col min="15621" max="15621" width="7.5703125" style="345" bestFit="1" customWidth="1"/>
    <col min="15622" max="15622" width="9.42578125" style="345" bestFit="1" customWidth="1"/>
    <col min="15623" max="15624" width="8.42578125" style="345" bestFit="1" customWidth="1"/>
    <col min="15625" max="15626" width="7.28515625" style="345" bestFit="1" customWidth="1"/>
    <col min="15627" max="15627" width="9.5703125" style="345" customWidth="1"/>
    <col min="15628" max="15630" width="9.85546875" style="345" bestFit="1" customWidth="1"/>
    <col min="15631" max="15872" width="9.140625" style="345"/>
    <col min="15873" max="15873" width="29.28515625" style="345" customWidth="1"/>
    <col min="15874" max="15874" width="7.7109375" style="345" bestFit="1" customWidth="1"/>
    <col min="15875" max="15875" width="7.5703125" style="345" bestFit="1" customWidth="1"/>
    <col min="15876" max="15876" width="7.28515625" style="345" bestFit="1" customWidth="1"/>
    <col min="15877" max="15877" width="7.5703125" style="345" bestFit="1" customWidth="1"/>
    <col min="15878" max="15878" width="9.42578125" style="345" bestFit="1" customWidth="1"/>
    <col min="15879" max="15880" width="8.42578125" style="345" bestFit="1" customWidth="1"/>
    <col min="15881" max="15882" width="7.28515625" style="345" bestFit="1" customWidth="1"/>
    <col min="15883" max="15883" width="9.5703125" style="345" customWidth="1"/>
    <col min="15884" max="15886" width="9.85546875" style="345" bestFit="1" customWidth="1"/>
    <col min="15887" max="16128" width="9.140625" style="345"/>
    <col min="16129" max="16129" width="29.28515625" style="345" customWidth="1"/>
    <col min="16130" max="16130" width="7.7109375" style="345" bestFit="1" customWidth="1"/>
    <col min="16131" max="16131" width="7.5703125" style="345" bestFit="1" customWidth="1"/>
    <col min="16132" max="16132" width="7.28515625" style="345" bestFit="1" customWidth="1"/>
    <col min="16133" max="16133" width="7.5703125" style="345" bestFit="1" customWidth="1"/>
    <col min="16134" max="16134" width="9.42578125" style="345" bestFit="1" customWidth="1"/>
    <col min="16135" max="16136" width="8.42578125" style="345" bestFit="1" customWidth="1"/>
    <col min="16137" max="16138" width="7.28515625" style="345" bestFit="1" customWidth="1"/>
    <col min="16139" max="16139" width="9.5703125" style="345" customWidth="1"/>
    <col min="16140" max="16142" width="9.85546875" style="345" bestFit="1" customWidth="1"/>
    <col min="16143" max="16384" width="9.140625" style="345"/>
  </cols>
  <sheetData>
    <row r="1" spans="1:14">
      <c r="A1" s="1888" t="s">
        <v>1365</v>
      </c>
      <c r="B1" s="1888"/>
      <c r="C1" s="1888"/>
      <c r="D1" s="1888"/>
      <c r="E1" s="1888"/>
      <c r="F1" s="1888"/>
      <c r="G1" s="1888"/>
      <c r="H1" s="1888"/>
      <c r="I1" s="1888"/>
      <c r="J1" s="1888"/>
      <c r="K1" s="344"/>
      <c r="L1" s="344"/>
      <c r="M1" s="344"/>
      <c r="N1" s="344"/>
    </row>
    <row r="2" spans="1:14" ht="15.75">
      <c r="A2" s="1981" t="s">
        <v>399</v>
      </c>
      <c r="B2" s="1981"/>
      <c r="C2" s="1981"/>
      <c r="D2" s="1981"/>
      <c r="E2" s="1981"/>
      <c r="F2" s="1981"/>
      <c r="G2" s="1981"/>
      <c r="H2" s="1981"/>
      <c r="I2" s="1981"/>
      <c r="J2" s="1981"/>
      <c r="K2" s="344"/>
      <c r="L2" s="344"/>
      <c r="M2" s="344"/>
      <c r="N2" s="344"/>
    </row>
    <row r="3" spans="1:14">
      <c r="A3" s="1991" t="s">
        <v>400</v>
      </c>
      <c r="B3" s="1991"/>
      <c r="C3" s="1991"/>
      <c r="D3" s="1991"/>
      <c r="E3" s="1991"/>
      <c r="F3" s="1991"/>
      <c r="G3" s="1991"/>
      <c r="H3" s="1991"/>
      <c r="I3" s="1991"/>
      <c r="J3" s="1991"/>
      <c r="K3" s="346"/>
      <c r="L3" s="347"/>
      <c r="M3" s="346"/>
      <c r="N3" s="346"/>
    </row>
    <row r="4" spans="1:14" ht="13.5" thickBot="1">
      <c r="A4" s="1991"/>
      <c r="B4" s="1991"/>
      <c r="C4" s="1991"/>
      <c r="D4" s="1991"/>
      <c r="E4" s="1991"/>
      <c r="F4" s="1991"/>
      <c r="G4" s="1991"/>
      <c r="H4" s="1991"/>
      <c r="I4" s="1991"/>
      <c r="J4" s="1991"/>
      <c r="K4" s="346"/>
      <c r="L4" s="346"/>
      <c r="M4" s="346"/>
      <c r="N4" s="346"/>
    </row>
    <row r="5" spans="1:14" ht="18" customHeight="1">
      <c r="A5" s="2003" t="s">
        <v>401</v>
      </c>
      <c r="B5" s="348" t="s">
        <v>5</v>
      </c>
      <c r="C5" s="1984" t="s">
        <v>6</v>
      </c>
      <c r="D5" s="1984"/>
      <c r="E5" s="1984"/>
      <c r="F5" s="1984" t="s">
        <v>50</v>
      </c>
      <c r="G5" s="1984"/>
      <c r="H5" s="1984"/>
      <c r="I5" s="1984" t="s">
        <v>402</v>
      </c>
      <c r="J5" s="1985"/>
      <c r="K5" s="346"/>
    </row>
    <row r="6" spans="1:14" ht="18" customHeight="1">
      <c r="A6" s="2004"/>
      <c r="B6" s="349" t="s">
        <v>403</v>
      </c>
      <c r="C6" s="255" t="s">
        <v>404</v>
      </c>
      <c r="D6" s="349" t="s">
        <v>405</v>
      </c>
      <c r="E6" s="349" t="s">
        <v>403</v>
      </c>
      <c r="F6" s="255" t="s">
        <v>404</v>
      </c>
      <c r="G6" s="349" t="s">
        <v>405</v>
      </c>
      <c r="H6" s="349" t="s">
        <v>403</v>
      </c>
      <c r="I6" s="2006" t="s">
        <v>406</v>
      </c>
      <c r="J6" s="2008" t="s">
        <v>407</v>
      </c>
      <c r="K6" s="350"/>
    </row>
    <row r="7" spans="1:14" ht="18" customHeight="1">
      <c r="A7" s="2005"/>
      <c r="B7" s="255">
        <v>1</v>
      </c>
      <c r="C7" s="349">
        <v>2</v>
      </c>
      <c r="D7" s="349">
        <v>3</v>
      </c>
      <c r="E7" s="255">
        <v>4</v>
      </c>
      <c r="F7" s="349">
        <v>5</v>
      </c>
      <c r="G7" s="349">
        <v>6</v>
      </c>
      <c r="H7" s="255">
        <v>7</v>
      </c>
      <c r="I7" s="2007"/>
      <c r="J7" s="2009"/>
      <c r="K7" s="351"/>
      <c r="L7" s="350"/>
      <c r="M7" s="352"/>
      <c r="N7" s="350"/>
    </row>
    <row r="8" spans="1:14" ht="18" customHeight="1">
      <c r="A8" s="263" t="s">
        <v>408</v>
      </c>
      <c r="B8" s="353">
        <v>832.14</v>
      </c>
      <c r="C8" s="353">
        <v>1292.74</v>
      </c>
      <c r="D8" s="353">
        <v>1183.4100000000001</v>
      </c>
      <c r="E8" s="353">
        <v>1292.74</v>
      </c>
      <c r="F8" s="354">
        <v>1603.83</v>
      </c>
      <c r="G8" s="354">
        <v>1277.06</v>
      </c>
      <c r="H8" s="354">
        <v>1581.22</v>
      </c>
      <c r="I8" s="355">
        <v>55.351263008628337</v>
      </c>
      <c r="J8" s="356">
        <v>22.315392112876523</v>
      </c>
      <c r="L8" s="357"/>
      <c r="M8" s="357"/>
      <c r="N8" s="357"/>
    </row>
    <row r="9" spans="1:14" ht="17.25" customHeight="1">
      <c r="A9" s="263" t="s">
        <v>409</v>
      </c>
      <c r="B9" s="353">
        <v>798.01</v>
      </c>
      <c r="C9" s="353">
        <v>1368.97</v>
      </c>
      <c r="D9" s="353">
        <v>1340.49</v>
      </c>
      <c r="E9" s="353">
        <v>1363.57</v>
      </c>
      <c r="F9" s="354">
        <v>1966.63</v>
      </c>
      <c r="G9" s="354">
        <v>1473.13</v>
      </c>
      <c r="H9" s="354">
        <v>1966.63</v>
      </c>
      <c r="I9" s="355">
        <v>70.871292339694975</v>
      </c>
      <c r="J9" s="356">
        <v>44.226552358881463</v>
      </c>
      <c r="L9" s="357"/>
      <c r="M9" s="357"/>
      <c r="N9" s="357"/>
    </row>
    <row r="10" spans="1:14" ht="18" customHeight="1">
      <c r="A10" s="263" t="s">
        <v>410</v>
      </c>
      <c r="B10" s="353">
        <v>3961.13</v>
      </c>
      <c r="C10" s="353">
        <v>6467.46</v>
      </c>
      <c r="D10" s="353">
        <v>5863.95</v>
      </c>
      <c r="E10" s="353">
        <v>6085.06</v>
      </c>
      <c r="F10" s="354">
        <v>8945.36</v>
      </c>
      <c r="G10" s="354">
        <v>6193.04</v>
      </c>
      <c r="H10" s="354">
        <v>8869</v>
      </c>
      <c r="I10" s="355">
        <v>53.619295504060716</v>
      </c>
      <c r="J10" s="356">
        <v>45.75041166397699</v>
      </c>
      <c r="L10" s="357"/>
      <c r="M10" s="357"/>
      <c r="N10" s="357"/>
    </row>
    <row r="11" spans="1:14" ht="18" customHeight="1">
      <c r="A11" s="263" t="s">
        <v>411</v>
      </c>
      <c r="B11" s="353">
        <v>532.26</v>
      </c>
      <c r="C11" s="353">
        <v>707.1</v>
      </c>
      <c r="D11" s="353">
        <v>667.46</v>
      </c>
      <c r="E11" s="353">
        <v>704.94</v>
      </c>
      <c r="F11" s="354">
        <v>765.45</v>
      </c>
      <c r="G11" s="354">
        <v>611.92999999999995</v>
      </c>
      <c r="H11" s="354">
        <v>761.65</v>
      </c>
      <c r="I11" s="355">
        <v>32.442791117123221</v>
      </c>
      <c r="J11" s="356">
        <v>8.0446562828041976</v>
      </c>
      <c r="L11" s="357"/>
      <c r="M11" s="357"/>
      <c r="N11" s="357"/>
    </row>
    <row r="12" spans="1:14" ht="18" customHeight="1">
      <c r="A12" s="263" t="s">
        <v>391</v>
      </c>
      <c r="B12" s="353">
        <v>1504.12</v>
      </c>
      <c r="C12" s="353">
        <v>2160.6799999999998</v>
      </c>
      <c r="D12" s="353">
        <v>1998.78</v>
      </c>
      <c r="E12" s="353">
        <v>2160.6799999999998</v>
      </c>
      <c r="F12" s="354">
        <v>2210.75</v>
      </c>
      <c r="G12" s="354">
        <v>2160.9699999999998</v>
      </c>
      <c r="H12" s="354">
        <v>2207.9899999999998</v>
      </c>
      <c r="I12" s="355">
        <v>43.650772544743774</v>
      </c>
      <c r="J12" s="356">
        <v>2.189588462891308</v>
      </c>
      <c r="L12" s="357"/>
      <c r="M12" s="357"/>
      <c r="N12" s="357"/>
    </row>
    <row r="13" spans="1:14" ht="18" customHeight="1">
      <c r="A13" s="263" t="s">
        <v>392</v>
      </c>
      <c r="B13" s="353">
        <v>1986.97</v>
      </c>
      <c r="C13" s="353">
        <v>1841.28</v>
      </c>
      <c r="D13" s="353">
        <v>1740.27</v>
      </c>
      <c r="E13" s="353">
        <v>1841.28</v>
      </c>
      <c r="F13" s="354">
        <v>2211.5300000000002</v>
      </c>
      <c r="G13" s="354">
        <v>1785.37</v>
      </c>
      <c r="H13" s="354">
        <v>2206.1999999999998</v>
      </c>
      <c r="I13" s="355">
        <v>-7.3322697373387768</v>
      </c>
      <c r="J13" s="356">
        <v>19.818821689259636</v>
      </c>
      <c r="L13" s="357"/>
      <c r="M13" s="357"/>
      <c r="N13" s="357"/>
    </row>
    <row r="14" spans="1:14" ht="18" customHeight="1">
      <c r="A14" s="263" t="s">
        <v>393</v>
      </c>
      <c r="B14" s="353">
        <v>207.23</v>
      </c>
      <c r="C14" s="353">
        <v>201.38</v>
      </c>
      <c r="D14" s="353">
        <v>201.38</v>
      </c>
      <c r="E14" s="353">
        <v>201.38</v>
      </c>
      <c r="F14" s="354">
        <v>209.25</v>
      </c>
      <c r="G14" s="354">
        <v>206.16</v>
      </c>
      <c r="H14" s="354">
        <v>209.25</v>
      </c>
      <c r="I14" s="355">
        <v>-2.8229503450272517</v>
      </c>
      <c r="J14" s="356">
        <v>3.9080345615254828</v>
      </c>
      <c r="L14" s="357"/>
      <c r="M14" s="357"/>
      <c r="N14" s="357"/>
    </row>
    <row r="15" spans="1:14" ht="18" customHeight="1">
      <c r="A15" s="263" t="s">
        <v>412</v>
      </c>
      <c r="B15" s="353">
        <v>2208.15</v>
      </c>
      <c r="C15" s="353">
        <v>2386.71</v>
      </c>
      <c r="D15" s="353">
        <v>2275.62</v>
      </c>
      <c r="E15" s="353">
        <v>2275.62</v>
      </c>
      <c r="F15" s="354">
        <v>2101.27</v>
      </c>
      <c r="G15" s="354">
        <v>1595.61</v>
      </c>
      <c r="H15" s="354">
        <v>2034.12</v>
      </c>
      <c r="I15" s="355">
        <v>3.0554989470823841</v>
      </c>
      <c r="J15" s="356">
        <v>-10.612492419648277</v>
      </c>
      <c r="L15" s="357"/>
      <c r="M15" s="357"/>
      <c r="N15" s="357"/>
    </row>
    <row r="16" spans="1:14" ht="18" customHeight="1">
      <c r="A16" s="263" t="s">
        <v>395</v>
      </c>
      <c r="B16" s="353">
        <v>709.61</v>
      </c>
      <c r="C16" s="353">
        <v>839.99</v>
      </c>
      <c r="D16" s="353">
        <v>811.8</v>
      </c>
      <c r="E16" s="353">
        <v>839.99</v>
      </c>
      <c r="F16" s="354">
        <v>692.1</v>
      </c>
      <c r="G16" s="354">
        <v>647.28</v>
      </c>
      <c r="H16" s="354">
        <v>685.74</v>
      </c>
      <c r="I16" s="355">
        <v>18.373472752638776</v>
      </c>
      <c r="J16" s="356">
        <v>-18.3633138489744</v>
      </c>
      <c r="L16" s="357"/>
      <c r="M16" s="357"/>
      <c r="N16" s="357"/>
    </row>
    <row r="17" spans="1:18" ht="18" customHeight="1">
      <c r="A17" s="301" t="s">
        <v>413</v>
      </c>
      <c r="B17" s="358">
        <v>948.36</v>
      </c>
      <c r="C17" s="358">
        <v>1388.63</v>
      </c>
      <c r="D17" s="358">
        <v>1312.2</v>
      </c>
      <c r="E17" s="358">
        <v>1388.63</v>
      </c>
      <c r="F17" s="359">
        <v>1709.82</v>
      </c>
      <c r="G17" s="359">
        <v>1347.09</v>
      </c>
      <c r="H17" s="359">
        <v>1697.13</v>
      </c>
      <c r="I17" s="360">
        <v>46.424353620987802</v>
      </c>
      <c r="J17" s="361">
        <v>22.216141088698933</v>
      </c>
      <c r="L17" s="362"/>
      <c r="M17" s="362"/>
      <c r="N17" s="362"/>
    </row>
    <row r="18" spans="1:18" ht="18" customHeight="1">
      <c r="A18" s="301" t="s">
        <v>414</v>
      </c>
      <c r="B18" s="358">
        <v>202.26</v>
      </c>
      <c r="C18" s="358">
        <v>299.92</v>
      </c>
      <c r="D18" s="358">
        <v>282.27999999999997</v>
      </c>
      <c r="E18" s="358">
        <v>299.92</v>
      </c>
      <c r="F18" s="359">
        <v>370.95</v>
      </c>
      <c r="G18" s="359">
        <v>292.64</v>
      </c>
      <c r="H18" s="359">
        <v>367.52</v>
      </c>
      <c r="I18" s="360">
        <v>3.6701147796514277</v>
      </c>
      <c r="J18" s="361">
        <v>22.539343825019998</v>
      </c>
      <c r="L18" s="362"/>
      <c r="M18" s="362"/>
      <c r="N18" s="362"/>
    </row>
    <row r="19" spans="1:18" ht="18" customHeight="1" thickBot="1">
      <c r="A19" s="363" t="s">
        <v>415</v>
      </c>
      <c r="B19" s="364">
        <v>66.87</v>
      </c>
      <c r="C19" s="364">
        <v>99.69</v>
      </c>
      <c r="D19" s="364">
        <v>94.67</v>
      </c>
      <c r="E19" s="364">
        <v>99.69</v>
      </c>
      <c r="F19" s="365">
        <v>128.51</v>
      </c>
      <c r="G19" s="365">
        <v>99.34</v>
      </c>
      <c r="H19" s="365">
        <v>127.31</v>
      </c>
      <c r="I19" s="366">
        <v>49.0803050695379</v>
      </c>
      <c r="J19" s="367">
        <v>27.705888253586124</v>
      </c>
      <c r="K19" s="368"/>
      <c r="L19" s="369"/>
      <c r="M19" s="369"/>
      <c r="N19" s="369"/>
    </row>
    <row r="20" spans="1:18" s="370" customFormat="1" ht="18" customHeight="1">
      <c r="A20" s="280" t="s">
        <v>397</v>
      </c>
      <c r="F20" s="371"/>
      <c r="G20" s="371"/>
      <c r="H20" s="371"/>
      <c r="I20" s="357"/>
      <c r="J20" s="368"/>
      <c r="K20" s="368"/>
      <c r="L20" s="369"/>
      <c r="M20" s="369"/>
      <c r="N20" s="369"/>
    </row>
    <row r="21" spans="1:18" s="370" customFormat="1">
      <c r="A21" s="340" t="s">
        <v>297</v>
      </c>
      <c r="B21" s="372"/>
      <c r="C21" s="372"/>
      <c r="F21" s="373"/>
      <c r="G21" s="373"/>
      <c r="H21" s="373"/>
      <c r="I21" s="373"/>
      <c r="J21" s="373"/>
      <c r="K21" s="373"/>
      <c r="L21" s="373"/>
      <c r="M21" s="373"/>
      <c r="N21" s="373"/>
    </row>
    <row r="22" spans="1:18" s="370" customFormat="1">
      <c r="A22" s="340" t="s">
        <v>298</v>
      </c>
      <c r="B22" s="372"/>
      <c r="C22" s="374"/>
      <c r="F22" s="373"/>
      <c r="G22" s="373"/>
      <c r="H22" s="373"/>
      <c r="I22" s="373"/>
      <c r="J22" s="373"/>
      <c r="K22" s="375"/>
      <c r="L22" s="375"/>
      <c r="M22" s="375"/>
      <c r="N22" s="375"/>
    </row>
    <row r="23" spans="1:18">
      <c r="A23" s="252" t="s">
        <v>416</v>
      </c>
      <c r="F23" s="370"/>
      <c r="G23" s="370"/>
      <c r="H23" s="370"/>
      <c r="I23" s="370"/>
      <c r="J23" s="370"/>
      <c r="K23" s="370"/>
      <c r="L23" s="376"/>
      <c r="M23" s="376"/>
      <c r="N23" s="370"/>
      <c r="O23" s="282"/>
      <c r="P23" s="282"/>
      <c r="Q23" s="252"/>
      <c r="R23" s="252"/>
    </row>
    <row r="24" spans="1:18">
      <c r="F24" s="370"/>
      <c r="G24" s="370"/>
      <c r="H24" s="370"/>
      <c r="I24" s="370"/>
      <c r="J24" s="370"/>
      <c r="K24" s="370"/>
      <c r="L24" s="376"/>
      <c r="M24" s="376"/>
      <c r="N24" s="370"/>
      <c r="O24" s="282"/>
      <c r="P24" s="282"/>
      <c r="Q24" s="252"/>
      <c r="R24" s="252"/>
    </row>
    <row r="25" spans="1:18">
      <c r="L25" s="376"/>
      <c r="M25" s="376"/>
      <c r="O25" s="252"/>
      <c r="P25" s="252"/>
      <c r="Q25" s="252"/>
      <c r="R25" s="252"/>
    </row>
    <row r="26" spans="1:18">
      <c r="L26" s="376"/>
      <c r="M26" s="376"/>
      <c r="O26" s="252"/>
      <c r="P26" s="252"/>
      <c r="Q26" s="252"/>
      <c r="R26" s="252"/>
    </row>
    <row r="27" spans="1:18">
      <c r="L27" s="376"/>
      <c r="M27" s="376"/>
      <c r="O27" s="252"/>
      <c r="P27" s="252"/>
      <c r="Q27" s="252"/>
      <c r="R27" s="252"/>
    </row>
    <row r="28" spans="1:18">
      <c r="L28" s="376"/>
      <c r="M28" s="376"/>
      <c r="O28" s="252"/>
      <c r="P28" s="252"/>
      <c r="Q28" s="252"/>
      <c r="R28" s="252"/>
    </row>
    <row r="29" spans="1:18">
      <c r="L29" s="376"/>
      <c r="M29" s="376"/>
      <c r="O29" s="252"/>
      <c r="P29" s="252"/>
      <c r="Q29" s="252"/>
      <c r="R29" s="252"/>
    </row>
    <row r="30" spans="1:18">
      <c r="L30" s="376"/>
      <c r="M30" s="376"/>
      <c r="O30" s="252"/>
      <c r="P30" s="252"/>
      <c r="Q30" s="252"/>
      <c r="R30" s="252"/>
    </row>
    <row r="31" spans="1:18">
      <c r="L31" s="376"/>
      <c r="M31" s="376"/>
      <c r="O31" s="252"/>
      <c r="P31" s="252"/>
      <c r="Q31" s="252"/>
      <c r="R31" s="252"/>
    </row>
    <row r="32" spans="1:18">
      <c r="L32" s="376"/>
      <c r="M32" s="376"/>
      <c r="O32" s="252"/>
      <c r="P32" s="252"/>
      <c r="Q32" s="252"/>
      <c r="R32" s="252"/>
    </row>
    <row r="33" spans="12:18">
      <c r="L33" s="376"/>
      <c r="M33" s="376"/>
      <c r="O33" s="252"/>
      <c r="P33" s="252"/>
      <c r="Q33" s="252"/>
      <c r="R33" s="252"/>
    </row>
    <row r="34" spans="12:18">
      <c r="L34" s="376"/>
      <c r="M34" s="376"/>
    </row>
    <row r="35" spans="12:18">
      <c r="L35" s="376"/>
      <c r="M35" s="376"/>
    </row>
    <row r="36" spans="12:18">
      <c r="L36" s="376"/>
      <c r="M36" s="376"/>
    </row>
    <row r="37" spans="12:18">
      <c r="L37" s="376"/>
      <c r="M37" s="376"/>
    </row>
    <row r="38" spans="12:18">
      <c r="L38" s="376"/>
      <c r="M38" s="376"/>
    </row>
    <row r="39" spans="12:18">
      <c r="L39" s="376"/>
      <c r="M39" s="376"/>
    </row>
    <row r="40" spans="12:18">
      <c r="L40" s="376"/>
      <c r="M40" s="376"/>
    </row>
    <row r="41" spans="12:18">
      <c r="L41" s="376"/>
      <c r="M41" s="376"/>
    </row>
    <row r="42" spans="12:18">
      <c r="L42" s="376"/>
      <c r="M42" s="376"/>
    </row>
    <row r="43" spans="12:18">
      <c r="L43" s="376"/>
      <c r="M43" s="376"/>
    </row>
    <row r="44" spans="12:18">
      <c r="L44" s="376"/>
      <c r="M44" s="376"/>
    </row>
    <row r="45" spans="12:18">
      <c r="L45" s="376"/>
      <c r="M45" s="376"/>
    </row>
    <row r="46" spans="12:18">
      <c r="L46" s="376"/>
      <c r="M46" s="376"/>
    </row>
    <row r="47" spans="12:18">
      <c r="L47" s="376"/>
      <c r="M47" s="376"/>
    </row>
    <row r="48" spans="12:18">
      <c r="L48" s="376"/>
      <c r="M48" s="376"/>
    </row>
    <row r="49" spans="12:13">
      <c r="L49" s="376"/>
      <c r="M49" s="376"/>
    </row>
    <row r="50" spans="12:13">
      <c r="L50" s="376"/>
      <c r="M50" s="376"/>
    </row>
    <row r="51" spans="12:13">
      <c r="L51" s="376"/>
      <c r="M51" s="376"/>
    </row>
    <row r="52" spans="12:13">
      <c r="L52" s="376"/>
      <c r="M52" s="376"/>
    </row>
    <row r="53" spans="12:13">
      <c r="L53" s="376"/>
      <c r="M53" s="376"/>
    </row>
    <row r="54" spans="12:13">
      <c r="L54" s="376"/>
      <c r="M54" s="376"/>
    </row>
    <row r="55" spans="12:13">
      <c r="L55" s="376"/>
      <c r="M55" s="376"/>
    </row>
    <row r="56" spans="12:13">
      <c r="L56" s="376"/>
      <c r="M56" s="376"/>
    </row>
    <row r="57" spans="12:13">
      <c r="L57" s="376"/>
      <c r="M57" s="376"/>
    </row>
    <row r="58" spans="12:13">
      <c r="L58" s="376"/>
      <c r="M58" s="376"/>
    </row>
    <row r="59" spans="12:13">
      <c r="L59" s="376"/>
      <c r="M59" s="376"/>
    </row>
    <row r="60" spans="12:13">
      <c r="L60" s="376"/>
      <c r="M60" s="376"/>
    </row>
    <row r="61" spans="12:13">
      <c r="L61" s="376"/>
      <c r="M61" s="376"/>
    </row>
    <row r="62" spans="12:13">
      <c r="L62" s="376"/>
      <c r="M62" s="376"/>
    </row>
    <row r="63" spans="12:13">
      <c r="L63" s="376"/>
      <c r="M63" s="376"/>
    </row>
    <row r="64" spans="12:13">
      <c r="L64" s="376"/>
      <c r="M64" s="376"/>
    </row>
    <row r="65" spans="12:13">
      <c r="L65" s="376"/>
      <c r="M65" s="376"/>
    </row>
    <row r="66" spans="12:13">
      <c r="L66" s="376"/>
      <c r="M66" s="376"/>
    </row>
    <row r="67" spans="12:13">
      <c r="L67" s="376"/>
      <c r="M67" s="376"/>
    </row>
    <row r="68" spans="12:13">
      <c r="L68" s="376"/>
      <c r="M68" s="376"/>
    </row>
    <row r="69" spans="12:13">
      <c r="L69" s="376"/>
      <c r="M69" s="376"/>
    </row>
    <row r="70" spans="12:13">
      <c r="L70" s="376"/>
      <c r="M70" s="376"/>
    </row>
    <row r="71" spans="12:13">
      <c r="L71" s="376"/>
      <c r="M71" s="376"/>
    </row>
    <row r="72" spans="12:13">
      <c r="L72" s="376"/>
      <c r="M72" s="376"/>
    </row>
    <row r="73" spans="12:13">
      <c r="L73" s="376"/>
      <c r="M73" s="376"/>
    </row>
    <row r="74" spans="12:13">
      <c r="L74" s="376"/>
      <c r="M74" s="376"/>
    </row>
    <row r="75" spans="12:13">
      <c r="L75" s="376"/>
      <c r="M75" s="376"/>
    </row>
    <row r="76" spans="12:13">
      <c r="L76" s="376"/>
      <c r="M76" s="376"/>
    </row>
    <row r="77" spans="12:13">
      <c r="L77" s="376"/>
      <c r="M77" s="376"/>
    </row>
    <row r="78" spans="12:13">
      <c r="L78" s="376"/>
      <c r="M78" s="376"/>
    </row>
    <row r="79" spans="12:13">
      <c r="L79" s="376"/>
      <c r="M79" s="376"/>
    </row>
    <row r="80" spans="12:13">
      <c r="L80" s="376"/>
      <c r="M80" s="376"/>
    </row>
    <row r="81" spans="12:13">
      <c r="L81" s="376"/>
      <c r="M81" s="376"/>
    </row>
    <row r="82" spans="12:13">
      <c r="L82" s="376"/>
      <c r="M82" s="376"/>
    </row>
    <row r="83" spans="12:13">
      <c r="L83" s="376"/>
      <c r="M83" s="376"/>
    </row>
    <row r="84" spans="12:13">
      <c r="L84" s="376"/>
      <c r="M84" s="376"/>
    </row>
    <row r="85" spans="12:13">
      <c r="L85" s="376"/>
      <c r="M85" s="376"/>
    </row>
    <row r="86" spans="12:13">
      <c r="L86" s="376"/>
      <c r="M86" s="376"/>
    </row>
    <row r="87" spans="12:13">
      <c r="L87" s="376"/>
      <c r="M87" s="376"/>
    </row>
    <row r="88" spans="12:13">
      <c r="L88" s="376"/>
      <c r="M88" s="376"/>
    </row>
    <row r="89" spans="12:13">
      <c r="L89" s="376"/>
      <c r="M89" s="376"/>
    </row>
    <row r="90" spans="12:13">
      <c r="L90" s="376"/>
      <c r="M90" s="376"/>
    </row>
    <row r="91" spans="12:13">
      <c r="L91" s="376"/>
      <c r="M91" s="376"/>
    </row>
    <row r="92" spans="12:13">
      <c r="L92" s="376"/>
      <c r="M92" s="376"/>
    </row>
    <row r="93" spans="12:13">
      <c r="L93" s="376"/>
      <c r="M93" s="376"/>
    </row>
    <row r="94" spans="12:13">
      <c r="L94" s="376"/>
      <c r="M94" s="376"/>
    </row>
    <row r="95" spans="12:13">
      <c r="L95" s="376"/>
      <c r="M95" s="376"/>
    </row>
    <row r="96" spans="12:13">
      <c r="L96" s="376"/>
      <c r="M96" s="376"/>
    </row>
    <row r="97" spans="12:13">
      <c r="L97" s="376"/>
      <c r="M97" s="376"/>
    </row>
    <row r="98" spans="12:13">
      <c r="L98" s="376"/>
      <c r="M98" s="376"/>
    </row>
    <row r="99" spans="12:13">
      <c r="L99" s="376"/>
      <c r="M99" s="376"/>
    </row>
    <row r="100" spans="12:13">
      <c r="L100" s="376"/>
      <c r="M100" s="376"/>
    </row>
    <row r="101" spans="12:13">
      <c r="L101" s="376"/>
      <c r="M101" s="376"/>
    </row>
    <row r="102" spans="12:13">
      <c r="L102" s="376"/>
      <c r="M102" s="376"/>
    </row>
    <row r="103" spans="12:13">
      <c r="L103" s="376"/>
      <c r="M103" s="376"/>
    </row>
    <row r="104" spans="12:13">
      <c r="L104" s="376"/>
      <c r="M104" s="376"/>
    </row>
    <row r="105" spans="12:13">
      <c r="L105" s="376"/>
      <c r="M105" s="376"/>
    </row>
    <row r="106" spans="12:13">
      <c r="L106" s="376"/>
      <c r="M106" s="376"/>
    </row>
    <row r="107" spans="12:13">
      <c r="L107" s="376"/>
      <c r="M107" s="376"/>
    </row>
    <row r="108" spans="12:13">
      <c r="L108" s="376"/>
      <c r="M108" s="376"/>
    </row>
    <row r="109" spans="12:13">
      <c r="L109" s="376"/>
      <c r="M109" s="376"/>
    </row>
    <row r="110" spans="12:13">
      <c r="L110" s="376"/>
      <c r="M110" s="376"/>
    </row>
    <row r="111" spans="12:13">
      <c r="L111" s="376"/>
      <c r="M111" s="376"/>
    </row>
    <row r="112" spans="12:13">
      <c r="L112" s="376"/>
      <c r="M112" s="376"/>
    </row>
    <row r="113" spans="12:13">
      <c r="L113" s="376"/>
      <c r="M113" s="376"/>
    </row>
    <row r="114" spans="12:13">
      <c r="L114" s="376"/>
      <c r="M114" s="376"/>
    </row>
  </sheetData>
  <mergeCells count="10">
    <mergeCell ref="A1:J1"/>
    <mergeCell ref="A2:J2"/>
    <mergeCell ref="A3:J3"/>
    <mergeCell ref="A4:J4"/>
    <mergeCell ref="A5:A7"/>
    <mergeCell ref="C5:E5"/>
    <mergeCell ref="F5:H5"/>
    <mergeCell ref="I5:J5"/>
    <mergeCell ref="I6:I7"/>
    <mergeCell ref="J6:J7"/>
  </mergeCells>
  <pageMargins left="0.7" right="0.7" top="0.75" bottom="0.75" header="0.3" footer="0.3"/>
  <pageSetup scale="67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view="pageBreakPreview" zoomScaleSheetLayoutView="100" workbookViewId="0">
      <selection activeCell="A2" sqref="A2:J2"/>
    </sheetView>
  </sheetViews>
  <sheetFormatPr defaultRowHeight="12.75"/>
  <cols>
    <col min="1" max="1" width="26.28515625" style="290" customWidth="1"/>
    <col min="2" max="2" width="10.85546875" style="290" customWidth="1"/>
    <col min="3" max="3" width="10" style="290" customWidth="1"/>
    <col min="4" max="4" width="10.5703125" style="290" customWidth="1"/>
    <col min="5" max="5" width="11.42578125" style="290" customWidth="1"/>
    <col min="6" max="6" width="9.140625" style="290" customWidth="1"/>
    <col min="7" max="7" width="9.85546875" style="290" customWidth="1"/>
    <col min="8" max="8" width="10.42578125" style="290" bestFit="1" customWidth="1"/>
    <col min="9" max="9" width="11.140625" style="290" bestFit="1" customWidth="1"/>
    <col min="10" max="10" width="10.28515625" style="290" bestFit="1" customWidth="1"/>
    <col min="11" max="256" width="9.140625" style="290"/>
    <col min="257" max="257" width="26.28515625" style="290" customWidth="1"/>
    <col min="258" max="258" width="10.85546875" style="290" customWidth="1"/>
    <col min="259" max="259" width="10" style="290" customWidth="1"/>
    <col min="260" max="260" width="10.5703125" style="290" customWidth="1"/>
    <col min="261" max="261" width="11.42578125" style="290" customWidth="1"/>
    <col min="262" max="262" width="9.140625" style="290" customWidth="1"/>
    <col min="263" max="263" width="9.85546875" style="290" customWidth="1"/>
    <col min="264" max="264" width="10.28515625" style="290" bestFit="1" customWidth="1"/>
    <col min="265" max="265" width="8.7109375" style="290" bestFit="1" customWidth="1"/>
    <col min="266" max="266" width="10.140625" style="290" bestFit="1" customWidth="1"/>
    <col min="267" max="512" width="9.140625" style="290"/>
    <col min="513" max="513" width="26.28515625" style="290" customWidth="1"/>
    <col min="514" max="514" width="10.85546875" style="290" customWidth="1"/>
    <col min="515" max="515" width="10" style="290" customWidth="1"/>
    <col min="516" max="516" width="10.5703125" style="290" customWidth="1"/>
    <col min="517" max="517" width="11.42578125" style="290" customWidth="1"/>
    <col min="518" max="518" width="9.140625" style="290" customWidth="1"/>
    <col min="519" max="519" width="9.85546875" style="290" customWidth="1"/>
    <col min="520" max="520" width="10.28515625" style="290" bestFit="1" customWidth="1"/>
    <col min="521" max="521" width="8.7109375" style="290" bestFit="1" customWidth="1"/>
    <col min="522" max="522" width="10.140625" style="290" bestFit="1" customWidth="1"/>
    <col min="523" max="768" width="9.140625" style="290"/>
    <col min="769" max="769" width="26.28515625" style="290" customWidth="1"/>
    <col min="770" max="770" width="10.85546875" style="290" customWidth="1"/>
    <col min="771" max="771" width="10" style="290" customWidth="1"/>
    <col min="772" max="772" width="10.5703125" style="290" customWidth="1"/>
    <col min="773" max="773" width="11.42578125" style="290" customWidth="1"/>
    <col min="774" max="774" width="9.140625" style="290" customWidth="1"/>
    <col min="775" max="775" width="9.85546875" style="290" customWidth="1"/>
    <col min="776" max="776" width="10.28515625" style="290" bestFit="1" customWidth="1"/>
    <col min="777" max="777" width="8.7109375" style="290" bestFit="1" customWidth="1"/>
    <col min="778" max="778" width="10.140625" style="290" bestFit="1" customWidth="1"/>
    <col min="779" max="1024" width="9.140625" style="290"/>
    <col min="1025" max="1025" width="26.28515625" style="290" customWidth="1"/>
    <col min="1026" max="1026" width="10.85546875" style="290" customWidth="1"/>
    <col min="1027" max="1027" width="10" style="290" customWidth="1"/>
    <col min="1028" max="1028" width="10.5703125" style="290" customWidth="1"/>
    <col min="1029" max="1029" width="11.42578125" style="290" customWidth="1"/>
    <col min="1030" max="1030" width="9.140625" style="290" customWidth="1"/>
    <col min="1031" max="1031" width="9.85546875" style="290" customWidth="1"/>
    <col min="1032" max="1032" width="10.28515625" style="290" bestFit="1" customWidth="1"/>
    <col min="1033" max="1033" width="8.7109375" style="290" bestFit="1" customWidth="1"/>
    <col min="1034" max="1034" width="10.140625" style="290" bestFit="1" customWidth="1"/>
    <col min="1035" max="1280" width="9.140625" style="290"/>
    <col min="1281" max="1281" width="26.28515625" style="290" customWidth="1"/>
    <col min="1282" max="1282" width="10.85546875" style="290" customWidth="1"/>
    <col min="1283" max="1283" width="10" style="290" customWidth="1"/>
    <col min="1284" max="1284" width="10.5703125" style="290" customWidth="1"/>
    <col min="1285" max="1285" width="11.42578125" style="290" customWidth="1"/>
    <col min="1286" max="1286" width="9.140625" style="290" customWidth="1"/>
    <col min="1287" max="1287" width="9.85546875" style="290" customWidth="1"/>
    <col min="1288" max="1288" width="10.28515625" style="290" bestFit="1" customWidth="1"/>
    <col min="1289" max="1289" width="8.7109375" style="290" bestFit="1" customWidth="1"/>
    <col min="1290" max="1290" width="10.140625" style="290" bestFit="1" customWidth="1"/>
    <col min="1291" max="1536" width="9.140625" style="290"/>
    <col min="1537" max="1537" width="26.28515625" style="290" customWidth="1"/>
    <col min="1538" max="1538" width="10.85546875" style="290" customWidth="1"/>
    <col min="1539" max="1539" width="10" style="290" customWidth="1"/>
    <col min="1540" max="1540" width="10.5703125" style="290" customWidth="1"/>
    <col min="1541" max="1541" width="11.42578125" style="290" customWidth="1"/>
    <col min="1542" max="1542" width="9.140625" style="290" customWidth="1"/>
    <col min="1543" max="1543" width="9.85546875" style="290" customWidth="1"/>
    <col min="1544" max="1544" width="10.28515625" style="290" bestFit="1" customWidth="1"/>
    <col min="1545" max="1545" width="8.7109375" style="290" bestFit="1" customWidth="1"/>
    <col min="1546" max="1546" width="10.140625" style="290" bestFit="1" customWidth="1"/>
    <col min="1547" max="1792" width="9.140625" style="290"/>
    <col min="1793" max="1793" width="26.28515625" style="290" customWidth="1"/>
    <col min="1794" max="1794" width="10.85546875" style="290" customWidth="1"/>
    <col min="1795" max="1795" width="10" style="290" customWidth="1"/>
    <col min="1796" max="1796" width="10.5703125" style="290" customWidth="1"/>
    <col min="1797" max="1797" width="11.42578125" style="290" customWidth="1"/>
    <col min="1798" max="1798" width="9.140625" style="290" customWidth="1"/>
    <col min="1799" max="1799" width="9.85546875" style="290" customWidth="1"/>
    <col min="1800" max="1800" width="10.28515625" style="290" bestFit="1" customWidth="1"/>
    <col min="1801" max="1801" width="8.7109375" style="290" bestFit="1" customWidth="1"/>
    <col min="1802" max="1802" width="10.140625" style="290" bestFit="1" customWidth="1"/>
    <col min="1803" max="2048" width="9.140625" style="290"/>
    <col min="2049" max="2049" width="26.28515625" style="290" customWidth="1"/>
    <col min="2050" max="2050" width="10.85546875" style="290" customWidth="1"/>
    <col min="2051" max="2051" width="10" style="290" customWidth="1"/>
    <col min="2052" max="2052" width="10.5703125" style="290" customWidth="1"/>
    <col min="2053" max="2053" width="11.42578125" style="290" customWidth="1"/>
    <col min="2054" max="2054" width="9.140625" style="290" customWidth="1"/>
    <col min="2055" max="2055" width="9.85546875" style="290" customWidth="1"/>
    <col min="2056" max="2056" width="10.28515625" style="290" bestFit="1" customWidth="1"/>
    <col min="2057" max="2057" width="8.7109375" style="290" bestFit="1" customWidth="1"/>
    <col min="2058" max="2058" width="10.140625" style="290" bestFit="1" customWidth="1"/>
    <col min="2059" max="2304" width="9.140625" style="290"/>
    <col min="2305" max="2305" width="26.28515625" style="290" customWidth="1"/>
    <col min="2306" max="2306" width="10.85546875" style="290" customWidth="1"/>
    <col min="2307" max="2307" width="10" style="290" customWidth="1"/>
    <col min="2308" max="2308" width="10.5703125" style="290" customWidth="1"/>
    <col min="2309" max="2309" width="11.42578125" style="290" customWidth="1"/>
    <col min="2310" max="2310" width="9.140625" style="290" customWidth="1"/>
    <col min="2311" max="2311" width="9.85546875" style="290" customWidth="1"/>
    <col min="2312" max="2312" width="10.28515625" style="290" bestFit="1" customWidth="1"/>
    <col min="2313" max="2313" width="8.7109375" style="290" bestFit="1" customWidth="1"/>
    <col min="2314" max="2314" width="10.140625" style="290" bestFit="1" customWidth="1"/>
    <col min="2315" max="2560" width="9.140625" style="290"/>
    <col min="2561" max="2561" width="26.28515625" style="290" customWidth="1"/>
    <col min="2562" max="2562" width="10.85546875" style="290" customWidth="1"/>
    <col min="2563" max="2563" width="10" style="290" customWidth="1"/>
    <col min="2564" max="2564" width="10.5703125" style="290" customWidth="1"/>
    <col min="2565" max="2565" width="11.42578125" style="290" customWidth="1"/>
    <col min="2566" max="2566" width="9.140625" style="290" customWidth="1"/>
    <col min="2567" max="2567" width="9.85546875" style="290" customWidth="1"/>
    <col min="2568" max="2568" width="10.28515625" style="290" bestFit="1" customWidth="1"/>
    <col min="2569" max="2569" width="8.7109375" style="290" bestFit="1" customWidth="1"/>
    <col min="2570" max="2570" width="10.140625" style="290" bestFit="1" customWidth="1"/>
    <col min="2571" max="2816" width="9.140625" style="290"/>
    <col min="2817" max="2817" width="26.28515625" style="290" customWidth="1"/>
    <col min="2818" max="2818" width="10.85546875" style="290" customWidth="1"/>
    <col min="2819" max="2819" width="10" style="290" customWidth="1"/>
    <col min="2820" max="2820" width="10.5703125" style="290" customWidth="1"/>
    <col min="2821" max="2821" width="11.42578125" style="290" customWidth="1"/>
    <col min="2822" max="2822" width="9.140625" style="290" customWidth="1"/>
    <col min="2823" max="2823" width="9.85546875" style="290" customWidth="1"/>
    <col min="2824" max="2824" width="10.28515625" style="290" bestFit="1" customWidth="1"/>
    <col min="2825" max="2825" width="8.7109375" style="290" bestFit="1" customWidth="1"/>
    <col min="2826" max="2826" width="10.140625" style="290" bestFit="1" customWidth="1"/>
    <col min="2827" max="3072" width="9.140625" style="290"/>
    <col min="3073" max="3073" width="26.28515625" style="290" customWidth="1"/>
    <col min="3074" max="3074" width="10.85546875" style="290" customWidth="1"/>
    <col min="3075" max="3075" width="10" style="290" customWidth="1"/>
    <col min="3076" max="3076" width="10.5703125" style="290" customWidth="1"/>
    <col min="3077" max="3077" width="11.42578125" style="290" customWidth="1"/>
    <col min="3078" max="3078" width="9.140625" style="290" customWidth="1"/>
    <col min="3079" max="3079" width="9.85546875" style="290" customWidth="1"/>
    <col min="3080" max="3080" width="10.28515625" style="290" bestFit="1" customWidth="1"/>
    <col min="3081" max="3081" width="8.7109375" style="290" bestFit="1" customWidth="1"/>
    <col min="3082" max="3082" width="10.140625" style="290" bestFit="1" customWidth="1"/>
    <col min="3083" max="3328" width="9.140625" style="290"/>
    <col min="3329" max="3329" width="26.28515625" style="290" customWidth="1"/>
    <col min="3330" max="3330" width="10.85546875" style="290" customWidth="1"/>
    <col min="3331" max="3331" width="10" style="290" customWidth="1"/>
    <col min="3332" max="3332" width="10.5703125" style="290" customWidth="1"/>
    <col min="3333" max="3333" width="11.42578125" style="290" customWidth="1"/>
    <col min="3334" max="3334" width="9.140625" style="290" customWidth="1"/>
    <col min="3335" max="3335" width="9.85546875" style="290" customWidth="1"/>
    <col min="3336" max="3336" width="10.28515625" style="290" bestFit="1" customWidth="1"/>
    <col min="3337" max="3337" width="8.7109375" style="290" bestFit="1" customWidth="1"/>
    <col min="3338" max="3338" width="10.140625" style="290" bestFit="1" customWidth="1"/>
    <col min="3339" max="3584" width="9.140625" style="290"/>
    <col min="3585" max="3585" width="26.28515625" style="290" customWidth="1"/>
    <col min="3586" max="3586" width="10.85546875" style="290" customWidth="1"/>
    <col min="3587" max="3587" width="10" style="290" customWidth="1"/>
    <col min="3588" max="3588" width="10.5703125" style="290" customWidth="1"/>
    <col min="3589" max="3589" width="11.42578125" style="290" customWidth="1"/>
    <col min="3590" max="3590" width="9.140625" style="290" customWidth="1"/>
    <col min="3591" max="3591" width="9.85546875" style="290" customWidth="1"/>
    <col min="3592" max="3592" width="10.28515625" style="290" bestFit="1" customWidth="1"/>
    <col min="3593" max="3593" width="8.7109375" style="290" bestFit="1" customWidth="1"/>
    <col min="3594" max="3594" width="10.140625" style="290" bestFit="1" customWidth="1"/>
    <col min="3595" max="3840" width="9.140625" style="290"/>
    <col min="3841" max="3841" width="26.28515625" style="290" customWidth="1"/>
    <col min="3842" max="3842" width="10.85546875" style="290" customWidth="1"/>
    <col min="3843" max="3843" width="10" style="290" customWidth="1"/>
    <col min="3844" max="3844" width="10.5703125" style="290" customWidth="1"/>
    <col min="3845" max="3845" width="11.42578125" style="290" customWidth="1"/>
    <col min="3846" max="3846" width="9.140625" style="290" customWidth="1"/>
    <col min="3847" max="3847" width="9.85546875" style="290" customWidth="1"/>
    <col min="3848" max="3848" width="10.28515625" style="290" bestFit="1" customWidth="1"/>
    <col min="3849" max="3849" width="8.7109375" style="290" bestFit="1" customWidth="1"/>
    <col min="3850" max="3850" width="10.140625" style="290" bestFit="1" customWidth="1"/>
    <col min="3851" max="4096" width="9.140625" style="290"/>
    <col min="4097" max="4097" width="26.28515625" style="290" customWidth="1"/>
    <col min="4098" max="4098" width="10.85546875" style="290" customWidth="1"/>
    <col min="4099" max="4099" width="10" style="290" customWidth="1"/>
    <col min="4100" max="4100" width="10.5703125" style="290" customWidth="1"/>
    <col min="4101" max="4101" width="11.42578125" style="290" customWidth="1"/>
    <col min="4102" max="4102" width="9.140625" style="290" customWidth="1"/>
    <col min="4103" max="4103" width="9.85546875" style="290" customWidth="1"/>
    <col min="4104" max="4104" width="10.28515625" style="290" bestFit="1" customWidth="1"/>
    <col min="4105" max="4105" width="8.7109375" style="290" bestFit="1" customWidth="1"/>
    <col min="4106" max="4106" width="10.140625" style="290" bestFit="1" customWidth="1"/>
    <col min="4107" max="4352" width="9.140625" style="290"/>
    <col min="4353" max="4353" width="26.28515625" style="290" customWidth="1"/>
    <col min="4354" max="4354" width="10.85546875" style="290" customWidth="1"/>
    <col min="4355" max="4355" width="10" style="290" customWidth="1"/>
    <col min="4356" max="4356" width="10.5703125" style="290" customWidth="1"/>
    <col min="4357" max="4357" width="11.42578125" style="290" customWidth="1"/>
    <col min="4358" max="4358" width="9.140625" style="290" customWidth="1"/>
    <col min="4359" max="4359" width="9.85546875" style="290" customWidth="1"/>
    <col min="4360" max="4360" width="10.28515625" style="290" bestFit="1" customWidth="1"/>
    <col min="4361" max="4361" width="8.7109375" style="290" bestFit="1" customWidth="1"/>
    <col min="4362" max="4362" width="10.140625" style="290" bestFit="1" customWidth="1"/>
    <col min="4363" max="4608" width="9.140625" style="290"/>
    <col min="4609" max="4609" width="26.28515625" style="290" customWidth="1"/>
    <col min="4610" max="4610" width="10.85546875" style="290" customWidth="1"/>
    <col min="4611" max="4611" width="10" style="290" customWidth="1"/>
    <col min="4612" max="4612" width="10.5703125" style="290" customWidth="1"/>
    <col min="4613" max="4613" width="11.42578125" style="290" customWidth="1"/>
    <col min="4614" max="4614" width="9.140625" style="290" customWidth="1"/>
    <col min="4615" max="4615" width="9.85546875" style="290" customWidth="1"/>
    <col min="4616" max="4616" width="10.28515625" style="290" bestFit="1" customWidth="1"/>
    <col min="4617" max="4617" width="8.7109375" style="290" bestFit="1" customWidth="1"/>
    <col min="4618" max="4618" width="10.140625" style="290" bestFit="1" customWidth="1"/>
    <col min="4619" max="4864" width="9.140625" style="290"/>
    <col min="4865" max="4865" width="26.28515625" style="290" customWidth="1"/>
    <col min="4866" max="4866" width="10.85546875" style="290" customWidth="1"/>
    <col min="4867" max="4867" width="10" style="290" customWidth="1"/>
    <col min="4868" max="4868" width="10.5703125" style="290" customWidth="1"/>
    <col min="4869" max="4869" width="11.42578125" style="290" customWidth="1"/>
    <col min="4870" max="4870" width="9.140625" style="290" customWidth="1"/>
    <col min="4871" max="4871" width="9.85546875" style="290" customWidth="1"/>
    <col min="4872" max="4872" width="10.28515625" style="290" bestFit="1" customWidth="1"/>
    <col min="4873" max="4873" width="8.7109375" style="290" bestFit="1" customWidth="1"/>
    <col min="4874" max="4874" width="10.140625" style="290" bestFit="1" customWidth="1"/>
    <col min="4875" max="5120" width="9.140625" style="290"/>
    <col min="5121" max="5121" width="26.28515625" style="290" customWidth="1"/>
    <col min="5122" max="5122" width="10.85546875" style="290" customWidth="1"/>
    <col min="5123" max="5123" width="10" style="290" customWidth="1"/>
    <col min="5124" max="5124" width="10.5703125" style="290" customWidth="1"/>
    <col min="5125" max="5125" width="11.42578125" style="290" customWidth="1"/>
    <col min="5126" max="5126" width="9.140625" style="290" customWidth="1"/>
    <col min="5127" max="5127" width="9.85546875" style="290" customWidth="1"/>
    <col min="5128" max="5128" width="10.28515625" style="290" bestFit="1" customWidth="1"/>
    <col min="5129" max="5129" width="8.7109375" style="290" bestFit="1" customWidth="1"/>
    <col min="5130" max="5130" width="10.140625" style="290" bestFit="1" customWidth="1"/>
    <col min="5131" max="5376" width="9.140625" style="290"/>
    <col min="5377" max="5377" width="26.28515625" style="290" customWidth="1"/>
    <col min="5378" max="5378" width="10.85546875" style="290" customWidth="1"/>
    <col min="5379" max="5379" width="10" style="290" customWidth="1"/>
    <col min="5380" max="5380" width="10.5703125" style="290" customWidth="1"/>
    <col min="5381" max="5381" width="11.42578125" style="290" customWidth="1"/>
    <col min="5382" max="5382" width="9.140625" style="290" customWidth="1"/>
    <col min="5383" max="5383" width="9.85546875" style="290" customWidth="1"/>
    <col min="5384" max="5384" width="10.28515625" style="290" bestFit="1" customWidth="1"/>
    <col min="5385" max="5385" width="8.7109375" style="290" bestFit="1" customWidth="1"/>
    <col min="5386" max="5386" width="10.140625" style="290" bestFit="1" customWidth="1"/>
    <col min="5387" max="5632" width="9.140625" style="290"/>
    <col min="5633" max="5633" width="26.28515625" style="290" customWidth="1"/>
    <col min="5634" max="5634" width="10.85546875" style="290" customWidth="1"/>
    <col min="5635" max="5635" width="10" style="290" customWidth="1"/>
    <col min="5636" max="5636" width="10.5703125" style="290" customWidth="1"/>
    <col min="5637" max="5637" width="11.42578125" style="290" customWidth="1"/>
    <col min="5638" max="5638" width="9.140625" style="290" customWidth="1"/>
    <col min="5639" max="5639" width="9.85546875" style="290" customWidth="1"/>
    <col min="5640" max="5640" width="10.28515625" style="290" bestFit="1" customWidth="1"/>
    <col min="5641" max="5641" width="8.7109375" style="290" bestFit="1" customWidth="1"/>
    <col min="5642" max="5642" width="10.140625" style="290" bestFit="1" customWidth="1"/>
    <col min="5643" max="5888" width="9.140625" style="290"/>
    <col min="5889" max="5889" width="26.28515625" style="290" customWidth="1"/>
    <col min="5890" max="5890" width="10.85546875" style="290" customWidth="1"/>
    <col min="5891" max="5891" width="10" style="290" customWidth="1"/>
    <col min="5892" max="5892" width="10.5703125" style="290" customWidth="1"/>
    <col min="5893" max="5893" width="11.42578125" style="290" customWidth="1"/>
    <col min="5894" max="5894" width="9.140625" style="290" customWidth="1"/>
    <col min="5895" max="5895" width="9.85546875" style="290" customWidth="1"/>
    <col min="5896" max="5896" width="10.28515625" style="290" bestFit="1" customWidth="1"/>
    <col min="5897" max="5897" width="8.7109375" style="290" bestFit="1" customWidth="1"/>
    <col min="5898" max="5898" width="10.140625" style="290" bestFit="1" customWidth="1"/>
    <col min="5899" max="6144" width="9.140625" style="290"/>
    <col min="6145" max="6145" width="26.28515625" style="290" customWidth="1"/>
    <col min="6146" max="6146" width="10.85546875" style="290" customWidth="1"/>
    <col min="6147" max="6147" width="10" style="290" customWidth="1"/>
    <col min="6148" max="6148" width="10.5703125" style="290" customWidth="1"/>
    <col min="6149" max="6149" width="11.42578125" style="290" customWidth="1"/>
    <col min="6150" max="6150" width="9.140625" style="290" customWidth="1"/>
    <col min="6151" max="6151" width="9.85546875" style="290" customWidth="1"/>
    <col min="6152" max="6152" width="10.28515625" style="290" bestFit="1" customWidth="1"/>
    <col min="6153" max="6153" width="8.7109375" style="290" bestFit="1" customWidth="1"/>
    <col min="6154" max="6154" width="10.140625" style="290" bestFit="1" customWidth="1"/>
    <col min="6155" max="6400" width="9.140625" style="290"/>
    <col min="6401" max="6401" width="26.28515625" style="290" customWidth="1"/>
    <col min="6402" max="6402" width="10.85546875" style="290" customWidth="1"/>
    <col min="6403" max="6403" width="10" style="290" customWidth="1"/>
    <col min="6404" max="6404" width="10.5703125" style="290" customWidth="1"/>
    <col min="6405" max="6405" width="11.42578125" style="290" customWidth="1"/>
    <col min="6406" max="6406" width="9.140625" style="290" customWidth="1"/>
    <col min="6407" max="6407" width="9.85546875" style="290" customWidth="1"/>
    <col min="6408" max="6408" width="10.28515625" style="290" bestFit="1" customWidth="1"/>
    <col min="6409" max="6409" width="8.7109375" style="290" bestFit="1" customWidth="1"/>
    <col min="6410" max="6410" width="10.140625" style="290" bestFit="1" customWidth="1"/>
    <col min="6411" max="6656" width="9.140625" style="290"/>
    <col min="6657" max="6657" width="26.28515625" style="290" customWidth="1"/>
    <col min="6658" max="6658" width="10.85546875" style="290" customWidth="1"/>
    <col min="6659" max="6659" width="10" style="290" customWidth="1"/>
    <col min="6660" max="6660" width="10.5703125" style="290" customWidth="1"/>
    <col min="6661" max="6661" width="11.42578125" style="290" customWidth="1"/>
    <col min="6662" max="6662" width="9.140625" style="290" customWidth="1"/>
    <col min="6663" max="6663" width="9.85546875" style="290" customWidth="1"/>
    <col min="6664" max="6664" width="10.28515625" style="290" bestFit="1" customWidth="1"/>
    <col min="6665" max="6665" width="8.7109375" style="290" bestFit="1" customWidth="1"/>
    <col min="6666" max="6666" width="10.140625" style="290" bestFit="1" customWidth="1"/>
    <col min="6667" max="6912" width="9.140625" style="290"/>
    <col min="6913" max="6913" width="26.28515625" style="290" customWidth="1"/>
    <col min="6914" max="6914" width="10.85546875" style="290" customWidth="1"/>
    <col min="6915" max="6915" width="10" style="290" customWidth="1"/>
    <col min="6916" max="6916" width="10.5703125" style="290" customWidth="1"/>
    <col min="6917" max="6917" width="11.42578125" style="290" customWidth="1"/>
    <col min="6918" max="6918" width="9.140625" style="290" customWidth="1"/>
    <col min="6919" max="6919" width="9.85546875" style="290" customWidth="1"/>
    <col min="6920" max="6920" width="10.28515625" style="290" bestFit="1" customWidth="1"/>
    <col min="6921" max="6921" width="8.7109375" style="290" bestFit="1" customWidth="1"/>
    <col min="6922" max="6922" width="10.140625" style="290" bestFit="1" customWidth="1"/>
    <col min="6923" max="7168" width="9.140625" style="290"/>
    <col min="7169" max="7169" width="26.28515625" style="290" customWidth="1"/>
    <col min="7170" max="7170" width="10.85546875" style="290" customWidth="1"/>
    <col min="7171" max="7171" width="10" style="290" customWidth="1"/>
    <col min="7172" max="7172" width="10.5703125" style="290" customWidth="1"/>
    <col min="7173" max="7173" width="11.42578125" style="290" customWidth="1"/>
    <col min="7174" max="7174" width="9.140625" style="290" customWidth="1"/>
    <col min="7175" max="7175" width="9.85546875" style="290" customWidth="1"/>
    <col min="7176" max="7176" width="10.28515625" style="290" bestFit="1" customWidth="1"/>
    <col min="7177" max="7177" width="8.7109375" style="290" bestFit="1" customWidth="1"/>
    <col min="7178" max="7178" width="10.140625" style="290" bestFit="1" customWidth="1"/>
    <col min="7179" max="7424" width="9.140625" style="290"/>
    <col min="7425" max="7425" width="26.28515625" style="290" customWidth="1"/>
    <col min="7426" max="7426" width="10.85546875" style="290" customWidth="1"/>
    <col min="7427" max="7427" width="10" style="290" customWidth="1"/>
    <col min="7428" max="7428" width="10.5703125" style="290" customWidth="1"/>
    <col min="7429" max="7429" width="11.42578125" style="290" customWidth="1"/>
    <col min="7430" max="7430" width="9.140625" style="290" customWidth="1"/>
    <col min="7431" max="7431" width="9.85546875" style="290" customWidth="1"/>
    <col min="7432" max="7432" width="10.28515625" style="290" bestFit="1" customWidth="1"/>
    <col min="7433" max="7433" width="8.7109375" style="290" bestFit="1" customWidth="1"/>
    <col min="7434" max="7434" width="10.140625" style="290" bestFit="1" customWidth="1"/>
    <col min="7435" max="7680" width="9.140625" style="290"/>
    <col min="7681" max="7681" width="26.28515625" style="290" customWidth="1"/>
    <col min="7682" max="7682" width="10.85546875" style="290" customWidth="1"/>
    <col min="7683" max="7683" width="10" style="290" customWidth="1"/>
    <col min="7684" max="7684" width="10.5703125" style="290" customWidth="1"/>
    <col min="7685" max="7685" width="11.42578125" style="290" customWidth="1"/>
    <col min="7686" max="7686" width="9.140625" style="290" customWidth="1"/>
    <col min="7687" max="7687" width="9.85546875" style="290" customWidth="1"/>
    <col min="7688" max="7688" width="10.28515625" style="290" bestFit="1" customWidth="1"/>
    <col min="7689" max="7689" width="8.7109375" style="290" bestFit="1" customWidth="1"/>
    <col min="7690" max="7690" width="10.140625" style="290" bestFit="1" customWidth="1"/>
    <col min="7691" max="7936" width="9.140625" style="290"/>
    <col min="7937" max="7937" width="26.28515625" style="290" customWidth="1"/>
    <col min="7938" max="7938" width="10.85546875" style="290" customWidth="1"/>
    <col min="7939" max="7939" width="10" style="290" customWidth="1"/>
    <col min="7940" max="7940" width="10.5703125" style="290" customWidth="1"/>
    <col min="7941" max="7941" width="11.42578125" style="290" customWidth="1"/>
    <col min="7942" max="7942" width="9.140625" style="290" customWidth="1"/>
    <col min="7943" max="7943" width="9.85546875" style="290" customWidth="1"/>
    <col min="7944" max="7944" width="10.28515625" style="290" bestFit="1" customWidth="1"/>
    <col min="7945" max="7945" width="8.7109375" style="290" bestFit="1" customWidth="1"/>
    <col min="7946" max="7946" width="10.140625" style="290" bestFit="1" customWidth="1"/>
    <col min="7947" max="8192" width="9.140625" style="290"/>
    <col min="8193" max="8193" width="26.28515625" style="290" customWidth="1"/>
    <col min="8194" max="8194" width="10.85546875" style="290" customWidth="1"/>
    <col min="8195" max="8195" width="10" style="290" customWidth="1"/>
    <col min="8196" max="8196" width="10.5703125" style="290" customWidth="1"/>
    <col min="8197" max="8197" width="11.42578125" style="290" customWidth="1"/>
    <col min="8198" max="8198" width="9.140625" style="290" customWidth="1"/>
    <col min="8199" max="8199" width="9.85546875" style="290" customWidth="1"/>
    <col min="8200" max="8200" width="10.28515625" style="290" bestFit="1" customWidth="1"/>
    <col min="8201" max="8201" width="8.7109375" style="290" bestFit="1" customWidth="1"/>
    <col min="8202" max="8202" width="10.140625" style="290" bestFit="1" customWidth="1"/>
    <col min="8203" max="8448" width="9.140625" style="290"/>
    <col min="8449" max="8449" width="26.28515625" style="290" customWidth="1"/>
    <col min="8450" max="8450" width="10.85546875" style="290" customWidth="1"/>
    <col min="8451" max="8451" width="10" style="290" customWidth="1"/>
    <col min="8452" max="8452" width="10.5703125" style="290" customWidth="1"/>
    <col min="8453" max="8453" width="11.42578125" style="290" customWidth="1"/>
    <col min="8454" max="8454" width="9.140625" style="290" customWidth="1"/>
    <col min="8455" max="8455" width="9.85546875" style="290" customWidth="1"/>
    <col min="8456" max="8456" width="10.28515625" style="290" bestFit="1" customWidth="1"/>
    <col min="8457" max="8457" width="8.7109375" style="290" bestFit="1" customWidth="1"/>
    <col min="8458" max="8458" width="10.140625" style="290" bestFit="1" customWidth="1"/>
    <col min="8459" max="8704" width="9.140625" style="290"/>
    <col min="8705" max="8705" width="26.28515625" style="290" customWidth="1"/>
    <col min="8706" max="8706" width="10.85546875" style="290" customWidth="1"/>
    <col min="8707" max="8707" width="10" style="290" customWidth="1"/>
    <col min="8708" max="8708" width="10.5703125" style="290" customWidth="1"/>
    <col min="8709" max="8709" width="11.42578125" style="290" customWidth="1"/>
    <col min="8710" max="8710" width="9.140625" style="290" customWidth="1"/>
    <col min="8711" max="8711" width="9.85546875" style="290" customWidth="1"/>
    <col min="8712" max="8712" width="10.28515625" style="290" bestFit="1" customWidth="1"/>
    <col min="8713" max="8713" width="8.7109375" style="290" bestFit="1" customWidth="1"/>
    <col min="8714" max="8714" width="10.140625" style="290" bestFit="1" customWidth="1"/>
    <col min="8715" max="8960" width="9.140625" style="290"/>
    <col min="8961" max="8961" width="26.28515625" style="290" customWidth="1"/>
    <col min="8962" max="8962" width="10.85546875" style="290" customWidth="1"/>
    <col min="8963" max="8963" width="10" style="290" customWidth="1"/>
    <col min="8964" max="8964" width="10.5703125" style="290" customWidth="1"/>
    <col min="8965" max="8965" width="11.42578125" style="290" customWidth="1"/>
    <col min="8966" max="8966" width="9.140625" style="290" customWidth="1"/>
    <col min="8967" max="8967" width="9.85546875" style="290" customWidth="1"/>
    <col min="8968" max="8968" width="10.28515625" style="290" bestFit="1" customWidth="1"/>
    <col min="8969" max="8969" width="8.7109375" style="290" bestFit="1" customWidth="1"/>
    <col min="8970" max="8970" width="10.140625" style="290" bestFit="1" customWidth="1"/>
    <col min="8971" max="9216" width="9.140625" style="290"/>
    <col min="9217" max="9217" width="26.28515625" style="290" customWidth="1"/>
    <col min="9218" max="9218" width="10.85546875" style="290" customWidth="1"/>
    <col min="9219" max="9219" width="10" style="290" customWidth="1"/>
    <col min="9220" max="9220" width="10.5703125" style="290" customWidth="1"/>
    <col min="9221" max="9221" width="11.42578125" style="290" customWidth="1"/>
    <col min="9222" max="9222" width="9.140625" style="290" customWidth="1"/>
    <col min="9223" max="9223" width="9.85546875" style="290" customWidth="1"/>
    <col min="9224" max="9224" width="10.28515625" style="290" bestFit="1" customWidth="1"/>
    <col min="9225" max="9225" width="8.7109375" style="290" bestFit="1" customWidth="1"/>
    <col min="9226" max="9226" width="10.140625" style="290" bestFit="1" customWidth="1"/>
    <col min="9227" max="9472" width="9.140625" style="290"/>
    <col min="9473" max="9473" width="26.28515625" style="290" customWidth="1"/>
    <col min="9474" max="9474" width="10.85546875" style="290" customWidth="1"/>
    <col min="9475" max="9475" width="10" style="290" customWidth="1"/>
    <col min="9476" max="9476" width="10.5703125" style="290" customWidth="1"/>
    <col min="9477" max="9477" width="11.42578125" style="290" customWidth="1"/>
    <col min="9478" max="9478" width="9.140625" style="290" customWidth="1"/>
    <col min="9479" max="9479" width="9.85546875" style="290" customWidth="1"/>
    <col min="9480" max="9480" width="10.28515625" style="290" bestFit="1" customWidth="1"/>
    <col min="9481" max="9481" width="8.7109375" style="290" bestFit="1" customWidth="1"/>
    <col min="9482" max="9482" width="10.140625" style="290" bestFit="1" customWidth="1"/>
    <col min="9483" max="9728" width="9.140625" style="290"/>
    <col min="9729" max="9729" width="26.28515625" style="290" customWidth="1"/>
    <col min="9730" max="9730" width="10.85546875" style="290" customWidth="1"/>
    <col min="9731" max="9731" width="10" style="290" customWidth="1"/>
    <col min="9732" max="9732" width="10.5703125" style="290" customWidth="1"/>
    <col min="9733" max="9733" width="11.42578125" style="290" customWidth="1"/>
    <col min="9734" max="9734" width="9.140625" style="290" customWidth="1"/>
    <col min="9735" max="9735" width="9.85546875" style="290" customWidth="1"/>
    <col min="9736" max="9736" width="10.28515625" style="290" bestFit="1" customWidth="1"/>
    <col min="9737" max="9737" width="8.7109375" style="290" bestFit="1" customWidth="1"/>
    <col min="9738" max="9738" width="10.140625" style="290" bestFit="1" customWidth="1"/>
    <col min="9739" max="9984" width="9.140625" style="290"/>
    <col min="9985" max="9985" width="26.28515625" style="290" customWidth="1"/>
    <col min="9986" max="9986" width="10.85546875" style="290" customWidth="1"/>
    <col min="9987" max="9987" width="10" style="290" customWidth="1"/>
    <col min="9988" max="9988" width="10.5703125" style="290" customWidth="1"/>
    <col min="9989" max="9989" width="11.42578125" style="290" customWidth="1"/>
    <col min="9990" max="9990" width="9.140625" style="290" customWidth="1"/>
    <col min="9991" max="9991" width="9.85546875" style="290" customWidth="1"/>
    <col min="9992" max="9992" width="10.28515625" style="290" bestFit="1" customWidth="1"/>
    <col min="9993" max="9993" width="8.7109375" style="290" bestFit="1" customWidth="1"/>
    <col min="9994" max="9994" width="10.140625" style="290" bestFit="1" customWidth="1"/>
    <col min="9995" max="10240" width="9.140625" style="290"/>
    <col min="10241" max="10241" width="26.28515625" style="290" customWidth="1"/>
    <col min="10242" max="10242" width="10.85546875" style="290" customWidth="1"/>
    <col min="10243" max="10243" width="10" style="290" customWidth="1"/>
    <col min="10244" max="10244" width="10.5703125" style="290" customWidth="1"/>
    <col min="10245" max="10245" width="11.42578125" style="290" customWidth="1"/>
    <col min="10246" max="10246" width="9.140625" style="290" customWidth="1"/>
    <col min="10247" max="10247" width="9.85546875" style="290" customWidth="1"/>
    <col min="10248" max="10248" width="10.28515625" style="290" bestFit="1" customWidth="1"/>
    <col min="10249" max="10249" width="8.7109375" style="290" bestFit="1" customWidth="1"/>
    <col min="10250" max="10250" width="10.140625" style="290" bestFit="1" customWidth="1"/>
    <col min="10251" max="10496" width="9.140625" style="290"/>
    <col min="10497" max="10497" width="26.28515625" style="290" customWidth="1"/>
    <col min="10498" max="10498" width="10.85546875" style="290" customWidth="1"/>
    <col min="10499" max="10499" width="10" style="290" customWidth="1"/>
    <col min="10500" max="10500" width="10.5703125" style="290" customWidth="1"/>
    <col min="10501" max="10501" width="11.42578125" style="290" customWidth="1"/>
    <col min="10502" max="10502" width="9.140625" style="290" customWidth="1"/>
    <col min="10503" max="10503" width="9.85546875" style="290" customWidth="1"/>
    <col min="10504" max="10504" width="10.28515625" style="290" bestFit="1" customWidth="1"/>
    <col min="10505" max="10505" width="8.7109375" style="290" bestFit="1" customWidth="1"/>
    <col min="10506" max="10506" width="10.140625" style="290" bestFit="1" customWidth="1"/>
    <col min="10507" max="10752" width="9.140625" style="290"/>
    <col min="10753" max="10753" width="26.28515625" style="290" customWidth="1"/>
    <col min="10754" max="10754" width="10.85546875" style="290" customWidth="1"/>
    <col min="10755" max="10755" width="10" style="290" customWidth="1"/>
    <col min="10756" max="10756" width="10.5703125" style="290" customWidth="1"/>
    <col min="10757" max="10757" width="11.42578125" style="290" customWidth="1"/>
    <col min="10758" max="10758" width="9.140625" style="290" customWidth="1"/>
    <col min="10759" max="10759" width="9.85546875" style="290" customWidth="1"/>
    <col min="10760" max="10760" width="10.28515625" style="290" bestFit="1" customWidth="1"/>
    <col min="10761" max="10761" width="8.7109375" style="290" bestFit="1" customWidth="1"/>
    <col min="10762" max="10762" width="10.140625" style="290" bestFit="1" customWidth="1"/>
    <col min="10763" max="11008" width="9.140625" style="290"/>
    <col min="11009" max="11009" width="26.28515625" style="290" customWidth="1"/>
    <col min="11010" max="11010" width="10.85546875" style="290" customWidth="1"/>
    <col min="11011" max="11011" width="10" style="290" customWidth="1"/>
    <col min="11012" max="11012" width="10.5703125" style="290" customWidth="1"/>
    <col min="11013" max="11013" width="11.42578125" style="290" customWidth="1"/>
    <col min="11014" max="11014" width="9.140625" style="290" customWidth="1"/>
    <col min="11015" max="11015" width="9.85546875" style="290" customWidth="1"/>
    <col min="11016" max="11016" width="10.28515625" style="290" bestFit="1" customWidth="1"/>
    <col min="11017" max="11017" width="8.7109375" style="290" bestFit="1" customWidth="1"/>
    <col min="11018" max="11018" width="10.140625" style="290" bestFit="1" customWidth="1"/>
    <col min="11019" max="11264" width="9.140625" style="290"/>
    <col min="11265" max="11265" width="26.28515625" style="290" customWidth="1"/>
    <col min="11266" max="11266" width="10.85546875" style="290" customWidth="1"/>
    <col min="11267" max="11267" width="10" style="290" customWidth="1"/>
    <col min="11268" max="11268" width="10.5703125" style="290" customWidth="1"/>
    <col min="11269" max="11269" width="11.42578125" style="290" customWidth="1"/>
    <col min="11270" max="11270" width="9.140625" style="290" customWidth="1"/>
    <col min="11271" max="11271" width="9.85546875" style="290" customWidth="1"/>
    <col min="11272" max="11272" width="10.28515625" style="290" bestFit="1" customWidth="1"/>
    <col min="11273" max="11273" width="8.7109375" style="290" bestFit="1" customWidth="1"/>
    <col min="11274" max="11274" width="10.140625" style="290" bestFit="1" customWidth="1"/>
    <col min="11275" max="11520" width="9.140625" style="290"/>
    <col min="11521" max="11521" width="26.28515625" style="290" customWidth="1"/>
    <col min="11522" max="11522" width="10.85546875" style="290" customWidth="1"/>
    <col min="11523" max="11523" width="10" style="290" customWidth="1"/>
    <col min="11524" max="11524" width="10.5703125" style="290" customWidth="1"/>
    <col min="11525" max="11525" width="11.42578125" style="290" customWidth="1"/>
    <col min="11526" max="11526" width="9.140625" style="290" customWidth="1"/>
    <col min="11527" max="11527" width="9.85546875" style="290" customWidth="1"/>
    <col min="11528" max="11528" width="10.28515625" style="290" bestFit="1" customWidth="1"/>
    <col min="11529" max="11529" width="8.7109375" style="290" bestFit="1" customWidth="1"/>
    <col min="11530" max="11530" width="10.140625" style="290" bestFit="1" customWidth="1"/>
    <col min="11531" max="11776" width="9.140625" style="290"/>
    <col min="11777" max="11777" width="26.28515625" style="290" customWidth="1"/>
    <col min="11778" max="11778" width="10.85546875" style="290" customWidth="1"/>
    <col min="11779" max="11779" width="10" style="290" customWidth="1"/>
    <col min="11780" max="11780" width="10.5703125" style="290" customWidth="1"/>
    <col min="11781" max="11781" width="11.42578125" style="290" customWidth="1"/>
    <col min="11782" max="11782" width="9.140625" style="290" customWidth="1"/>
    <col min="11783" max="11783" width="9.85546875" style="290" customWidth="1"/>
    <col min="11784" max="11784" width="10.28515625" style="290" bestFit="1" customWidth="1"/>
    <col min="11785" max="11785" width="8.7109375" style="290" bestFit="1" customWidth="1"/>
    <col min="11786" max="11786" width="10.140625" style="290" bestFit="1" customWidth="1"/>
    <col min="11787" max="12032" width="9.140625" style="290"/>
    <col min="12033" max="12033" width="26.28515625" style="290" customWidth="1"/>
    <col min="12034" max="12034" width="10.85546875" style="290" customWidth="1"/>
    <col min="12035" max="12035" width="10" style="290" customWidth="1"/>
    <col min="12036" max="12036" width="10.5703125" style="290" customWidth="1"/>
    <col min="12037" max="12037" width="11.42578125" style="290" customWidth="1"/>
    <col min="12038" max="12038" width="9.140625" style="290" customWidth="1"/>
    <col min="12039" max="12039" width="9.85546875" style="290" customWidth="1"/>
    <col min="12040" max="12040" width="10.28515625" style="290" bestFit="1" customWidth="1"/>
    <col min="12041" max="12041" width="8.7109375" style="290" bestFit="1" customWidth="1"/>
    <col min="12042" max="12042" width="10.140625" style="290" bestFit="1" customWidth="1"/>
    <col min="12043" max="12288" width="9.140625" style="290"/>
    <col min="12289" max="12289" width="26.28515625" style="290" customWidth="1"/>
    <col min="12290" max="12290" width="10.85546875" style="290" customWidth="1"/>
    <col min="12291" max="12291" width="10" style="290" customWidth="1"/>
    <col min="12292" max="12292" width="10.5703125" style="290" customWidth="1"/>
    <col min="12293" max="12293" width="11.42578125" style="290" customWidth="1"/>
    <col min="12294" max="12294" width="9.140625" style="290" customWidth="1"/>
    <col min="12295" max="12295" width="9.85546875" style="290" customWidth="1"/>
    <col min="12296" max="12296" width="10.28515625" style="290" bestFit="1" customWidth="1"/>
    <col min="12297" max="12297" width="8.7109375" style="290" bestFit="1" customWidth="1"/>
    <col min="12298" max="12298" width="10.140625" style="290" bestFit="1" customWidth="1"/>
    <col min="12299" max="12544" width="9.140625" style="290"/>
    <col min="12545" max="12545" width="26.28515625" style="290" customWidth="1"/>
    <col min="12546" max="12546" width="10.85546875" style="290" customWidth="1"/>
    <col min="12547" max="12547" width="10" style="290" customWidth="1"/>
    <col min="12548" max="12548" width="10.5703125" style="290" customWidth="1"/>
    <col min="12549" max="12549" width="11.42578125" style="290" customWidth="1"/>
    <col min="12550" max="12550" width="9.140625" style="290" customWidth="1"/>
    <col min="12551" max="12551" width="9.85546875" style="290" customWidth="1"/>
    <col min="12552" max="12552" width="10.28515625" style="290" bestFit="1" customWidth="1"/>
    <col min="12553" max="12553" width="8.7109375" style="290" bestFit="1" customWidth="1"/>
    <col min="12554" max="12554" width="10.140625" style="290" bestFit="1" customWidth="1"/>
    <col min="12555" max="12800" width="9.140625" style="290"/>
    <col min="12801" max="12801" width="26.28515625" style="290" customWidth="1"/>
    <col min="12802" max="12802" width="10.85546875" style="290" customWidth="1"/>
    <col min="12803" max="12803" width="10" style="290" customWidth="1"/>
    <col min="12804" max="12804" width="10.5703125" style="290" customWidth="1"/>
    <col min="12805" max="12805" width="11.42578125" style="290" customWidth="1"/>
    <col min="12806" max="12806" width="9.140625" style="290" customWidth="1"/>
    <col min="12807" max="12807" width="9.85546875" style="290" customWidth="1"/>
    <col min="12808" max="12808" width="10.28515625" style="290" bestFit="1" customWidth="1"/>
    <col min="12809" max="12809" width="8.7109375" style="290" bestFit="1" customWidth="1"/>
    <col min="12810" max="12810" width="10.140625" style="290" bestFit="1" customWidth="1"/>
    <col min="12811" max="13056" width="9.140625" style="290"/>
    <col min="13057" max="13057" width="26.28515625" style="290" customWidth="1"/>
    <col min="13058" max="13058" width="10.85546875" style="290" customWidth="1"/>
    <col min="13059" max="13059" width="10" style="290" customWidth="1"/>
    <col min="13060" max="13060" width="10.5703125" style="290" customWidth="1"/>
    <col min="13061" max="13061" width="11.42578125" style="290" customWidth="1"/>
    <col min="13062" max="13062" width="9.140625" style="290" customWidth="1"/>
    <col min="13063" max="13063" width="9.85546875" style="290" customWidth="1"/>
    <col min="13064" max="13064" width="10.28515625" style="290" bestFit="1" customWidth="1"/>
    <col min="13065" max="13065" width="8.7109375" style="290" bestFit="1" customWidth="1"/>
    <col min="13066" max="13066" width="10.140625" style="290" bestFit="1" customWidth="1"/>
    <col min="13067" max="13312" width="9.140625" style="290"/>
    <col min="13313" max="13313" width="26.28515625" style="290" customWidth="1"/>
    <col min="13314" max="13314" width="10.85546875" style="290" customWidth="1"/>
    <col min="13315" max="13315" width="10" style="290" customWidth="1"/>
    <col min="13316" max="13316" width="10.5703125" style="290" customWidth="1"/>
    <col min="13317" max="13317" width="11.42578125" style="290" customWidth="1"/>
    <col min="13318" max="13318" width="9.140625" style="290" customWidth="1"/>
    <col min="13319" max="13319" width="9.85546875" style="290" customWidth="1"/>
    <col min="13320" max="13320" width="10.28515625" style="290" bestFit="1" customWidth="1"/>
    <col min="13321" max="13321" width="8.7109375" style="290" bestFit="1" customWidth="1"/>
    <col min="13322" max="13322" width="10.140625" style="290" bestFit="1" customWidth="1"/>
    <col min="13323" max="13568" width="9.140625" style="290"/>
    <col min="13569" max="13569" width="26.28515625" style="290" customWidth="1"/>
    <col min="13570" max="13570" width="10.85546875" style="290" customWidth="1"/>
    <col min="13571" max="13571" width="10" style="290" customWidth="1"/>
    <col min="13572" max="13572" width="10.5703125" style="290" customWidth="1"/>
    <col min="13573" max="13573" width="11.42578125" style="290" customWidth="1"/>
    <col min="13574" max="13574" width="9.140625" style="290" customWidth="1"/>
    <col min="13575" max="13575" width="9.85546875" style="290" customWidth="1"/>
    <col min="13576" max="13576" width="10.28515625" style="290" bestFit="1" customWidth="1"/>
    <col min="13577" max="13577" width="8.7109375" style="290" bestFit="1" customWidth="1"/>
    <col min="13578" max="13578" width="10.140625" style="290" bestFit="1" customWidth="1"/>
    <col min="13579" max="13824" width="9.140625" style="290"/>
    <col min="13825" max="13825" width="26.28515625" style="290" customWidth="1"/>
    <col min="13826" max="13826" width="10.85546875" style="290" customWidth="1"/>
    <col min="13827" max="13827" width="10" style="290" customWidth="1"/>
    <col min="13828" max="13828" width="10.5703125" style="290" customWidth="1"/>
    <col min="13829" max="13829" width="11.42578125" style="290" customWidth="1"/>
    <col min="13830" max="13830" width="9.140625" style="290" customWidth="1"/>
    <col min="13831" max="13831" width="9.85546875" style="290" customWidth="1"/>
    <col min="13832" max="13832" width="10.28515625" style="290" bestFit="1" customWidth="1"/>
    <col min="13833" max="13833" width="8.7109375" style="290" bestFit="1" customWidth="1"/>
    <col min="13834" max="13834" width="10.140625" style="290" bestFit="1" customWidth="1"/>
    <col min="13835" max="14080" width="9.140625" style="290"/>
    <col min="14081" max="14081" width="26.28515625" style="290" customWidth="1"/>
    <col min="14082" max="14082" width="10.85546875" style="290" customWidth="1"/>
    <col min="14083" max="14083" width="10" style="290" customWidth="1"/>
    <col min="14084" max="14084" width="10.5703125" style="290" customWidth="1"/>
    <col min="14085" max="14085" width="11.42578125" style="290" customWidth="1"/>
    <col min="14086" max="14086" width="9.140625" style="290" customWidth="1"/>
    <col min="14087" max="14087" width="9.85546875" style="290" customWidth="1"/>
    <col min="14088" max="14088" width="10.28515625" style="290" bestFit="1" customWidth="1"/>
    <col min="14089" max="14089" width="8.7109375" style="290" bestFit="1" customWidth="1"/>
    <col min="14090" max="14090" width="10.140625" style="290" bestFit="1" customWidth="1"/>
    <col min="14091" max="14336" width="9.140625" style="290"/>
    <col min="14337" max="14337" width="26.28515625" style="290" customWidth="1"/>
    <col min="14338" max="14338" width="10.85546875" style="290" customWidth="1"/>
    <col min="14339" max="14339" width="10" style="290" customWidth="1"/>
    <col min="14340" max="14340" width="10.5703125" style="290" customWidth="1"/>
    <col min="14341" max="14341" width="11.42578125" style="290" customWidth="1"/>
    <col min="14342" max="14342" width="9.140625" style="290" customWidth="1"/>
    <col min="14343" max="14343" width="9.85546875" style="290" customWidth="1"/>
    <col min="14344" max="14344" width="10.28515625" style="290" bestFit="1" customWidth="1"/>
    <col min="14345" max="14345" width="8.7109375" style="290" bestFit="1" customWidth="1"/>
    <col min="14346" max="14346" width="10.140625" style="290" bestFit="1" customWidth="1"/>
    <col min="14347" max="14592" width="9.140625" style="290"/>
    <col min="14593" max="14593" width="26.28515625" style="290" customWidth="1"/>
    <col min="14594" max="14594" width="10.85546875" style="290" customWidth="1"/>
    <col min="14595" max="14595" width="10" style="290" customWidth="1"/>
    <col min="14596" max="14596" width="10.5703125" style="290" customWidth="1"/>
    <col min="14597" max="14597" width="11.42578125" style="290" customWidth="1"/>
    <col min="14598" max="14598" width="9.140625" style="290" customWidth="1"/>
    <col min="14599" max="14599" width="9.85546875" style="290" customWidth="1"/>
    <col min="14600" max="14600" width="10.28515625" style="290" bestFit="1" customWidth="1"/>
    <col min="14601" max="14601" width="8.7109375" style="290" bestFit="1" customWidth="1"/>
    <col min="14602" max="14602" width="10.140625" style="290" bestFit="1" customWidth="1"/>
    <col min="14603" max="14848" width="9.140625" style="290"/>
    <col min="14849" max="14849" width="26.28515625" style="290" customWidth="1"/>
    <col min="14850" max="14850" width="10.85546875" style="290" customWidth="1"/>
    <col min="14851" max="14851" width="10" style="290" customWidth="1"/>
    <col min="14852" max="14852" width="10.5703125" style="290" customWidth="1"/>
    <col min="14853" max="14853" width="11.42578125" style="290" customWidth="1"/>
    <col min="14854" max="14854" width="9.140625" style="290" customWidth="1"/>
    <col min="14855" max="14855" width="9.85546875" style="290" customWidth="1"/>
    <col min="14856" max="14856" width="10.28515625" style="290" bestFit="1" customWidth="1"/>
    <col min="14857" max="14857" width="8.7109375" style="290" bestFit="1" customWidth="1"/>
    <col min="14858" max="14858" width="10.140625" style="290" bestFit="1" customWidth="1"/>
    <col min="14859" max="15104" width="9.140625" style="290"/>
    <col min="15105" max="15105" width="26.28515625" style="290" customWidth="1"/>
    <col min="15106" max="15106" width="10.85546875" style="290" customWidth="1"/>
    <col min="15107" max="15107" width="10" style="290" customWidth="1"/>
    <col min="15108" max="15108" width="10.5703125" style="290" customWidth="1"/>
    <col min="15109" max="15109" width="11.42578125" style="290" customWidth="1"/>
    <col min="15110" max="15110" width="9.140625" style="290" customWidth="1"/>
    <col min="15111" max="15111" width="9.85546875" style="290" customWidth="1"/>
    <col min="15112" max="15112" width="10.28515625" style="290" bestFit="1" customWidth="1"/>
    <col min="15113" max="15113" width="8.7109375" style="290" bestFit="1" customWidth="1"/>
    <col min="15114" max="15114" width="10.140625" style="290" bestFit="1" customWidth="1"/>
    <col min="15115" max="15360" width="9.140625" style="290"/>
    <col min="15361" max="15361" width="26.28515625" style="290" customWidth="1"/>
    <col min="15362" max="15362" width="10.85546875" style="290" customWidth="1"/>
    <col min="15363" max="15363" width="10" style="290" customWidth="1"/>
    <col min="15364" max="15364" width="10.5703125" style="290" customWidth="1"/>
    <col min="15365" max="15365" width="11.42578125" style="290" customWidth="1"/>
    <col min="15366" max="15366" width="9.140625" style="290" customWidth="1"/>
    <col min="15367" max="15367" width="9.85546875" style="290" customWidth="1"/>
    <col min="15368" max="15368" width="10.28515625" style="290" bestFit="1" customWidth="1"/>
    <col min="15369" max="15369" width="8.7109375" style="290" bestFit="1" customWidth="1"/>
    <col min="15370" max="15370" width="10.140625" style="290" bestFit="1" customWidth="1"/>
    <col min="15371" max="15616" width="9.140625" style="290"/>
    <col min="15617" max="15617" width="26.28515625" style="290" customWidth="1"/>
    <col min="15618" max="15618" width="10.85546875" style="290" customWidth="1"/>
    <col min="15619" max="15619" width="10" style="290" customWidth="1"/>
    <col min="15620" max="15620" width="10.5703125" style="290" customWidth="1"/>
    <col min="15621" max="15621" width="11.42578125" style="290" customWidth="1"/>
    <col min="15622" max="15622" width="9.140625" style="290" customWidth="1"/>
    <col min="15623" max="15623" width="9.85546875" style="290" customWidth="1"/>
    <col min="15624" max="15624" width="10.28515625" style="290" bestFit="1" customWidth="1"/>
    <col min="15625" max="15625" width="8.7109375" style="290" bestFit="1" customWidth="1"/>
    <col min="15626" max="15626" width="10.140625" style="290" bestFit="1" customWidth="1"/>
    <col min="15627" max="15872" width="9.140625" style="290"/>
    <col min="15873" max="15873" width="26.28515625" style="290" customWidth="1"/>
    <col min="15874" max="15874" width="10.85546875" style="290" customWidth="1"/>
    <col min="15875" max="15875" width="10" style="290" customWidth="1"/>
    <col min="15876" max="15876" width="10.5703125" style="290" customWidth="1"/>
    <col min="15877" max="15877" width="11.42578125" style="290" customWidth="1"/>
    <col min="15878" max="15878" width="9.140625" style="290" customWidth="1"/>
    <col min="15879" max="15879" width="9.85546875" style="290" customWidth="1"/>
    <col min="15880" max="15880" width="10.28515625" style="290" bestFit="1" customWidth="1"/>
    <col min="15881" max="15881" width="8.7109375" style="290" bestFit="1" customWidth="1"/>
    <col min="15882" max="15882" width="10.140625" style="290" bestFit="1" customWidth="1"/>
    <col min="15883" max="16128" width="9.140625" style="290"/>
    <col min="16129" max="16129" width="26.28515625" style="290" customWidth="1"/>
    <col min="16130" max="16130" width="10.85546875" style="290" customWidth="1"/>
    <col min="16131" max="16131" width="10" style="290" customWidth="1"/>
    <col min="16132" max="16132" width="10.5703125" style="290" customWidth="1"/>
    <col min="16133" max="16133" width="11.42578125" style="290" customWidth="1"/>
    <col min="16134" max="16134" width="9.140625" style="290" customWidth="1"/>
    <col min="16135" max="16135" width="9.85546875" style="290" customWidth="1"/>
    <col min="16136" max="16136" width="10.28515625" style="290" bestFit="1" customWidth="1"/>
    <col min="16137" max="16137" width="8.7109375" style="290" bestFit="1" customWidth="1"/>
    <col min="16138" max="16138" width="10.140625" style="290" bestFit="1" customWidth="1"/>
    <col min="16139" max="16384" width="9.140625" style="290"/>
  </cols>
  <sheetData>
    <row r="1" spans="1:13">
      <c r="A1" s="1991" t="s">
        <v>1366</v>
      </c>
      <c r="B1" s="1991"/>
      <c r="C1" s="1991"/>
      <c r="D1" s="1991"/>
      <c r="E1" s="1991"/>
      <c r="F1" s="1991"/>
      <c r="G1" s="1991"/>
      <c r="H1" s="1991"/>
      <c r="I1" s="1991"/>
      <c r="J1" s="1991"/>
    </row>
    <row r="2" spans="1:13" ht="15.75">
      <c r="A2" s="1990" t="s">
        <v>417</v>
      </c>
      <c r="B2" s="1990"/>
      <c r="C2" s="1990"/>
      <c r="D2" s="1990"/>
      <c r="E2" s="1990"/>
      <c r="F2" s="1990"/>
      <c r="G2" s="1990"/>
      <c r="H2" s="1990"/>
      <c r="I2" s="1990"/>
      <c r="J2" s="1990"/>
      <c r="K2" s="377"/>
      <c r="L2" s="377"/>
      <c r="M2" s="377"/>
    </row>
    <row r="3" spans="1:13">
      <c r="A3" s="2010" t="s">
        <v>418</v>
      </c>
      <c r="B3" s="2010"/>
      <c r="C3" s="2010"/>
      <c r="D3" s="2010"/>
      <c r="E3" s="2010"/>
      <c r="F3" s="2010"/>
      <c r="G3" s="2010"/>
      <c r="H3" s="2010"/>
      <c r="I3" s="2010"/>
      <c r="J3" s="2010"/>
    </row>
    <row r="4" spans="1:13" ht="13.5" thickBot="1">
      <c r="A4" s="2010"/>
      <c r="B4" s="2010"/>
      <c r="C4" s="2010"/>
      <c r="D4" s="2010"/>
      <c r="E4" s="2010"/>
      <c r="F4" s="2010"/>
      <c r="G4" s="2010"/>
      <c r="H4" s="2010"/>
      <c r="I4" s="2010"/>
      <c r="J4" s="2010"/>
    </row>
    <row r="5" spans="1:13">
      <c r="A5" s="2011" t="s">
        <v>277</v>
      </c>
      <c r="B5" s="1984" t="s">
        <v>5</v>
      </c>
      <c r="C5" s="1984"/>
      <c r="D5" s="1984"/>
      <c r="E5" s="1984" t="s">
        <v>6</v>
      </c>
      <c r="F5" s="1984"/>
      <c r="G5" s="1984"/>
      <c r="H5" s="1984" t="s">
        <v>50</v>
      </c>
      <c r="I5" s="1984"/>
      <c r="J5" s="1985"/>
    </row>
    <row r="6" spans="1:13" ht="25.5">
      <c r="A6" s="2012"/>
      <c r="B6" s="349" t="s">
        <v>419</v>
      </c>
      <c r="C6" s="349" t="s">
        <v>420</v>
      </c>
      <c r="D6" s="349" t="s">
        <v>421</v>
      </c>
      <c r="E6" s="349" t="s">
        <v>419</v>
      </c>
      <c r="F6" s="349" t="s">
        <v>420</v>
      </c>
      <c r="G6" s="349" t="s">
        <v>421</v>
      </c>
      <c r="H6" s="349" t="s">
        <v>419</v>
      </c>
      <c r="I6" s="349" t="s">
        <v>420</v>
      </c>
      <c r="J6" s="378" t="s">
        <v>421</v>
      </c>
    </row>
    <row r="7" spans="1:13">
      <c r="A7" s="2012"/>
      <c r="B7" s="349">
        <v>1</v>
      </c>
      <c r="C7" s="349">
        <v>2</v>
      </c>
      <c r="D7" s="349">
        <v>3</v>
      </c>
      <c r="E7" s="349">
        <v>4</v>
      </c>
      <c r="F7" s="349">
        <v>5</v>
      </c>
      <c r="G7" s="349">
        <v>6</v>
      </c>
      <c r="H7" s="349">
        <v>7</v>
      </c>
      <c r="I7" s="349">
        <v>8</v>
      </c>
      <c r="J7" s="378">
        <v>9</v>
      </c>
    </row>
    <row r="8" spans="1:13">
      <c r="A8" s="379" t="s">
        <v>408</v>
      </c>
      <c r="B8" s="380">
        <v>2898.5</v>
      </c>
      <c r="C8" s="380">
        <v>1424.4</v>
      </c>
      <c r="D8" s="355">
        <v>37.616362748075481</v>
      </c>
      <c r="E8" s="380">
        <v>8754.11</v>
      </c>
      <c r="F8" s="380">
        <v>6025.83</v>
      </c>
      <c r="G8" s="355">
        <v>42.65440182344571</v>
      </c>
      <c r="H8" s="381">
        <v>23146.06</v>
      </c>
      <c r="I8" s="381">
        <v>11964.21</v>
      </c>
      <c r="J8" s="356">
        <v>40.870529736170397</v>
      </c>
    </row>
    <row r="9" spans="1:13" ht="15.75">
      <c r="A9" s="379" t="s">
        <v>409</v>
      </c>
      <c r="B9" s="380">
        <v>1656.09</v>
      </c>
      <c r="C9" s="380">
        <v>534.55999999999995</v>
      </c>
      <c r="D9" s="355">
        <v>14.116963542973341</v>
      </c>
      <c r="E9" s="380">
        <v>3049.01</v>
      </c>
      <c r="F9" s="380">
        <v>2076.65</v>
      </c>
      <c r="G9" s="355">
        <v>14.699761451394835</v>
      </c>
      <c r="H9" s="382">
        <v>5377.5</v>
      </c>
      <c r="I9" s="381">
        <v>4269.1000000000004</v>
      </c>
      <c r="J9" s="356">
        <v>14.583526910400693</v>
      </c>
    </row>
    <row r="10" spans="1:13">
      <c r="A10" s="379" t="s">
        <v>410</v>
      </c>
      <c r="B10" s="380">
        <v>465.4</v>
      </c>
      <c r="C10" s="380">
        <v>795.15</v>
      </c>
      <c r="D10" s="355">
        <v>20.998772001637334</v>
      </c>
      <c r="E10" s="380">
        <v>2464.1</v>
      </c>
      <c r="F10" s="380">
        <v>3441.86</v>
      </c>
      <c r="G10" s="355">
        <v>24.36352825420645</v>
      </c>
      <c r="H10" s="381">
        <v>5662.67</v>
      </c>
      <c r="I10" s="381">
        <v>8900.27</v>
      </c>
      <c r="J10" s="356">
        <v>30.403908799239176</v>
      </c>
    </row>
    <row r="11" spans="1:13">
      <c r="A11" s="379" t="s">
        <v>411</v>
      </c>
      <c r="B11" s="380">
        <v>385.75</v>
      </c>
      <c r="C11" s="380">
        <v>74.61</v>
      </c>
      <c r="D11" s="355">
        <v>1.9703431793273738</v>
      </c>
      <c r="E11" s="380">
        <v>864.18</v>
      </c>
      <c r="F11" s="380">
        <v>373.91</v>
      </c>
      <c r="G11" s="355">
        <v>2.6467569423306978</v>
      </c>
      <c r="H11" s="381">
        <v>1049.23</v>
      </c>
      <c r="I11" s="381">
        <v>410.9</v>
      </c>
      <c r="J11" s="356">
        <v>1.4036614760684087</v>
      </c>
    </row>
    <row r="12" spans="1:13">
      <c r="A12" s="379" t="s">
        <v>391</v>
      </c>
      <c r="B12" s="383">
        <v>6.81</v>
      </c>
      <c r="C12" s="380">
        <v>8.08</v>
      </c>
      <c r="D12" s="355">
        <v>0.21338122086804961</v>
      </c>
      <c r="E12" s="383">
        <v>0.42</v>
      </c>
      <c r="F12" s="380">
        <v>12.81</v>
      </c>
      <c r="G12" s="355">
        <v>9.0676784336488014E-2</v>
      </c>
      <c r="H12" s="381">
        <v>8.61</v>
      </c>
      <c r="I12" s="381">
        <v>13.6</v>
      </c>
      <c r="J12" s="356">
        <v>4.645849616580764E-2</v>
      </c>
    </row>
    <row r="13" spans="1:13">
      <c r="A13" s="379" t="s">
        <v>392</v>
      </c>
      <c r="B13" s="380">
        <v>124.84</v>
      </c>
      <c r="C13" s="380">
        <v>55.79</v>
      </c>
      <c r="D13" s="355">
        <v>1.4733339495332287</v>
      </c>
      <c r="E13" s="380">
        <v>145.34</v>
      </c>
      <c r="F13" s="380">
        <v>50.35</v>
      </c>
      <c r="G13" s="355">
        <v>0.35640718901968554</v>
      </c>
      <c r="H13" s="381">
        <v>409.29</v>
      </c>
      <c r="I13" s="381">
        <v>151.69</v>
      </c>
      <c r="J13" s="356">
        <v>0.51818303554348244</v>
      </c>
    </row>
    <row r="14" spans="1:13">
      <c r="A14" s="379" t="s">
        <v>393</v>
      </c>
      <c r="B14" s="380">
        <v>1.68</v>
      </c>
      <c r="C14" s="380">
        <v>3.41</v>
      </c>
      <c r="D14" s="355">
        <v>9.0053213262382331E-2</v>
      </c>
      <c r="E14" s="380">
        <v>0</v>
      </c>
      <c r="F14" s="380">
        <v>0</v>
      </c>
      <c r="G14" s="355">
        <v>0</v>
      </c>
      <c r="H14" s="381">
        <v>17.84</v>
      </c>
      <c r="I14" s="381">
        <v>4.34</v>
      </c>
      <c r="J14" s="356">
        <v>1.4825725982323909E-2</v>
      </c>
    </row>
    <row r="15" spans="1:13">
      <c r="A15" s="379" t="s">
        <v>394</v>
      </c>
      <c r="B15" s="380">
        <v>621.91999999999996</v>
      </c>
      <c r="C15" s="380">
        <v>311.16000000000003</v>
      </c>
      <c r="D15" s="355">
        <v>8.2172896887750397</v>
      </c>
      <c r="E15" s="380">
        <v>3996.69</v>
      </c>
      <c r="F15" s="380">
        <v>1255.18</v>
      </c>
      <c r="G15" s="355">
        <v>8.8849091462508216</v>
      </c>
      <c r="H15" s="381">
        <v>3844.61</v>
      </c>
      <c r="I15" s="381">
        <v>1174.8900000000001</v>
      </c>
      <c r="J15" s="356">
        <v>4.0135016588415988</v>
      </c>
    </row>
    <row r="16" spans="1:13">
      <c r="A16" s="379" t="s">
        <v>395</v>
      </c>
      <c r="B16" s="380">
        <v>42.42</v>
      </c>
      <c r="C16" s="380">
        <v>26.66</v>
      </c>
      <c r="D16" s="355">
        <v>0.70405239459680724</v>
      </c>
      <c r="E16" s="380">
        <v>131.6</v>
      </c>
      <c r="F16" s="380">
        <v>92.53</v>
      </c>
      <c r="G16" s="355">
        <v>0.65498226812296922</v>
      </c>
      <c r="H16" s="381">
        <v>553.46</v>
      </c>
      <c r="I16" s="381">
        <v>167.92</v>
      </c>
      <c r="J16" s="356">
        <v>0.5736257850119425</v>
      </c>
    </row>
    <row r="17" spans="1:10">
      <c r="A17" s="379" t="s">
        <v>422</v>
      </c>
      <c r="B17" s="380">
        <v>2035.18</v>
      </c>
      <c r="C17" s="380">
        <v>23.41</v>
      </c>
      <c r="D17" s="355">
        <v>0.6182245520446833</v>
      </c>
      <c r="E17" s="380">
        <v>4903.16</v>
      </c>
      <c r="F17" s="380">
        <v>61.28</v>
      </c>
      <c r="G17" s="355">
        <v>0.43377621734113864</v>
      </c>
      <c r="H17" s="381">
        <v>9389.34</v>
      </c>
      <c r="I17" s="381">
        <v>131.27000000000001</v>
      </c>
      <c r="J17" s="356">
        <v>0.44842696997688009</v>
      </c>
    </row>
    <row r="18" spans="1:10">
      <c r="A18" s="379" t="s">
        <v>423</v>
      </c>
      <c r="B18" s="380">
        <v>3.95</v>
      </c>
      <c r="C18" s="380">
        <v>3.85</v>
      </c>
      <c r="D18" s="355">
        <v>0.10167298271559295</v>
      </c>
      <c r="E18" s="380">
        <v>3.44</v>
      </c>
      <c r="F18" s="380">
        <v>4.93</v>
      </c>
      <c r="G18" s="355">
        <v>3.4897466571341601E-2</v>
      </c>
      <c r="H18" s="381">
        <v>0.08</v>
      </c>
      <c r="I18" s="381">
        <v>0.12</v>
      </c>
      <c r="J18" s="356">
        <v>4.0992790734536153E-4</v>
      </c>
    </row>
    <row r="19" spans="1:10">
      <c r="A19" s="379" t="s">
        <v>424</v>
      </c>
      <c r="B19" s="380">
        <v>1967.64</v>
      </c>
      <c r="C19" s="380">
        <v>525.57000000000005</v>
      </c>
      <c r="D19" s="355">
        <v>13.879550526190698</v>
      </c>
      <c r="E19" s="380">
        <v>1048.1500000000001</v>
      </c>
      <c r="F19" s="380">
        <v>731.77</v>
      </c>
      <c r="G19" s="355">
        <v>5.1799024569798462</v>
      </c>
      <c r="H19" s="381">
        <v>3676.65</v>
      </c>
      <c r="I19" s="381">
        <v>2085.13</v>
      </c>
      <c r="J19" s="356">
        <v>7.1229414786919483</v>
      </c>
    </row>
    <row r="20" spans="1:10" ht="13.5" thickBot="1">
      <c r="A20" s="363" t="s">
        <v>425</v>
      </c>
      <c r="B20" s="365">
        <v>10210.18</v>
      </c>
      <c r="C20" s="365">
        <v>3786.6499999999996</v>
      </c>
      <c r="D20" s="365">
        <v>100</v>
      </c>
      <c r="E20" s="365">
        <v>25360.2</v>
      </c>
      <c r="F20" s="365">
        <v>14127.100000000002</v>
      </c>
      <c r="G20" s="365">
        <v>99.999999999999972</v>
      </c>
      <c r="H20" s="365">
        <v>53135.340000000004</v>
      </c>
      <c r="I20" s="365">
        <v>29273.439999999999</v>
      </c>
      <c r="J20" s="384">
        <v>100</v>
      </c>
    </row>
    <row r="21" spans="1:10">
      <c r="A21" s="280" t="s">
        <v>397</v>
      </c>
      <c r="B21" s="345"/>
      <c r="C21" s="345"/>
      <c r="D21" s="345"/>
      <c r="E21" s="345"/>
      <c r="F21" s="345"/>
      <c r="G21" s="345"/>
      <c r="H21" s="345"/>
      <c r="I21" s="345"/>
      <c r="J21" s="345"/>
    </row>
    <row r="22" spans="1:10">
      <c r="A22" s="252" t="s">
        <v>398</v>
      </c>
      <c r="B22" s="370"/>
      <c r="C22" s="370"/>
      <c r="D22" s="370"/>
      <c r="E22" s="370"/>
      <c r="F22" s="370"/>
      <c r="G22" s="370"/>
      <c r="H22" s="345"/>
      <c r="I22" s="345"/>
      <c r="J22" s="345"/>
    </row>
    <row r="23" spans="1:10">
      <c r="A23" s="280"/>
      <c r="B23" s="372"/>
      <c r="C23" s="372"/>
      <c r="D23" s="370"/>
      <c r="E23" s="370"/>
      <c r="F23" s="376"/>
      <c r="G23" s="376"/>
      <c r="H23" s="345"/>
      <c r="I23" s="252"/>
      <c r="J23" s="252"/>
    </row>
    <row r="24" spans="1:10">
      <c r="A24" s="280"/>
      <c r="B24" s="372"/>
      <c r="C24" s="374"/>
      <c r="D24" s="370"/>
      <c r="E24" s="370"/>
      <c r="F24" s="376"/>
      <c r="G24" s="376"/>
      <c r="H24" s="345"/>
      <c r="I24" s="252"/>
      <c r="J24" s="25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view="pageBreakPreview" zoomScale="130" zoomScaleNormal="130" zoomScaleSheetLayoutView="130" workbookViewId="0">
      <selection activeCell="A2" sqref="A2:J2"/>
    </sheetView>
  </sheetViews>
  <sheetFormatPr defaultRowHeight="12.75"/>
  <cols>
    <col min="1" max="1" width="39.85546875" style="1532" customWidth="1"/>
    <col min="2" max="9" width="8.85546875" style="1532" bestFit="1" customWidth="1"/>
    <col min="10" max="10" width="10.85546875" style="1532" bestFit="1" customWidth="1"/>
    <col min="11" max="256" width="9.140625" style="1532"/>
    <col min="257" max="257" width="39.85546875" style="1532" customWidth="1"/>
    <col min="258" max="265" width="8.85546875" style="1532" bestFit="1" customWidth="1"/>
    <col min="266" max="266" width="10.85546875" style="1532" bestFit="1" customWidth="1"/>
    <col min="267" max="512" width="9.140625" style="1532"/>
    <col min="513" max="513" width="39.85546875" style="1532" customWidth="1"/>
    <col min="514" max="521" width="8.85546875" style="1532" bestFit="1" customWidth="1"/>
    <col min="522" max="522" width="10.85546875" style="1532" bestFit="1" customWidth="1"/>
    <col min="523" max="768" width="9.140625" style="1532"/>
    <col min="769" max="769" width="39.85546875" style="1532" customWidth="1"/>
    <col min="770" max="777" width="8.85546875" style="1532" bestFit="1" customWidth="1"/>
    <col min="778" max="778" width="10.85546875" style="1532" bestFit="1" customWidth="1"/>
    <col min="779" max="1024" width="9.140625" style="1532"/>
    <col min="1025" max="1025" width="39.85546875" style="1532" customWidth="1"/>
    <col min="1026" max="1033" width="8.85546875" style="1532" bestFit="1" customWidth="1"/>
    <col min="1034" max="1034" width="10.85546875" style="1532" bestFit="1" customWidth="1"/>
    <col min="1035" max="1280" width="9.140625" style="1532"/>
    <col min="1281" max="1281" width="39.85546875" style="1532" customWidth="1"/>
    <col min="1282" max="1289" width="8.85546875" style="1532" bestFit="1" customWidth="1"/>
    <col min="1290" max="1290" width="10.85546875" style="1532" bestFit="1" customWidth="1"/>
    <col min="1291" max="1536" width="9.140625" style="1532"/>
    <col min="1537" max="1537" width="39.85546875" style="1532" customWidth="1"/>
    <col min="1538" max="1545" width="8.85546875" style="1532" bestFit="1" customWidth="1"/>
    <col min="1546" max="1546" width="10.85546875" style="1532" bestFit="1" customWidth="1"/>
    <col min="1547" max="1792" width="9.140625" style="1532"/>
    <col min="1793" max="1793" width="39.85546875" style="1532" customWidth="1"/>
    <col min="1794" max="1801" width="8.85546875" style="1532" bestFit="1" customWidth="1"/>
    <col min="1802" max="1802" width="10.85546875" style="1532" bestFit="1" customWidth="1"/>
    <col min="1803" max="2048" width="9.140625" style="1532"/>
    <col min="2049" max="2049" width="39.85546875" style="1532" customWidth="1"/>
    <col min="2050" max="2057" width="8.85546875" style="1532" bestFit="1" customWidth="1"/>
    <col min="2058" max="2058" width="10.85546875" style="1532" bestFit="1" customWidth="1"/>
    <col min="2059" max="2304" width="9.140625" style="1532"/>
    <col min="2305" max="2305" width="39.85546875" style="1532" customWidth="1"/>
    <col min="2306" max="2313" width="8.85546875" style="1532" bestFit="1" customWidth="1"/>
    <col min="2314" max="2314" width="10.85546875" style="1532" bestFit="1" customWidth="1"/>
    <col min="2315" max="2560" width="9.140625" style="1532"/>
    <col min="2561" max="2561" width="39.85546875" style="1532" customWidth="1"/>
    <col min="2562" max="2569" width="8.85546875" style="1532" bestFit="1" customWidth="1"/>
    <col min="2570" max="2570" width="10.85546875" style="1532" bestFit="1" customWidth="1"/>
    <col min="2571" max="2816" width="9.140625" style="1532"/>
    <col min="2817" max="2817" width="39.85546875" style="1532" customWidth="1"/>
    <col min="2818" max="2825" width="8.85546875" style="1532" bestFit="1" customWidth="1"/>
    <col min="2826" max="2826" width="10.85546875" style="1532" bestFit="1" customWidth="1"/>
    <col min="2827" max="3072" width="9.140625" style="1532"/>
    <col min="3073" max="3073" width="39.85546875" style="1532" customWidth="1"/>
    <col min="3074" max="3081" width="8.85546875" style="1532" bestFit="1" customWidth="1"/>
    <col min="3082" max="3082" width="10.85546875" style="1532" bestFit="1" customWidth="1"/>
    <col min="3083" max="3328" width="9.140625" style="1532"/>
    <col min="3329" max="3329" width="39.85546875" style="1532" customWidth="1"/>
    <col min="3330" max="3337" width="8.85546875" style="1532" bestFit="1" customWidth="1"/>
    <col min="3338" max="3338" width="10.85546875" style="1532" bestFit="1" customWidth="1"/>
    <col min="3339" max="3584" width="9.140625" style="1532"/>
    <col min="3585" max="3585" width="39.85546875" style="1532" customWidth="1"/>
    <col min="3586" max="3593" width="8.85546875" style="1532" bestFit="1" customWidth="1"/>
    <col min="3594" max="3594" width="10.85546875" style="1532" bestFit="1" customWidth="1"/>
    <col min="3595" max="3840" width="9.140625" style="1532"/>
    <col min="3841" max="3841" width="39.85546875" style="1532" customWidth="1"/>
    <col min="3842" max="3849" width="8.85546875" style="1532" bestFit="1" customWidth="1"/>
    <col min="3850" max="3850" width="10.85546875" style="1532" bestFit="1" customWidth="1"/>
    <col min="3851" max="4096" width="9.140625" style="1532"/>
    <col min="4097" max="4097" width="39.85546875" style="1532" customWidth="1"/>
    <col min="4098" max="4105" width="8.85546875" style="1532" bestFit="1" customWidth="1"/>
    <col min="4106" max="4106" width="10.85546875" style="1532" bestFit="1" customWidth="1"/>
    <col min="4107" max="4352" width="9.140625" style="1532"/>
    <col min="4353" max="4353" width="39.85546875" style="1532" customWidth="1"/>
    <col min="4354" max="4361" width="8.85546875" style="1532" bestFit="1" customWidth="1"/>
    <col min="4362" max="4362" width="10.85546875" style="1532" bestFit="1" customWidth="1"/>
    <col min="4363" max="4608" width="9.140625" style="1532"/>
    <col min="4609" max="4609" width="39.85546875" style="1532" customWidth="1"/>
    <col min="4610" max="4617" width="8.85546875" style="1532" bestFit="1" customWidth="1"/>
    <col min="4618" max="4618" width="10.85546875" style="1532" bestFit="1" customWidth="1"/>
    <col min="4619" max="4864" width="9.140625" style="1532"/>
    <col min="4865" max="4865" width="39.85546875" style="1532" customWidth="1"/>
    <col min="4866" max="4873" width="8.85546875" style="1532" bestFit="1" customWidth="1"/>
    <col min="4874" max="4874" width="10.85546875" style="1532" bestFit="1" customWidth="1"/>
    <col min="4875" max="5120" width="9.140625" style="1532"/>
    <col min="5121" max="5121" width="39.85546875" style="1532" customWidth="1"/>
    <col min="5122" max="5129" width="8.85546875" style="1532" bestFit="1" customWidth="1"/>
    <col min="5130" max="5130" width="10.85546875" style="1532" bestFit="1" customWidth="1"/>
    <col min="5131" max="5376" width="9.140625" style="1532"/>
    <col min="5377" max="5377" width="39.85546875" style="1532" customWidth="1"/>
    <col min="5378" max="5385" width="8.85546875" style="1532" bestFit="1" customWidth="1"/>
    <col min="5386" max="5386" width="10.85546875" style="1532" bestFit="1" customWidth="1"/>
    <col min="5387" max="5632" width="9.140625" style="1532"/>
    <col min="5633" max="5633" width="39.85546875" style="1532" customWidth="1"/>
    <col min="5634" max="5641" width="8.85546875" style="1532" bestFit="1" customWidth="1"/>
    <col min="5642" max="5642" width="10.85546875" style="1532" bestFit="1" customWidth="1"/>
    <col min="5643" max="5888" width="9.140625" style="1532"/>
    <col min="5889" max="5889" width="39.85546875" style="1532" customWidth="1"/>
    <col min="5890" max="5897" width="8.85546875" style="1532" bestFit="1" customWidth="1"/>
    <col min="5898" max="5898" width="10.85546875" style="1532" bestFit="1" customWidth="1"/>
    <col min="5899" max="6144" width="9.140625" style="1532"/>
    <col min="6145" max="6145" width="39.85546875" style="1532" customWidth="1"/>
    <col min="6146" max="6153" width="8.85546875" style="1532" bestFit="1" customWidth="1"/>
    <col min="6154" max="6154" width="10.85546875" style="1532" bestFit="1" customWidth="1"/>
    <col min="6155" max="6400" width="9.140625" style="1532"/>
    <col min="6401" max="6401" width="39.85546875" style="1532" customWidth="1"/>
    <col min="6402" max="6409" width="8.85546875" style="1532" bestFit="1" customWidth="1"/>
    <col min="6410" max="6410" width="10.85546875" style="1532" bestFit="1" customWidth="1"/>
    <col min="6411" max="6656" width="9.140625" style="1532"/>
    <col min="6657" max="6657" width="39.85546875" style="1532" customWidth="1"/>
    <col min="6658" max="6665" width="8.85546875" style="1532" bestFit="1" customWidth="1"/>
    <col min="6666" max="6666" width="10.85546875" style="1532" bestFit="1" customWidth="1"/>
    <col min="6667" max="6912" width="9.140625" style="1532"/>
    <col min="6913" max="6913" width="39.85546875" style="1532" customWidth="1"/>
    <col min="6914" max="6921" width="8.85546875" style="1532" bestFit="1" customWidth="1"/>
    <col min="6922" max="6922" width="10.85546875" style="1532" bestFit="1" customWidth="1"/>
    <col min="6923" max="7168" width="9.140625" style="1532"/>
    <col min="7169" max="7169" width="39.85546875" style="1532" customWidth="1"/>
    <col min="7170" max="7177" width="8.85546875" style="1532" bestFit="1" customWidth="1"/>
    <col min="7178" max="7178" width="10.85546875" style="1532" bestFit="1" customWidth="1"/>
    <col min="7179" max="7424" width="9.140625" style="1532"/>
    <col min="7425" max="7425" width="39.85546875" style="1532" customWidth="1"/>
    <col min="7426" max="7433" width="8.85546875" style="1532" bestFit="1" customWidth="1"/>
    <col min="7434" max="7434" width="10.85546875" style="1532" bestFit="1" customWidth="1"/>
    <col min="7435" max="7680" width="9.140625" style="1532"/>
    <col min="7681" max="7681" width="39.85546875" style="1532" customWidth="1"/>
    <col min="7682" max="7689" width="8.85546875" style="1532" bestFit="1" customWidth="1"/>
    <col min="7690" max="7690" width="10.85546875" style="1532" bestFit="1" customWidth="1"/>
    <col min="7691" max="7936" width="9.140625" style="1532"/>
    <col min="7937" max="7937" width="39.85546875" style="1532" customWidth="1"/>
    <col min="7938" max="7945" width="8.85546875" style="1532" bestFit="1" customWidth="1"/>
    <col min="7946" max="7946" width="10.85546875" style="1532" bestFit="1" customWidth="1"/>
    <col min="7947" max="8192" width="9.140625" style="1532"/>
    <col min="8193" max="8193" width="39.85546875" style="1532" customWidth="1"/>
    <col min="8194" max="8201" width="8.85546875" style="1532" bestFit="1" customWidth="1"/>
    <col min="8202" max="8202" width="10.85546875" style="1532" bestFit="1" customWidth="1"/>
    <col min="8203" max="8448" width="9.140625" style="1532"/>
    <col min="8449" max="8449" width="39.85546875" style="1532" customWidth="1"/>
    <col min="8450" max="8457" width="8.85546875" style="1532" bestFit="1" customWidth="1"/>
    <col min="8458" max="8458" width="10.85546875" style="1532" bestFit="1" customWidth="1"/>
    <col min="8459" max="8704" width="9.140625" style="1532"/>
    <col min="8705" max="8705" width="39.85546875" style="1532" customWidth="1"/>
    <col min="8706" max="8713" width="8.85546875" style="1532" bestFit="1" customWidth="1"/>
    <col min="8714" max="8714" width="10.85546875" style="1532" bestFit="1" customWidth="1"/>
    <col min="8715" max="8960" width="9.140625" style="1532"/>
    <col min="8961" max="8961" width="39.85546875" style="1532" customWidth="1"/>
    <col min="8962" max="8969" width="8.85546875" style="1532" bestFit="1" customWidth="1"/>
    <col min="8970" max="8970" width="10.85546875" style="1532" bestFit="1" customWidth="1"/>
    <col min="8971" max="9216" width="9.140625" style="1532"/>
    <col min="9217" max="9217" width="39.85546875" style="1532" customWidth="1"/>
    <col min="9218" max="9225" width="8.85546875" style="1532" bestFit="1" customWidth="1"/>
    <col min="9226" max="9226" width="10.85546875" style="1532" bestFit="1" customWidth="1"/>
    <col min="9227" max="9472" width="9.140625" style="1532"/>
    <col min="9473" max="9473" width="39.85546875" style="1532" customWidth="1"/>
    <col min="9474" max="9481" width="8.85546875" style="1532" bestFit="1" customWidth="1"/>
    <col min="9482" max="9482" width="10.85546875" style="1532" bestFit="1" customWidth="1"/>
    <col min="9483" max="9728" width="9.140625" style="1532"/>
    <col min="9729" max="9729" width="39.85546875" style="1532" customWidth="1"/>
    <col min="9730" max="9737" width="8.85546875" style="1532" bestFit="1" customWidth="1"/>
    <col min="9738" max="9738" width="10.85546875" style="1532" bestFit="1" customWidth="1"/>
    <col min="9739" max="9984" width="9.140625" style="1532"/>
    <col min="9985" max="9985" width="39.85546875" style="1532" customWidth="1"/>
    <col min="9986" max="9993" width="8.85546875" style="1532" bestFit="1" customWidth="1"/>
    <col min="9994" max="9994" width="10.85546875" style="1532" bestFit="1" customWidth="1"/>
    <col min="9995" max="10240" width="9.140625" style="1532"/>
    <col min="10241" max="10241" width="39.85546875" style="1532" customWidth="1"/>
    <col min="10242" max="10249" width="8.85546875" style="1532" bestFit="1" customWidth="1"/>
    <col min="10250" max="10250" width="10.85546875" style="1532" bestFit="1" customWidth="1"/>
    <col min="10251" max="10496" width="9.140625" style="1532"/>
    <col min="10497" max="10497" width="39.85546875" style="1532" customWidth="1"/>
    <col min="10498" max="10505" width="8.85546875" style="1532" bestFit="1" customWidth="1"/>
    <col min="10506" max="10506" width="10.85546875" style="1532" bestFit="1" customWidth="1"/>
    <col min="10507" max="10752" width="9.140625" style="1532"/>
    <col min="10753" max="10753" width="39.85546875" style="1532" customWidth="1"/>
    <col min="10754" max="10761" width="8.85546875" style="1532" bestFit="1" customWidth="1"/>
    <col min="10762" max="10762" width="10.85546875" style="1532" bestFit="1" customWidth="1"/>
    <col min="10763" max="11008" width="9.140625" style="1532"/>
    <col min="11009" max="11009" width="39.85546875" style="1532" customWidth="1"/>
    <col min="11010" max="11017" width="8.85546875" style="1532" bestFit="1" customWidth="1"/>
    <col min="11018" max="11018" width="10.85546875" style="1532" bestFit="1" customWidth="1"/>
    <col min="11019" max="11264" width="9.140625" style="1532"/>
    <col min="11265" max="11265" width="39.85546875" style="1532" customWidth="1"/>
    <col min="11266" max="11273" width="8.85546875" style="1532" bestFit="1" customWidth="1"/>
    <col min="11274" max="11274" width="10.85546875" style="1532" bestFit="1" customWidth="1"/>
    <col min="11275" max="11520" width="9.140625" style="1532"/>
    <col min="11521" max="11521" width="39.85546875" style="1532" customWidth="1"/>
    <col min="11522" max="11529" width="8.85546875" style="1532" bestFit="1" customWidth="1"/>
    <col min="11530" max="11530" width="10.85546875" style="1532" bestFit="1" customWidth="1"/>
    <col min="11531" max="11776" width="9.140625" style="1532"/>
    <col min="11777" max="11777" width="39.85546875" style="1532" customWidth="1"/>
    <col min="11778" max="11785" width="8.85546875" style="1532" bestFit="1" customWidth="1"/>
    <col min="11786" max="11786" width="10.85546875" style="1532" bestFit="1" customWidth="1"/>
    <col min="11787" max="12032" width="9.140625" style="1532"/>
    <col min="12033" max="12033" width="39.85546875" style="1532" customWidth="1"/>
    <col min="12034" max="12041" width="8.85546875" style="1532" bestFit="1" customWidth="1"/>
    <col min="12042" max="12042" width="10.85546875" style="1532" bestFit="1" customWidth="1"/>
    <col min="12043" max="12288" width="9.140625" style="1532"/>
    <col min="12289" max="12289" width="39.85546875" style="1532" customWidth="1"/>
    <col min="12290" max="12297" width="8.85546875" style="1532" bestFit="1" customWidth="1"/>
    <col min="12298" max="12298" width="10.85546875" style="1532" bestFit="1" customWidth="1"/>
    <col min="12299" max="12544" width="9.140625" style="1532"/>
    <col min="12545" max="12545" width="39.85546875" style="1532" customWidth="1"/>
    <col min="12546" max="12553" width="8.85546875" style="1532" bestFit="1" customWidth="1"/>
    <col min="12554" max="12554" width="10.85546875" style="1532" bestFit="1" customWidth="1"/>
    <col min="12555" max="12800" width="9.140625" style="1532"/>
    <col min="12801" max="12801" width="39.85546875" style="1532" customWidth="1"/>
    <col min="12802" max="12809" width="8.85546875" style="1532" bestFit="1" customWidth="1"/>
    <col min="12810" max="12810" width="10.85546875" style="1532" bestFit="1" customWidth="1"/>
    <col min="12811" max="13056" width="9.140625" style="1532"/>
    <col min="13057" max="13057" width="39.85546875" style="1532" customWidth="1"/>
    <col min="13058" max="13065" width="8.85546875" style="1532" bestFit="1" customWidth="1"/>
    <col min="13066" max="13066" width="10.85546875" style="1532" bestFit="1" customWidth="1"/>
    <col min="13067" max="13312" width="9.140625" style="1532"/>
    <col min="13313" max="13313" width="39.85546875" style="1532" customWidth="1"/>
    <col min="13314" max="13321" width="8.85546875" style="1532" bestFit="1" customWidth="1"/>
    <col min="13322" max="13322" width="10.85546875" style="1532" bestFit="1" customWidth="1"/>
    <col min="13323" max="13568" width="9.140625" style="1532"/>
    <col min="13569" max="13569" width="39.85546875" style="1532" customWidth="1"/>
    <col min="13570" max="13577" width="8.85546875" style="1532" bestFit="1" customWidth="1"/>
    <col min="13578" max="13578" width="10.85546875" style="1532" bestFit="1" customWidth="1"/>
    <col min="13579" max="13824" width="9.140625" style="1532"/>
    <col min="13825" max="13825" width="39.85546875" style="1532" customWidth="1"/>
    <col min="13826" max="13833" width="8.85546875" style="1532" bestFit="1" customWidth="1"/>
    <col min="13834" max="13834" width="10.85546875" style="1532" bestFit="1" customWidth="1"/>
    <col min="13835" max="14080" width="9.140625" style="1532"/>
    <col min="14081" max="14081" width="39.85546875" style="1532" customWidth="1"/>
    <col min="14082" max="14089" width="8.85546875" style="1532" bestFit="1" customWidth="1"/>
    <col min="14090" max="14090" width="10.85546875" style="1532" bestFit="1" customWidth="1"/>
    <col min="14091" max="14336" width="9.140625" style="1532"/>
    <col min="14337" max="14337" width="39.85546875" style="1532" customWidth="1"/>
    <col min="14338" max="14345" width="8.85546875" style="1532" bestFit="1" customWidth="1"/>
    <col min="14346" max="14346" width="10.85546875" style="1532" bestFit="1" customWidth="1"/>
    <col min="14347" max="14592" width="9.140625" style="1532"/>
    <col min="14593" max="14593" width="39.85546875" style="1532" customWidth="1"/>
    <col min="14594" max="14601" width="8.85546875" style="1532" bestFit="1" customWidth="1"/>
    <col min="14602" max="14602" width="10.85546875" style="1532" bestFit="1" customWidth="1"/>
    <col min="14603" max="14848" width="9.140625" style="1532"/>
    <col min="14849" max="14849" width="39.85546875" style="1532" customWidth="1"/>
    <col min="14850" max="14857" width="8.85546875" style="1532" bestFit="1" customWidth="1"/>
    <col min="14858" max="14858" width="10.85546875" style="1532" bestFit="1" customWidth="1"/>
    <col min="14859" max="15104" width="9.140625" style="1532"/>
    <col min="15105" max="15105" width="39.85546875" style="1532" customWidth="1"/>
    <col min="15106" max="15113" width="8.85546875" style="1532" bestFit="1" customWidth="1"/>
    <col min="15114" max="15114" width="10.85546875" style="1532" bestFit="1" customWidth="1"/>
    <col min="15115" max="15360" width="9.140625" style="1532"/>
    <col min="15361" max="15361" width="39.85546875" style="1532" customWidth="1"/>
    <col min="15362" max="15369" width="8.85546875" style="1532" bestFit="1" customWidth="1"/>
    <col min="15370" max="15370" width="10.85546875" style="1532" bestFit="1" customWidth="1"/>
    <col min="15371" max="15616" width="9.140625" style="1532"/>
    <col min="15617" max="15617" width="39.85546875" style="1532" customWidth="1"/>
    <col min="15618" max="15625" width="8.85546875" style="1532" bestFit="1" customWidth="1"/>
    <col min="15626" max="15626" width="10.85546875" style="1532" bestFit="1" customWidth="1"/>
    <col min="15627" max="15872" width="9.140625" style="1532"/>
    <col min="15873" max="15873" width="39.85546875" style="1532" customWidth="1"/>
    <col min="15874" max="15881" width="8.85546875" style="1532" bestFit="1" customWidth="1"/>
    <col min="15882" max="15882" width="10.85546875" style="1532" bestFit="1" customWidth="1"/>
    <col min="15883" max="16128" width="9.140625" style="1532"/>
    <col min="16129" max="16129" width="39.85546875" style="1532" customWidth="1"/>
    <col min="16130" max="16137" width="8.85546875" style="1532" bestFit="1" customWidth="1"/>
    <col min="16138" max="16138" width="10.85546875" style="1532" bestFit="1" customWidth="1"/>
    <col min="16139" max="16384" width="9.140625" style="1532"/>
  </cols>
  <sheetData>
    <row r="1" spans="1:10">
      <c r="A1" s="1614" t="s">
        <v>166</v>
      </c>
      <c r="B1" s="1614"/>
      <c r="C1" s="1614"/>
      <c r="D1" s="1614"/>
      <c r="E1" s="1614"/>
      <c r="F1" s="1614"/>
      <c r="G1" s="1614"/>
      <c r="H1" s="1614"/>
      <c r="I1" s="1614"/>
      <c r="J1" s="1614"/>
    </row>
    <row r="2" spans="1:10" ht="15.75">
      <c r="A2" s="1613" t="s">
        <v>1322</v>
      </c>
      <c r="B2" s="1613"/>
      <c r="C2" s="1613"/>
      <c r="D2" s="1613"/>
      <c r="E2" s="1613"/>
      <c r="F2" s="1613"/>
      <c r="G2" s="1613"/>
      <c r="H2" s="1613"/>
      <c r="I2" s="1613"/>
      <c r="J2" s="1613"/>
    </row>
    <row r="3" spans="1:10" ht="13.5" customHeight="1">
      <c r="A3" s="1617" t="s">
        <v>1268</v>
      </c>
      <c r="B3" s="1617"/>
      <c r="C3" s="1617"/>
      <c r="D3" s="1617"/>
      <c r="E3" s="1617"/>
      <c r="F3" s="1617"/>
      <c r="G3" s="1617"/>
      <c r="H3" s="1617"/>
      <c r="I3" s="1617"/>
      <c r="J3" s="1617"/>
    </row>
    <row r="4" spans="1:10" ht="14.25" customHeight="1">
      <c r="A4" s="1533"/>
      <c r="D4" s="1535"/>
      <c r="F4" s="1536"/>
      <c r="I4" s="1536"/>
      <c r="J4" s="1536" t="s">
        <v>1269</v>
      </c>
    </row>
    <row r="5" spans="1:10" ht="16.5" customHeight="1">
      <c r="A5" s="1581"/>
      <c r="B5" s="1538" t="s">
        <v>718</v>
      </c>
      <c r="C5" s="1539" t="s">
        <v>719</v>
      </c>
      <c r="D5" s="1539" t="s">
        <v>720</v>
      </c>
      <c r="E5" s="1539" t="s">
        <v>721</v>
      </c>
      <c r="F5" s="1539" t="s">
        <v>722</v>
      </c>
      <c r="G5" s="1539" t="s">
        <v>723</v>
      </c>
      <c r="H5" s="1539" t="s">
        <v>1271</v>
      </c>
      <c r="I5" s="1539" t="s">
        <v>1272</v>
      </c>
      <c r="J5" s="1539" t="s">
        <v>47</v>
      </c>
    </row>
    <row r="6" spans="1:10" ht="16.5" customHeight="1">
      <c r="A6" s="1582" t="s">
        <v>1291</v>
      </c>
      <c r="B6" s="1583">
        <v>988271.52694157092</v>
      </c>
      <c r="C6" s="1583">
        <v>1192773.5738653811</v>
      </c>
      <c r="D6" s="1583">
        <v>1366954.0672136724</v>
      </c>
      <c r="E6" s="1583">
        <v>1527343.5655751596</v>
      </c>
      <c r="F6" s="1583">
        <v>1695011.1042007003</v>
      </c>
      <c r="G6" s="1583">
        <v>1964539.5767162906</v>
      </c>
      <c r="H6" s="1583">
        <v>2130149.574364204</v>
      </c>
      <c r="I6" s="1583">
        <v>2247426.5690306509</v>
      </c>
      <c r="J6" s="1584">
        <v>2599233.7055918816</v>
      </c>
    </row>
    <row r="7" spans="1:10" ht="16.5" customHeight="1">
      <c r="A7" s="1585" t="s">
        <v>1323</v>
      </c>
      <c r="B7" s="1569">
        <v>365838.68</v>
      </c>
      <c r="C7" s="1569">
        <v>428762.93300000002</v>
      </c>
      <c r="D7" s="1569">
        <v>505940</v>
      </c>
      <c r="E7" s="1569">
        <v>644522.46354403999</v>
      </c>
      <c r="F7" s="1569">
        <v>704059.7195192643</v>
      </c>
      <c r="G7" s="1569">
        <v>800586.0789500064</v>
      </c>
      <c r="H7" s="1569">
        <v>867723.83597617398</v>
      </c>
      <c r="I7" s="1569">
        <v>917950.4769959884</v>
      </c>
      <c r="J7" s="1586">
        <v>974863.40656973969</v>
      </c>
    </row>
    <row r="8" spans="1:10" ht="16.5" customHeight="1">
      <c r="A8" s="1585" t="s">
        <v>1324</v>
      </c>
      <c r="B8" s="1575">
        <v>79455.762525560989</v>
      </c>
      <c r="C8" s="1575">
        <v>110219.90047455001</v>
      </c>
      <c r="D8" s="1575">
        <v>119145.26703515128</v>
      </c>
      <c r="E8" s="1575">
        <v>140702.69961763188</v>
      </c>
      <c r="F8" s="1575">
        <v>170899.99957745755</v>
      </c>
      <c r="G8" s="1575">
        <v>207095.40259465988</v>
      </c>
      <c r="H8" s="1575">
        <v>232507.39910362352</v>
      </c>
      <c r="I8" s="1575">
        <v>261012.2624409952</v>
      </c>
      <c r="J8" s="1587">
        <v>306698.25434304407</v>
      </c>
    </row>
    <row r="9" spans="1:10" ht="16.5" customHeight="1">
      <c r="A9" s="1588" t="s">
        <v>1325</v>
      </c>
      <c r="B9" s="1573">
        <v>712.00029999999992</v>
      </c>
      <c r="C9" s="1573">
        <v>861.52</v>
      </c>
      <c r="D9" s="1573">
        <v>673.46982582129328</v>
      </c>
      <c r="E9" s="1573">
        <v>840.80430954348321</v>
      </c>
      <c r="F9" s="1573">
        <v>1110.3173826722584</v>
      </c>
      <c r="G9" s="1573">
        <v>1293.8528460279827</v>
      </c>
      <c r="H9" s="1573">
        <v>1447.0450229976959</v>
      </c>
      <c r="I9" s="1573">
        <v>1409.4218523997558</v>
      </c>
      <c r="J9" s="1589">
        <v>1453.1921872677917</v>
      </c>
    </row>
    <row r="10" spans="1:10" ht="16.5" customHeight="1">
      <c r="A10" s="1588" t="s">
        <v>1290</v>
      </c>
      <c r="B10" s="1577">
        <v>78743.762225560989</v>
      </c>
      <c r="C10" s="1577">
        <v>109358.38047455001</v>
      </c>
      <c r="D10" s="1577">
        <v>118471.79720932999</v>
      </c>
      <c r="E10" s="1577">
        <v>139861.89530808839</v>
      </c>
      <c r="F10" s="1577">
        <v>169789.6821947853</v>
      </c>
      <c r="G10" s="1577">
        <v>205801.54974863189</v>
      </c>
      <c r="H10" s="1577">
        <v>231060.35408062584</v>
      </c>
      <c r="I10" s="1577">
        <v>259602.84058859543</v>
      </c>
      <c r="J10" s="1590">
        <v>305245.06215577631</v>
      </c>
    </row>
    <row r="11" spans="1:10" ht="16.5" customHeight="1">
      <c r="A11" s="1585" t="s">
        <v>1326</v>
      </c>
      <c r="B11" s="1575">
        <v>542977.08441600995</v>
      </c>
      <c r="C11" s="1575">
        <v>653790.74039083114</v>
      </c>
      <c r="D11" s="1575">
        <v>741868.8001785212</v>
      </c>
      <c r="E11" s="1575">
        <v>742118.40241348778</v>
      </c>
      <c r="F11" s="1575">
        <v>820051.38510397845</v>
      </c>
      <c r="G11" s="1575">
        <v>956858.09517162433</v>
      </c>
      <c r="H11" s="1575">
        <v>1029918.3392844063</v>
      </c>
      <c r="I11" s="1575">
        <v>1068463.8295936673</v>
      </c>
      <c r="J11" s="1587">
        <v>1317672.0446790978</v>
      </c>
    </row>
    <row r="12" spans="1:10" ht="16.5" customHeight="1">
      <c r="A12" s="1588" t="s">
        <v>1327</v>
      </c>
      <c r="B12" s="1573">
        <v>11749.5</v>
      </c>
      <c r="C12" s="1573">
        <v>9117.4</v>
      </c>
      <c r="D12" s="1577">
        <v>7549.4</v>
      </c>
      <c r="E12" s="1577">
        <v>12291.4</v>
      </c>
      <c r="F12" s="1577">
        <v>13078.84</v>
      </c>
      <c r="G12" s="1577">
        <v>32751.700000000004</v>
      </c>
      <c r="H12" s="1577">
        <v>34242.5</v>
      </c>
      <c r="I12" s="1577">
        <v>34004.302274304122</v>
      </c>
      <c r="J12" s="1590">
        <v>27785.148267050496</v>
      </c>
    </row>
    <row r="13" spans="1:10" ht="16.5" customHeight="1">
      <c r="A13" s="1585" t="s">
        <v>1328</v>
      </c>
      <c r="B13" s="1575">
        <v>1000021.0269415709</v>
      </c>
      <c r="C13" s="1575">
        <v>1201890.973865381</v>
      </c>
      <c r="D13" s="1575">
        <v>1374503.4672136724</v>
      </c>
      <c r="E13" s="1575">
        <v>1539634.9655751595</v>
      </c>
      <c r="F13" s="1575">
        <v>1708089.9442007004</v>
      </c>
      <c r="G13" s="1575">
        <v>1997291.2767162905</v>
      </c>
      <c r="H13" s="1575">
        <v>2164392.074364204</v>
      </c>
      <c r="I13" s="1575">
        <v>2281430.8713049549</v>
      </c>
      <c r="J13" s="1587">
        <v>2627018.8538589319</v>
      </c>
    </row>
    <row r="14" spans="1:10" ht="16.5" customHeight="1">
      <c r="A14" s="1588" t="s">
        <v>1329</v>
      </c>
      <c r="B14" s="1573">
        <v>249486.8</v>
      </c>
      <c r="C14" s="1573">
        <v>282647.69999999995</v>
      </c>
      <c r="D14" s="1577">
        <v>307858.7</v>
      </c>
      <c r="E14" s="1577">
        <v>422772.10000000003</v>
      </c>
      <c r="F14" s="1577">
        <v>497700.60000000003</v>
      </c>
      <c r="G14" s="1577">
        <v>631500.30000000005</v>
      </c>
      <c r="H14" s="1577">
        <v>709956.5</v>
      </c>
      <c r="I14" s="1577">
        <v>778186.8</v>
      </c>
      <c r="J14" s="1590">
        <v>843657.81714000006</v>
      </c>
    </row>
    <row r="15" spans="1:10" ht="16.5" customHeight="1">
      <c r="A15" s="1585" t="s">
        <v>1330</v>
      </c>
      <c r="B15" s="1575">
        <v>1249507.826941571</v>
      </c>
      <c r="C15" s="1575">
        <v>1484538.6738653809</v>
      </c>
      <c r="D15" s="1575">
        <v>1682362.1672136723</v>
      </c>
      <c r="E15" s="1575">
        <v>1962407.0655751596</v>
      </c>
      <c r="F15" s="1575">
        <v>2205790.5442007002</v>
      </c>
      <c r="G15" s="1575">
        <v>2628791.5767162908</v>
      </c>
      <c r="H15" s="1575">
        <v>2874348.574364204</v>
      </c>
      <c r="I15" s="1575">
        <v>3059617.6713049551</v>
      </c>
      <c r="J15" s="1587">
        <v>3470676.6709989319</v>
      </c>
    </row>
    <row r="16" spans="1:10" ht="16.5" customHeight="1">
      <c r="A16" s="1588" t="s">
        <v>1302</v>
      </c>
      <c r="B16" s="1577">
        <v>895041.72357242648</v>
      </c>
      <c r="C16" s="1577">
        <v>1056184.5580281159</v>
      </c>
      <c r="D16" s="1577">
        <v>1176030.3245902651</v>
      </c>
      <c r="E16" s="1577">
        <v>1359538.8167405275</v>
      </c>
      <c r="F16" s="1577">
        <v>1516128.9438919441</v>
      </c>
      <c r="G16" s="1577">
        <v>1730312.2219384799</v>
      </c>
      <c r="H16" s="1577">
        <v>1934046.224176697</v>
      </c>
      <c r="I16" s="1577">
        <v>2161519.2762279022</v>
      </c>
      <c r="J16" s="1590">
        <v>2332741.0647583492</v>
      </c>
    </row>
    <row r="17" spans="1:10" ht="16.5" customHeight="1">
      <c r="A17" s="1585" t="s">
        <v>1331</v>
      </c>
      <c r="B17" s="1575">
        <v>93229.803369144443</v>
      </c>
      <c r="C17" s="1575">
        <v>136589.01583726518</v>
      </c>
      <c r="D17" s="1575">
        <v>190923.74262340739</v>
      </c>
      <c r="E17" s="1575">
        <v>167804.7488346321</v>
      </c>
      <c r="F17" s="1575">
        <v>178882.16030875617</v>
      </c>
      <c r="G17" s="1575">
        <v>234227.35477781063</v>
      </c>
      <c r="H17" s="1575">
        <v>196103.35018750699</v>
      </c>
      <c r="I17" s="1575">
        <v>85907.292802748736</v>
      </c>
      <c r="J17" s="1587">
        <v>266492.64083353244</v>
      </c>
    </row>
    <row r="18" spans="1:10" ht="16.5" customHeight="1">
      <c r="A18" s="1585" t="s">
        <v>1332</v>
      </c>
      <c r="B18" s="1575">
        <v>354466.10336914449</v>
      </c>
      <c r="C18" s="1575">
        <v>428354.11583726504</v>
      </c>
      <c r="D18" s="1575">
        <v>506331.84262340725</v>
      </c>
      <c r="E18" s="1575">
        <v>602868.2488346321</v>
      </c>
      <c r="F18" s="1575">
        <v>689661.60030875611</v>
      </c>
      <c r="G18" s="1575">
        <v>898479.35477781086</v>
      </c>
      <c r="H18" s="1575">
        <v>940302.35018750699</v>
      </c>
      <c r="I18" s="1575">
        <v>898098.39507705299</v>
      </c>
      <c r="J18" s="1587">
        <v>1137935.6062405827</v>
      </c>
    </row>
    <row r="19" spans="1:10" ht="16.5" customHeight="1">
      <c r="A19" s="1588" t="s">
        <v>1333</v>
      </c>
      <c r="B19" s="1577">
        <v>313028.70336914447</v>
      </c>
      <c r="C19" s="1577">
        <v>456489.31583726517</v>
      </c>
      <c r="D19" s="1577">
        <v>519268.24262340739</v>
      </c>
      <c r="E19" s="1577">
        <v>526889.04883463215</v>
      </c>
      <c r="F19" s="1577">
        <v>632601.16030875617</v>
      </c>
      <c r="G19" s="1577">
        <v>808757.85477781063</v>
      </c>
      <c r="H19" s="1577">
        <v>831982.55018750706</v>
      </c>
      <c r="I19" s="1577">
        <v>757679.6731923183</v>
      </c>
      <c r="J19" s="1590">
        <v>1104961.9481490864</v>
      </c>
    </row>
    <row r="20" spans="1:10" ht="16.5" customHeight="1" thickBot="1">
      <c r="A20" s="1591" t="s">
        <v>1334</v>
      </c>
      <c r="B20" s="1592">
        <v>41437.400000000023</v>
      </c>
      <c r="C20" s="1592">
        <v>-28135.200000000128</v>
      </c>
      <c r="D20" s="1592">
        <v>-12936.40000000014</v>
      </c>
      <c r="E20" s="1592">
        <v>75979.199999999953</v>
      </c>
      <c r="F20" s="1592">
        <v>57060.439999999944</v>
      </c>
      <c r="G20" s="1592">
        <v>89721.500000000233</v>
      </c>
      <c r="H20" s="1592">
        <v>108319.79999999993</v>
      </c>
      <c r="I20" s="1592">
        <v>140418.7218847347</v>
      </c>
      <c r="J20" s="1593">
        <v>32973.658091496211</v>
      </c>
    </row>
    <row r="21" spans="1:10" ht="16.5" customHeight="1">
      <c r="A21" s="1547" t="s">
        <v>1292</v>
      </c>
      <c r="B21" s="1594"/>
      <c r="C21" s="1594"/>
      <c r="D21" s="1594"/>
      <c r="E21" s="1594"/>
      <c r="F21" s="1567"/>
      <c r="G21" s="1567"/>
      <c r="H21" s="1594"/>
      <c r="I21" s="1567"/>
      <c r="J21" s="1567"/>
    </row>
    <row r="22" spans="1:10">
      <c r="A22" s="1556" t="s">
        <v>1295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view="pageBreakPreview" zoomScaleSheetLayoutView="100" workbookViewId="0">
      <selection activeCell="L18" sqref="L18"/>
    </sheetView>
  </sheetViews>
  <sheetFormatPr defaultRowHeight="12.75"/>
  <cols>
    <col min="1" max="1" width="23" style="290" customWidth="1"/>
    <col min="2" max="2" width="10.140625" style="290" customWidth="1"/>
    <col min="3" max="3" width="9" style="290" customWidth="1"/>
    <col min="4" max="4" width="7" style="290" customWidth="1"/>
    <col min="5" max="5" width="9.85546875" style="290" customWidth="1"/>
    <col min="6" max="6" width="7.28515625" style="290" customWidth="1"/>
    <col min="7" max="7" width="7.7109375" style="290" customWidth="1"/>
    <col min="8" max="8" width="10.140625" style="290" customWidth="1"/>
    <col min="9" max="9" width="9.140625" style="290" customWidth="1"/>
    <col min="10" max="10" width="8" style="290" customWidth="1"/>
    <col min="11" max="11" width="9.140625" style="290"/>
    <col min="12" max="12" width="10.140625" style="290" bestFit="1" customWidth="1"/>
    <col min="13" max="256" width="9.140625" style="290"/>
    <col min="257" max="257" width="23" style="290" customWidth="1"/>
    <col min="258" max="258" width="10.140625" style="290" customWidth="1"/>
    <col min="259" max="259" width="9" style="290" customWidth="1"/>
    <col min="260" max="260" width="7" style="290" customWidth="1"/>
    <col min="261" max="261" width="9.85546875" style="290" customWidth="1"/>
    <col min="262" max="262" width="7.28515625" style="290" customWidth="1"/>
    <col min="263" max="263" width="7.7109375" style="290" customWidth="1"/>
    <col min="264" max="264" width="10.140625" style="290" customWidth="1"/>
    <col min="265" max="265" width="9.140625" style="290" customWidth="1"/>
    <col min="266" max="266" width="8" style="290" customWidth="1"/>
    <col min="267" max="267" width="9.140625" style="290"/>
    <col min="268" max="268" width="10.140625" style="290" bestFit="1" customWidth="1"/>
    <col min="269" max="512" width="9.140625" style="290"/>
    <col min="513" max="513" width="23" style="290" customWidth="1"/>
    <col min="514" max="514" width="10.140625" style="290" customWidth="1"/>
    <col min="515" max="515" width="9" style="290" customWidth="1"/>
    <col min="516" max="516" width="7" style="290" customWidth="1"/>
    <col min="517" max="517" width="9.85546875" style="290" customWidth="1"/>
    <col min="518" max="518" width="7.28515625" style="290" customWidth="1"/>
    <col min="519" max="519" width="7.7109375" style="290" customWidth="1"/>
    <col min="520" max="520" width="10.140625" style="290" customWidth="1"/>
    <col min="521" max="521" width="9.140625" style="290" customWidth="1"/>
    <col min="522" max="522" width="8" style="290" customWidth="1"/>
    <col min="523" max="523" width="9.140625" style="290"/>
    <col min="524" max="524" width="10.140625" style="290" bestFit="1" customWidth="1"/>
    <col min="525" max="768" width="9.140625" style="290"/>
    <col min="769" max="769" width="23" style="290" customWidth="1"/>
    <col min="770" max="770" width="10.140625" style="290" customWidth="1"/>
    <col min="771" max="771" width="9" style="290" customWidth="1"/>
    <col min="772" max="772" width="7" style="290" customWidth="1"/>
    <col min="773" max="773" width="9.85546875" style="290" customWidth="1"/>
    <col min="774" max="774" width="7.28515625" style="290" customWidth="1"/>
    <col min="775" max="775" width="7.7109375" style="290" customWidth="1"/>
    <col min="776" max="776" width="10.140625" style="290" customWidth="1"/>
    <col min="777" max="777" width="9.140625" style="290" customWidth="1"/>
    <col min="778" max="778" width="8" style="290" customWidth="1"/>
    <col min="779" max="779" width="9.140625" style="290"/>
    <col min="780" max="780" width="10.140625" style="290" bestFit="1" customWidth="1"/>
    <col min="781" max="1024" width="9.140625" style="290"/>
    <col min="1025" max="1025" width="23" style="290" customWidth="1"/>
    <col min="1026" max="1026" width="10.140625" style="290" customWidth="1"/>
    <col min="1027" max="1027" width="9" style="290" customWidth="1"/>
    <col min="1028" max="1028" width="7" style="290" customWidth="1"/>
    <col min="1029" max="1029" width="9.85546875" style="290" customWidth="1"/>
    <col min="1030" max="1030" width="7.28515625" style="290" customWidth="1"/>
    <col min="1031" max="1031" width="7.7109375" style="290" customWidth="1"/>
    <col min="1032" max="1032" width="10.140625" style="290" customWidth="1"/>
    <col min="1033" max="1033" width="9.140625" style="290" customWidth="1"/>
    <col min="1034" max="1034" width="8" style="290" customWidth="1"/>
    <col min="1035" max="1035" width="9.140625" style="290"/>
    <col min="1036" max="1036" width="10.140625" style="290" bestFit="1" customWidth="1"/>
    <col min="1037" max="1280" width="9.140625" style="290"/>
    <col min="1281" max="1281" width="23" style="290" customWidth="1"/>
    <col min="1282" max="1282" width="10.140625" style="290" customWidth="1"/>
    <col min="1283" max="1283" width="9" style="290" customWidth="1"/>
    <col min="1284" max="1284" width="7" style="290" customWidth="1"/>
    <col min="1285" max="1285" width="9.85546875" style="290" customWidth="1"/>
    <col min="1286" max="1286" width="7.28515625" style="290" customWidth="1"/>
    <col min="1287" max="1287" width="7.7109375" style="290" customWidth="1"/>
    <col min="1288" max="1288" width="10.140625" style="290" customWidth="1"/>
    <col min="1289" max="1289" width="9.140625" style="290" customWidth="1"/>
    <col min="1290" max="1290" width="8" style="290" customWidth="1"/>
    <col min="1291" max="1291" width="9.140625" style="290"/>
    <col min="1292" max="1292" width="10.140625" style="290" bestFit="1" customWidth="1"/>
    <col min="1293" max="1536" width="9.140625" style="290"/>
    <col min="1537" max="1537" width="23" style="290" customWidth="1"/>
    <col min="1538" max="1538" width="10.140625" style="290" customWidth="1"/>
    <col min="1539" max="1539" width="9" style="290" customWidth="1"/>
    <col min="1540" max="1540" width="7" style="290" customWidth="1"/>
    <col min="1541" max="1541" width="9.85546875" style="290" customWidth="1"/>
    <col min="1542" max="1542" width="7.28515625" style="290" customWidth="1"/>
    <col min="1543" max="1543" width="7.7109375" style="290" customWidth="1"/>
    <col min="1544" max="1544" width="10.140625" style="290" customWidth="1"/>
    <col min="1545" max="1545" width="9.140625" style="290" customWidth="1"/>
    <col min="1546" max="1546" width="8" style="290" customWidth="1"/>
    <col min="1547" max="1547" width="9.140625" style="290"/>
    <col min="1548" max="1548" width="10.140625" style="290" bestFit="1" customWidth="1"/>
    <col min="1549" max="1792" width="9.140625" style="290"/>
    <col min="1793" max="1793" width="23" style="290" customWidth="1"/>
    <col min="1794" max="1794" width="10.140625" style="290" customWidth="1"/>
    <col min="1795" max="1795" width="9" style="290" customWidth="1"/>
    <col min="1796" max="1796" width="7" style="290" customWidth="1"/>
    <col min="1797" max="1797" width="9.85546875" style="290" customWidth="1"/>
    <col min="1798" max="1798" width="7.28515625" style="290" customWidth="1"/>
    <col min="1799" max="1799" width="7.7109375" style="290" customWidth="1"/>
    <col min="1800" max="1800" width="10.140625" style="290" customWidth="1"/>
    <col min="1801" max="1801" width="9.140625" style="290" customWidth="1"/>
    <col min="1802" max="1802" width="8" style="290" customWidth="1"/>
    <col min="1803" max="1803" width="9.140625" style="290"/>
    <col min="1804" max="1804" width="10.140625" style="290" bestFit="1" customWidth="1"/>
    <col min="1805" max="2048" width="9.140625" style="290"/>
    <col min="2049" max="2049" width="23" style="290" customWidth="1"/>
    <col min="2050" max="2050" width="10.140625" style="290" customWidth="1"/>
    <col min="2051" max="2051" width="9" style="290" customWidth="1"/>
    <col min="2052" max="2052" width="7" style="290" customWidth="1"/>
    <col min="2053" max="2053" width="9.85546875" style="290" customWidth="1"/>
    <col min="2054" max="2054" width="7.28515625" style="290" customWidth="1"/>
    <col min="2055" max="2055" width="7.7109375" style="290" customWidth="1"/>
    <col min="2056" max="2056" width="10.140625" style="290" customWidth="1"/>
    <col min="2057" max="2057" width="9.140625" style="290" customWidth="1"/>
    <col min="2058" max="2058" width="8" style="290" customWidth="1"/>
    <col min="2059" max="2059" width="9.140625" style="290"/>
    <col min="2060" max="2060" width="10.140625" style="290" bestFit="1" customWidth="1"/>
    <col min="2061" max="2304" width="9.140625" style="290"/>
    <col min="2305" max="2305" width="23" style="290" customWidth="1"/>
    <col min="2306" max="2306" width="10.140625" style="290" customWidth="1"/>
    <col min="2307" max="2307" width="9" style="290" customWidth="1"/>
    <col min="2308" max="2308" width="7" style="290" customWidth="1"/>
    <col min="2309" max="2309" width="9.85546875" style="290" customWidth="1"/>
    <col min="2310" max="2310" width="7.28515625" style="290" customWidth="1"/>
    <col min="2311" max="2311" width="7.7109375" style="290" customWidth="1"/>
    <col min="2312" max="2312" width="10.140625" style="290" customWidth="1"/>
    <col min="2313" max="2313" width="9.140625" style="290" customWidth="1"/>
    <col min="2314" max="2314" width="8" style="290" customWidth="1"/>
    <col min="2315" max="2315" width="9.140625" style="290"/>
    <col min="2316" max="2316" width="10.140625" style="290" bestFit="1" customWidth="1"/>
    <col min="2317" max="2560" width="9.140625" style="290"/>
    <col min="2561" max="2561" width="23" style="290" customWidth="1"/>
    <col min="2562" max="2562" width="10.140625" style="290" customWidth="1"/>
    <col min="2563" max="2563" width="9" style="290" customWidth="1"/>
    <col min="2564" max="2564" width="7" style="290" customWidth="1"/>
    <col min="2565" max="2565" width="9.85546875" style="290" customWidth="1"/>
    <col min="2566" max="2566" width="7.28515625" style="290" customWidth="1"/>
    <col min="2567" max="2567" width="7.7109375" style="290" customWidth="1"/>
    <col min="2568" max="2568" width="10.140625" style="290" customWidth="1"/>
    <col min="2569" max="2569" width="9.140625" style="290" customWidth="1"/>
    <col min="2570" max="2570" width="8" style="290" customWidth="1"/>
    <col min="2571" max="2571" width="9.140625" style="290"/>
    <col min="2572" max="2572" width="10.140625" style="290" bestFit="1" customWidth="1"/>
    <col min="2573" max="2816" width="9.140625" style="290"/>
    <col min="2817" max="2817" width="23" style="290" customWidth="1"/>
    <col min="2818" max="2818" width="10.140625" style="290" customWidth="1"/>
    <col min="2819" max="2819" width="9" style="290" customWidth="1"/>
    <col min="2820" max="2820" width="7" style="290" customWidth="1"/>
    <col min="2821" max="2821" width="9.85546875" style="290" customWidth="1"/>
    <col min="2822" max="2822" width="7.28515625" style="290" customWidth="1"/>
    <col min="2823" max="2823" width="7.7109375" style="290" customWidth="1"/>
    <col min="2824" max="2824" width="10.140625" style="290" customWidth="1"/>
    <col min="2825" max="2825" width="9.140625" style="290" customWidth="1"/>
    <col min="2826" max="2826" width="8" style="290" customWidth="1"/>
    <col min="2827" max="2827" width="9.140625" style="290"/>
    <col min="2828" max="2828" width="10.140625" style="290" bestFit="1" customWidth="1"/>
    <col min="2829" max="3072" width="9.140625" style="290"/>
    <col min="3073" max="3073" width="23" style="290" customWidth="1"/>
    <col min="3074" max="3074" width="10.140625" style="290" customWidth="1"/>
    <col min="3075" max="3075" width="9" style="290" customWidth="1"/>
    <col min="3076" max="3076" width="7" style="290" customWidth="1"/>
    <col min="3077" max="3077" width="9.85546875" style="290" customWidth="1"/>
    <col min="3078" max="3078" width="7.28515625" style="290" customWidth="1"/>
    <col min="3079" max="3079" width="7.7109375" style="290" customWidth="1"/>
    <col min="3080" max="3080" width="10.140625" style="290" customWidth="1"/>
    <col min="3081" max="3081" width="9.140625" style="290" customWidth="1"/>
    <col min="3082" max="3082" width="8" style="290" customWidth="1"/>
    <col min="3083" max="3083" width="9.140625" style="290"/>
    <col min="3084" max="3084" width="10.140625" style="290" bestFit="1" customWidth="1"/>
    <col min="3085" max="3328" width="9.140625" style="290"/>
    <col min="3329" max="3329" width="23" style="290" customWidth="1"/>
    <col min="3330" max="3330" width="10.140625" style="290" customWidth="1"/>
    <col min="3331" max="3331" width="9" style="290" customWidth="1"/>
    <col min="3332" max="3332" width="7" style="290" customWidth="1"/>
    <col min="3333" max="3333" width="9.85546875" style="290" customWidth="1"/>
    <col min="3334" max="3334" width="7.28515625" style="290" customWidth="1"/>
    <col min="3335" max="3335" width="7.7109375" style="290" customWidth="1"/>
    <col min="3336" max="3336" width="10.140625" style="290" customWidth="1"/>
    <col min="3337" max="3337" width="9.140625" style="290" customWidth="1"/>
    <col min="3338" max="3338" width="8" style="290" customWidth="1"/>
    <col min="3339" max="3339" width="9.140625" style="290"/>
    <col min="3340" max="3340" width="10.140625" style="290" bestFit="1" customWidth="1"/>
    <col min="3341" max="3584" width="9.140625" style="290"/>
    <col min="3585" max="3585" width="23" style="290" customWidth="1"/>
    <col min="3586" max="3586" width="10.140625" style="290" customWidth="1"/>
    <col min="3587" max="3587" width="9" style="290" customWidth="1"/>
    <col min="3588" max="3588" width="7" style="290" customWidth="1"/>
    <col min="3589" max="3589" width="9.85546875" style="290" customWidth="1"/>
    <col min="3590" max="3590" width="7.28515625" style="290" customWidth="1"/>
    <col min="3591" max="3591" width="7.7109375" style="290" customWidth="1"/>
    <col min="3592" max="3592" width="10.140625" style="290" customWidth="1"/>
    <col min="3593" max="3593" width="9.140625" style="290" customWidth="1"/>
    <col min="3594" max="3594" width="8" style="290" customWidth="1"/>
    <col min="3595" max="3595" width="9.140625" style="290"/>
    <col min="3596" max="3596" width="10.140625" style="290" bestFit="1" customWidth="1"/>
    <col min="3597" max="3840" width="9.140625" style="290"/>
    <col min="3841" max="3841" width="23" style="290" customWidth="1"/>
    <col min="3842" max="3842" width="10.140625" style="290" customWidth="1"/>
    <col min="3843" max="3843" width="9" style="290" customWidth="1"/>
    <col min="3844" max="3844" width="7" style="290" customWidth="1"/>
    <col min="3845" max="3845" width="9.85546875" style="290" customWidth="1"/>
    <col min="3846" max="3846" width="7.28515625" style="290" customWidth="1"/>
    <col min="3847" max="3847" width="7.7109375" style="290" customWidth="1"/>
    <col min="3848" max="3848" width="10.140625" style="290" customWidth="1"/>
    <col min="3849" max="3849" width="9.140625" style="290" customWidth="1"/>
    <col min="3850" max="3850" width="8" style="290" customWidth="1"/>
    <col min="3851" max="3851" width="9.140625" style="290"/>
    <col min="3852" max="3852" width="10.140625" style="290" bestFit="1" customWidth="1"/>
    <col min="3853" max="4096" width="9.140625" style="290"/>
    <col min="4097" max="4097" width="23" style="290" customWidth="1"/>
    <col min="4098" max="4098" width="10.140625" style="290" customWidth="1"/>
    <col min="4099" max="4099" width="9" style="290" customWidth="1"/>
    <col min="4100" max="4100" width="7" style="290" customWidth="1"/>
    <col min="4101" max="4101" width="9.85546875" style="290" customWidth="1"/>
    <col min="4102" max="4102" width="7.28515625" style="290" customWidth="1"/>
    <col min="4103" max="4103" width="7.7109375" style="290" customWidth="1"/>
    <col min="4104" max="4104" width="10.140625" style="290" customWidth="1"/>
    <col min="4105" max="4105" width="9.140625" style="290" customWidth="1"/>
    <col min="4106" max="4106" width="8" style="290" customWidth="1"/>
    <col min="4107" max="4107" width="9.140625" style="290"/>
    <col min="4108" max="4108" width="10.140625" style="290" bestFit="1" customWidth="1"/>
    <col min="4109" max="4352" width="9.140625" style="290"/>
    <col min="4353" max="4353" width="23" style="290" customWidth="1"/>
    <col min="4354" max="4354" width="10.140625" style="290" customWidth="1"/>
    <col min="4355" max="4355" width="9" style="290" customWidth="1"/>
    <col min="4356" max="4356" width="7" style="290" customWidth="1"/>
    <col min="4357" max="4357" width="9.85546875" style="290" customWidth="1"/>
    <col min="4358" max="4358" width="7.28515625" style="290" customWidth="1"/>
    <col min="4359" max="4359" width="7.7109375" style="290" customWidth="1"/>
    <col min="4360" max="4360" width="10.140625" style="290" customWidth="1"/>
    <col min="4361" max="4361" width="9.140625" style="290" customWidth="1"/>
    <col min="4362" max="4362" width="8" style="290" customWidth="1"/>
    <col min="4363" max="4363" width="9.140625" style="290"/>
    <col min="4364" max="4364" width="10.140625" style="290" bestFit="1" customWidth="1"/>
    <col min="4365" max="4608" width="9.140625" style="290"/>
    <col min="4609" max="4609" width="23" style="290" customWidth="1"/>
    <col min="4610" max="4610" width="10.140625" style="290" customWidth="1"/>
    <col min="4611" max="4611" width="9" style="290" customWidth="1"/>
    <col min="4612" max="4612" width="7" style="290" customWidth="1"/>
    <col min="4613" max="4613" width="9.85546875" style="290" customWidth="1"/>
    <col min="4614" max="4614" width="7.28515625" style="290" customWidth="1"/>
    <col min="4615" max="4615" width="7.7109375" style="290" customWidth="1"/>
    <col min="4616" max="4616" width="10.140625" style="290" customWidth="1"/>
    <col min="4617" max="4617" width="9.140625" style="290" customWidth="1"/>
    <col min="4618" max="4618" width="8" style="290" customWidth="1"/>
    <col min="4619" max="4619" width="9.140625" style="290"/>
    <col min="4620" max="4620" width="10.140625" style="290" bestFit="1" customWidth="1"/>
    <col min="4621" max="4864" width="9.140625" style="290"/>
    <col min="4865" max="4865" width="23" style="290" customWidth="1"/>
    <col min="4866" max="4866" width="10.140625" style="290" customWidth="1"/>
    <col min="4867" max="4867" width="9" style="290" customWidth="1"/>
    <col min="4868" max="4868" width="7" style="290" customWidth="1"/>
    <col min="4869" max="4869" width="9.85546875" style="290" customWidth="1"/>
    <col min="4870" max="4870" width="7.28515625" style="290" customWidth="1"/>
    <col min="4871" max="4871" width="7.7109375" style="290" customWidth="1"/>
    <col min="4872" max="4872" width="10.140625" style="290" customWidth="1"/>
    <col min="4873" max="4873" width="9.140625" style="290" customWidth="1"/>
    <col min="4874" max="4874" width="8" style="290" customWidth="1"/>
    <col min="4875" max="4875" width="9.140625" style="290"/>
    <col min="4876" max="4876" width="10.140625" style="290" bestFit="1" customWidth="1"/>
    <col min="4877" max="5120" width="9.140625" style="290"/>
    <col min="5121" max="5121" width="23" style="290" customWidth="1"/>
    <col min="5122" max="5122" width="10.140625" style="290" customWidth="1"/>
    <col min="5123" max="5123" width="9" style="290" customWidth="1"/>
    <col min="5124" max="5124" width="7" style="290" customWidth="1"/>
    <col min="5125" max="5125" width="9.85546875" style="290" customWidth="1"/>
    <col min="5126" max="5126" width="7.28515625" style="290" customWidth="1"/>
    <col min="5127" max="5127" width="7.7109375" style="290" customWidth="1"/>
    <col min="5128" max="5128" width="10.140625" style="290" customWidth="1"/>
    <col min="5129" max="5129" width="9.140625" style="290" customWidth="1"/>
    <col min="5130" max="5130" width="8" style="290" customWidth="1"/>
    <col min="5131" max="5131" width="9.140625" style="290"/>
    <col min="5132" max="5132" width="10.140625" style="290" bestFit="1" customWidth="1"/>
    <col min="5133" max="5376" width="9.140625" style="290"/>
    <col min="5377" max="5377" width="23" style="290" customWidth="1"/>
    <col min="5378" max="5378" width="10.140625" style="290" customWidth="1"/>
    <col min="5379" max="5379" width="9" style="290" customWidth="1"/>
    <col min="5380" max="5380" width="7" style="290" customWidth="1"/>
    <col min="5381" max="5381" width="9.85546875" style="290" customWidth="1"/>
    <col min="5382" max="5382" width="7.28515625" style="290" customWidth="1"/>
    <col min="5383" max="5383" width="7.7109375" style="290" customWidth="1"/>
    <col min="5384" max="5384" width="10.140625" style="290" customWidth="1"/>
    <col min="5385" max="5385" width="9.140625" style="290" customWidth="1"/>
    <col min="5386" max="5386" width="8" style="290" customWidth="1"/>
    <col min="5387" max="5387" width="9.140625" style="290"/>
    <col min="5388" max="5388" width="10.140625" style="290" bestFit="1" customWidth="1"/>
    <col min="5389" max="5632" width="9.140625" style="290"/>
    <col min="5633" max="5633" width="23" style="290" customWidth="1"/>
    <col min="5634" max="5634" width="10.140625" style="290" customWidth="1"/>
    <col min="5635" max="5635" width="9" style="290" customWidth="1"/>
    <col min="5636" max="5636" width="7" style="290" customWidth="1"/>
    <col min="5637" max="5637" width="9.85546875" style="290" customWidth="1"/>
    <col min="5638" max="5638" width="7.28515625" style="290" customWidth="1"/>
    <col min="5639" max="5639" width="7.7109375" style="290" customWidth="1"/>
    <col min="5640" max="5640" width="10.140625" style="290" customWidth="1"/>
    <col min="5641" max="5641" width="9.140625" style="290" customWidth="1"/>
    <col min="5642" max="5642" width="8" style="290" customWidth="1"/>
    <col min="5643" max="5643" width="9.140625" style="290"/>
    <col min="5644" max="5644" width="10.140625" style="290" bestFit="1" customWidth="1"/>
    <col min="5645" max="5888" width="9.140625" style="290"/>
    <col min="5889" max="5889" width="23" style="290" customWidth="1"/>
    <col min="5890" max="5890" width="10.140625" style="290" customWidth="1"/>
    <col min="5891" max="5891" width="9" style="290" customWidth="1"/>
    <col min="5892" max="5892" width="7" style="290" customWidth="1"/>
    <col min="5893" max="5893" width="9.85546875" style="290" customWidth="1"/>
    <col min="5894" max="5894" width="7.28515625" style="290" customWidth="1"/>
    <col min="5895" max="5895" width="7.7109375" style="290" customWidth="1"/>
    <col min="5896" max="5896" width="10.140625" style="290" customWidth="1"/>
    <col min="5897" max="5897" width="9.140625" style="290" customWidth="1"/>
    <col min="5898" max="5898" width="8" style="290" customWidth="1"/>
    <col min="5899" max="5899" width="9.140625" style="290"/>
    <col min="5900" max="5900" width="10.140625" style="290" bestFit="1" customWidth="1"/>
    <col min="5901" max="6144" width="9.140625" style="290"/>
    <col min="6145" max="6145" width="23" style="290" customWidth="1"/>
    <col min="6146" max="6146" width="10.140625" style="290" customWidth="1"/>
    <col min="6147" max="6147" width="9" style="290" customWidth="1"/>
    <col min="6148" max="6148" width="7" style="290" customWidth="1"/>
    <col min="6149" max="6149" width="9.85546875" style="290" customWidth="1"/>
    <col min="6150" max="6150" width="7.28515625" style="290" customWidth="1"/>
    <col min="6151" max="6151" width="7.7109375" style="290" customWidth="1"/>
    <col min="6152" max="6152" width="10.140625" style="290" customWidth="1"/>
    <col min="6153" max="6153" width="9.140625" style="290" customWidth="1"/>
    <col min="6154" max="6154" width="8" style="290" customWidth="1"/>
    <col min="6155" max="6155" width="9.140625" style="290"/>
    <col min="6156" max="6156" width="10.140625" style="290" bestFit="1" customWidth="1"/>
    <col min="6157" max="6400" width="9.140625" style="290"/>
    <col min="6401" max="6401" width="23" style="290" customWidth="1"/>
    <col min="6402" max="6402" width="10.140625" style="290" customWidth="1"/>
    <col min="6403" max="6403" width="9" style="290" customWidth="1"/>
    <col min="6404" max="6404" width="7" style="290" customWidth="1"/>
    <col min="6405" max="6405" width="9.85546875" style="290" customWidth="1"/>
    <col min="6406" max="6406" width="7.28515625" style="290" customWidth="1"/>
    <col min="6407" max="6407" width="7.7109375" style="290" customWidth="1"/>
    <col min="6408" max="6408" width="10.140625" style="290" customWidth="1"/>
    <col min="6409" max="6409" width="9.140625" style="290" customWidth="1"/>
    <col min="6410" max="6410" width="8" style="290" customWidth="1"/>
    <col min="6411" max="6411" width="9.140625" style="290"/>
    <col min="6412" max="6412" width="10.140625" style="290" bestFit="1" customWidth="1"/>
    <col min="6413" max="6656" width="9.140625" style="290"/>
    <col min="6657" max="6657" width="23" style="290" customWidth="1"/>
    <col min="6658" max="6658" width="10.140625" style="290" customWidth="1"/>
    <col min="6659" max="6659" width="9" style="290" customWidth="1"/>
    <col min="6660" max="6660" width="7" style="290" customWidth="1"/>
    <col min="6661" max="6661" width="9.85546875" style="290" customWidth="1"/>
    <col min="6662" max="6662" width="7.28515625" style="290" customWidth="1"/>
    <col min="6663" max="6663" width="7.7109375" style="290" customWidth="1"/>
    <col min="6664" max="6664" width="10.140625" style="290" customWidth="1"/>
    <col min="6665" max="6665" width="9.140625" style="290" customWidth="1"/>
    <col min="6666" max="6666" width="8" style="290" customWidth="1"/>
    <col min="6667" max="6667" width="9.140625" style="290"/>
    <col min="6668" max="6668" width="10.140625" style="290" bestFit="1" customWidth="1"/>
    <col min="6669" max="6912" width="9.140625" style="290"/>
    <col min="6913" max="6913" width="23" style="290" customWidth="1"/>
    <col min="6914" max="6914" width="10.140625" style="290" customWidth="1"/>
    <col min="6915" max="6915" width="9" style="290" customWidth="1"/>
    <col min="6916" max="6916" width="7" style="290" customWidth="1"/>
    <col min="6917" max="6917" width="9.85546875" style="290" customWidth="1"/>
    <col min="6918" max="6918" width="7.28515625" style="290" customWidth="1"/>
    <col min="6919" max="6919" width="7.7109375" style="290" customWidth="1"/>
    <col min="6920" max="6920" width="10.140625" style="290" customWidth="1"/>
    <col min="6921" max="6921" width="9.140625" style="290" customWidth="1"/>
    <col min="6922" max="6922" width="8" style="290" customWidth="1"/>
    <col min="6923" max="6923" width="9.140625" style="290"/>
    <col min="6924" max="6924" width="10.140625" style="290" bestFit="1" customWidth="1"/>
    <col min="6925" max="7168" width="9.140625" style="290"/>
    <col min="7169" max="7169" width="23" style="290" customWidth="1"/>
    <col min="7170" max="7170" width="10.140625" style="290" customWidth="1"/>
    <col min="7171" max="7171" width="9" style="290" customWidth="1"/>
    <col min="7172" max="7172" width="7" style="290" customWidth="1"/>
    <col min="7173" max="7173" width="9.85546875" style="290" customWidth="1"/>
    <col min="7174" max="7174" width="7.28515625" style="290" customWidth="1"/>
    <col min="7175" max="7175" width="7.7109375" style="290" customWidth="1"/>
    <col min="7176" max="7176" width="10.140625" style="290" customWidth="1"/>
    <col min="7177" max="7177" width="9.140625" style="290" customWidth="1"/>
    <col min="7178" max="7178" width="8" style="290" customWidth="1"/>
    <col min="7179" max="7179" width="9.140625" style="290"/>
    <col min="7180" max="7180" width="10.140625" style="290" bestFit="1" customWidth="1"/>
    <col min="7181" max="7424" width="9.140625" style="290"/>
    <col min="7425" max="7425" width="23" style="290" customWidth="1"/>
    <col min="7426" max="7426" width="10.140625" style="290" customWidth="1"/>
    <col min="7427" max="7427" width="9" style="290" customWidth="1"/>
    <col min="7428" max="7428" width="7" style="290" customWidth="1"/>
    <col min="7429" max="7429" width="9.85546875" style="290" customWidth="1"/>
    <col min="7430" max="7430" width="7.28515625" style="290" customWidth="1"/>
    <col min="7431" max="7431" width="7.7109375" style="290" customWidth="1"/>
    <col min="7432" max="7432" width="10.140625" style="290" customWidth="1"/>
    <col min="7433" max="7433" width="9.140625" style="290" customWidth="1"/>
    <col min="7434" max="7434" width="8" style="290" customWidth="1"/>
    <col min="7435" max="7435" width="9.140625" style="290"/>
    <col min="7436" max="7436" width="10.140625" style="290" bestFit="1" customWidth="1"/>
    <col min="7437" max="7680" width="9.140625" style="290"/>
    <col min="7681" max="7681" width="23" style="290" customWidth="1"/>
    <col min="7682" max="7682" width="10.140625" style="290" customWidth="1"/>
    <col min="7683" max="7683" width="9" style="290" customWidth="1"/>
    <col min="7684" max="7684" width="7" style="290" customWidth="1"/>
    <col min="7685" max="7685" width="9.85546875" style="290" customWidth="1"/>
    <col min="7686" max="7686" width="7.28515625" style="290" customWidth="1"/>
    <col min="7687" max="7687" width="7.7109375" style="290" customWidth="1"/>
    <col min="7688" max="7688" width="10.140625" style="290" customWidth="1"/>
    <col min="7689" max="7689" width="9.140625" style="290" customWidth="1"/>
    <col min="7690" max="7690" width="8" style="290" customWidth="1"/>
    <col min="7691" max="7691" width="9.140625" style="290"/>
    <col min="7692" max="7692" width="10.140625" style="290" bestFit="1" customWidth="1"/>
    <col min="7693" max="7936" width="9.140625" style="290"/>
    <col min="7937" max="7937" width="23" style="290" customWidth="1"/>
    <col min="7938" max="7938" width="10.140625" style="290" customWidth="1"/>
    <col min="7939" max="7939" width="9" style="290" customWidth="1"/>
    <col min="7940" max="7940" width="7" style="290" customWidth="1"/>
    <col min="7941" max="7941" width="9.85546875" style="290" customWidth="1"/>
    <col min="7942" max="7942" width="7.28515625" style="290" customWidth="1"/>
    <col min="7943" max="7943" width="7.7109375" style="290" customWidth="1"/>
    <col min="7944" max="7944" width="10.140625" style="290" customWidth="1"/>
    <col min="7945" max="7945" width="9.140625" style="290" customWidth="1"/>
    <col min="7946" max="7946" width="8" style="290" customWidth="1"/>
    <col min="7947" max="7947" width="9.140625" style="290"/>
    <col min="7948" max="7948" width="10.140625" style="290" bestFit="1" customWidth="1"/>
    <col min="7949" max="8192" width="9.140625" style="290"/>
    <col min="8193" max="8193" width="23" style="290" customWidth="1"/>
    <col min="8194" max="8194" width="10.140625" style="290" customWidth="1"/>
    <col min="8195" max="8195" width="9" style="290" customWidth="1"/>
    <col min="8196" max="8196" width="7" style="290" customWidth="1"/>
    <col min="8197" max="8197" width="9.85546875" style="290" customWidth="1"/>
    <col min="8198" max="8198" width="7.28515625" style="290" customWidth="1"/>
    <col min="8199" max="8199" width="7.7109375" style="290" customWidth="1"/>
    <col min="8200" max="8200" width="10.140625" style="290" customWidth="1"/>
    <col min="8201" max="8201" width="9.140625" style="290" customWidth="1"/>
    <col min="8202" max="8202" width="8" style="290" customWidth="1"/>
    <col min="8203" max="8203" width="9.140625" style="290"/>
    <col min="8204" max="8204" width="10.140625" style="290" bestFit="1" customWidth="1"/>
    <col min="8205" max="8448" width="9.140625" style="290"/>
    <col min="8449" max="8449" width="23" style="290" customWidth="1"/>
    <col min="8450" max="8450" width="10.140625" style="290" customWidth="1"/>
    <col min="8451" max="8451" width="9" style="290" customWidth="1"/>
    <col min="8452" max="8452" width="7" style="290" customWidth="1"/>
    <col min="8453" max="8453" width="9.85546875" style="290" customWidth="1"/>
    <col min="8454" max="8454" width="7.28515625" style="290" customWidth="1"/>
    <col min="8455" max="8455" width="7.7109375" style="290" customWidth="1"/>
    <col min="8456" max="8456" width="10.140625" style="290" customWidth="1"/>
    <col min="8457" max="8457" width="9.140625" style="290" customWidth="1"/>
    <col min="8458" max="8458" width="8" style="290" customWidth="1"/>
    <col min="8459" max="8459" width="9.140625" style="290"/>
    <col min="8460" max="8460" width="10.140625" style="290" bestFit="1" customWidth="1"/>
    <col min="8461" max="8704" width="9.140625" style="290"/>
    <col min="8705" max="8705" width="23" style="290" customWidth="1"/>
    <col min="8706" max="8706" width="10.140625" style="290" customWidth="1"/>
    <col min="8707" max="8707" width="9" style="290" customWidth="1"/>
    <col min="8708" max="8708" width="7" style="290" customWidth="1"/>
    <col min="8709" max="8709" width="9.85546875" style="290" customWidth="1"/>
    <col min="8710" max="8710" width="7.28515625" style="290" customWidth="1"/>
    <col min="8711" max="8711" width="7.7109375" style="290" customWidth="1"/>
    <col min="8712" max="8712" width="10.140625" style="290" customWidth="1"/>
    <col min="8713" max="8713" width="9.140625" style="290" customWidth="1"/>
    <col min="8714" max="8714" width="8" style="290" customWidth="1"/>
    <col min="8715" max="8715" width="9.140625" style="290"/>
    <col min="8716" max="8716" width="10.140625" style="290" bestFit="1" customWidth="1"/>
    <col min="8717" max="8960" width="9.140625" style="290"/>
    <col min="8961" max="8961" width="23" style="290" customWidth="1"/>
    <col min="8962" max="8962" width="10.140625" style="290" customWidth="1"/>
    <col min="8963" max="8963" width="9" style="290" customWidth="1"/>
    <col min="8964" max="8964" width="7" style="290" customWidth="1"/>
    <col min="8965" max="8965" width="9.85546875" style="290" customWidth="1"/>
    <col min="8966" max="8966" width="7.28515625" style="290" customWidth="1"/>
    <col min="8967" max="8967" width="7.7109375" style="290" customWidth="1"/>
    <col min="8968" max="8968" width="10.140625" style="290" customWidth="1"/>
    <col min="8969" max="8969" width="9.140625" style="290" customWidth="1"/>
    <col min="8970" max="8970" width="8" style="290" customWidth="1"/>
    <col min="8971" max="8971" width="9.140625" style="290"/>
    <col min="8972" max="8972" width="10.140625" style="290" bestFit="1" customWidth="1"/>
    <col min="8973" max="9216" width="9.140625" style="290"/>
    <col min="9217" max="9217" width="23" style="290" customWidth="1"/>
    <col min="9218" max="9218" width="10.140625" style="290" customWidth="1"/>
    <col min="9219" max="9219" width="9" style="290" customWidth="1"/>
    <col min="9220" max="9220" width="7" style="290" customWidth="1"/>
    <col min="9221" max="9221" width="9.85546875" style="290" customWidth="1"/>
    <col min="9222" max="9222" width="7.28515625" style="290" customWidth="1"/>
    <col min="9223" max="9223" width="7.7109375" style="290" customWidth="1"/>
    <col min="9224" max="9224" width="10.140625" style="290" customWidth="1"/>
    <col min="9225" max="9225" width="9.140625" style="290" customWidth="1"/>
    <col min="9226" max="9226" width="8" style="290" customWidth="1"/>
    <col min="9227" max="9227" width="9.140625" style="290"/>
    <col min="9228" max="9228" width="10.140625" style="290" bestFit="1" customWidth="1"/>
    <col min="9229" max="9472" width="9.140625" style="290"/>
    <col min="9473" max="9473" width="23" style="290" customWidth="1"/>
    <col min="9474" max="9474" width="10.140625" style="290" customWidth="1"/>
    <col min="9475" max="9475" width="9" style="290" customWidth="1"/>
    <col min="9476" max="9476" width="7" style="290" customWidth="1"/>
    <col min="9477" max="9477" width="9.85546875" style="290" customWidth="1"/>
    <col min="9478" max="9478" width="7.28515625" style="290" customWidth="1"/>
    <col min="9479" max="9479" width="7.7109375" style="290" customWidth="1"/>
    <col min="9480" max="9480" width="10.140625" style="290" customWidth="1"/>
    <col min="9481" max="9481" width="9.140625" style="290" customWidth="1"/>
    <col min="9482" max="9482" width="8" style="290" customWidth="1"/>
    <col min="9483" max="9483" width="9.140625" style="290"/>
    <col min="9484" max="9484" width="10.140625" style="290" bestFit="1" customWidth="1"/>
    <col min="9485" max="9728" width="9.140625" style="290"/>
    <col min="9729" max="9729" width="23" style="290" customWidth="1"/>
    <col min="9730" max="9730" width="10.140625" style="290" customWidth="1"/>
    <col min="9731" max="9731" width="9" style="290" customWidth="1"/>
    <col min="9732" max="9732" width="7" style="290" customWidth="1"/>
    <col min="9733" max="9733" width="9.85546875" style="290" customWidth="1"/>
    <col min="9734" max="9734" width="7.28515625" style="290" customWidth="1"/>
    <col min="9735" max="9735" width="7.7109375" style="290" customWidth="1"/>
    <col min="9736" max="9736" width="10.140625" style="290" customWidth="1"/>
    <col min="9737" max="9737" width="9.140625" style="290" customWidth="1"/>
    <col min="9738" max="9738" width="8" style="290" customWidth="1"/>
    <col min="9739" max="9739" width="9.140625" style="290"/>
    <col min="9740" max="9740" width="10.140625" style="290" bestFit="1" customWidth="1"/>
    <col min="9741" max="9984" width="9.140625" style="290"/>
    <col min="9985" max="9985" width="23" style="290" customWidth="1"/>
    <col min="9986" max="9986" width="10.140625" style="290" customWidth="1"/>
    <col min="9987" max="9987" width="9" style="290" customWidth="1"/>
    <col min="9988" max="9988" width="7" style="290" customWidth="1"/>
    <col min="9989" max="9989" width="9.85546875" style="290" customWidth="1"/>
    <col min="9990" max="9990" width="7.28515625" style="290" customWidth="1"/>
    <col min="9991" max="9991" width="7.7109375" style="290" customWidth="1"/>
    <col min="9992" max="9992" width="10.140625" style="290" customWidth="1"/>
    <col min="9993" max="9993" width="9.140625" style="290" customWidth="1"/>
    <col min="9994" max="9994" width="8" style="290" customWidth="1"/>
    <col min="9995" max="9995" width="9.140625" style="290"/>
    <col min="9996" max="9996" width="10.140625" style="290" bestFit="1" customWidth="1"/>
    <col min="9997" max="10240" width="9.140625" style="290"/>
    <col min="10241" max="10241" width="23" style="290" customWidth="1"/>
    <col min="10242" max="10242" width="10.140625" style="290" customWidth="1"/>
    <col min="10243" max="10243" width="9" style="290" customWidth="1"/>
    <col min="10244" max="10244" width="7" style="290" customWidth="1"/>
    <col min="10245" max="10245" width="9.85546875" style="290" customWidth="1"/>
    <col min="10246" max="10246" width="7.28515625" style="290" customWidth="1"/>
    <col min="10247" max="10247" width="7.7109375" style="290" customWidth="1"/>
    <col min="10248" max="10248" width="10.140625" style="290" customWidth="1"/>
    <col min="10249" max="10249" width="9.140625" style="290" customWidth="1"/>
    <col min="10250" max="10250" width="8" style="290" customWidth="1"/>
    <col min="10251" max="10251" width="9.140625" style="290"/>
    <col min="10252" max="10252" width="10.140625" style="290" bestFit="1" customWidth="1"/>
    <col min="10253" max="10496" width="9.140625" style="290"/>
    <col min="10497" max="10497" width="23" style="290" customWidth="1"/>
    <col min="10498" max="10498" width="10.140625" style="290" customWidth="1"/>
    <col min="10499" max="10499" width="9" style="290" customWidth="1"/>
    <col min="10500" max="10500" width="7" style="290" customWidth="1"/>
    <col min="10501" max="10501" width="9.85546875" style="290" customWidth="1"/>
    <col min="10502" max="10502" width="7.28515625" style="290" customWidth="1"/>
    <col min="10503" max="10503" width="7.7109375" style="290" customWidth="1"/>
    <col min="10504" max="10504" width="10.140625" style="290" customWidth="1"/>
    <col min="10505" max="10505" width="9.140625" style="290" customWidth="1"/>
    <col min="10506" max="10506" width="8" style="290" customWidth="1"/>
    <col min="10507" max="10507" width="9.140625" style="290"/>
    <col min="10508" max="10508" width="10.140625" style="290" bestFit="1" customWidth="1"/>
    <col min="10509" max="10752" width="9.140625" style="290"/>
    <col min="10753" max="10753" width="23" style="290" customWidth="1"/>
    <col min="10754" max="10754" width="10.140625" style="290" customWidth="1"/>
    <col min="10755" max="10755" width="9" style="290" customWidth="1"/>
    <col min="10756" max="10756" width="7" style="290" customWidth="1"/>
    <col min="10757" max="10757" width="9.85546875" style="290" customWidth="1"/>
    <col min="10758" max="10758" width="7.28515625" style="290" customWidth="1"/>
    <col min="10759" max="10759" width="7.7109375" style="290" customWidth="1"/>
    <col min="10760" max="10760" width="10.140625" style="290" customWidth="1"/>
    <col min="10761" max="10761" width="9.140625" style="290" customWidth="1"/>
    <col min="10762" max="10762" width="8" style="290" customWidth="1"/>
    <col min="10763" max="10763" width="9.140625" style="290"/>
    <col min="10764" max="10764" width="10.140625" style="290" bestFit="1" customWidth="1"/>
    <col min="10765" max="11008" width="9.140625" style="290"/>
    <col min="11009" max="11009" width="23" style="290" customWidth="1"/>
    <col min="11010" max="11010" width="10.140625" style="290" customWidth="1"/>
    <col min="11011" max="11011" width="9" style="290" customWidth="1"/>
    <col min="11012" max="11012" width="7" style="290" customWidth="1"/>
    <col min="11013" max="11013" width="9.85546875" style="290" customWidth="1"/>
    <col min="11014" max="11014" width="7.28515625" style="290" customWidth="1"/>
    <col min="11015" max="11015" width="7.7109375" style="290" customWidth="1"/>
    <col min="11016" max="11016" width="10.140625" style="290" customWidth="1"/>
    <col min="11017" max="11017" width="9.140625" style="290" customWidth="1"/>
    <col min="11018" max="11018" width="8" style="290" customWidth="1"/>
    <col min="11019" max="11019" width="9.140625" style="290"/>
    <col min="11020" max="11020" width="10.140625" style="290" bestFit="1" customWidth="1"/>
    <col min="11021" max="11264" width="9.140625" style="290"/>
    <col min="11265" max="11265" width="23" style="290" customWidth="1"/>
    <col min="11266" max="11266" width="10.140625" style="290" customWidth="1"/>
    <col min="11267" max="11267" width="9" style="290" customWidth="1"/>
    <col min="11268" max="11268" width="7" style="290" customWidth="1"/>
    <col min="11269" max="11269" width="9.85546875" style="290" customWidth="1"/>
    <col min="11270" max="11270" width="7.28515625" style="290" customWidth="1"/>
    <col min="11271" max="11271" width="7.7109375" style="290" customWidth="1"/>
    <col min="11272" max="11272" width="10.140625" style="290" customWidth="1"/>
    <col min="11273" max="11273" width="9.140625" style="290" customWidth="1"/>
    <col min="11274" max="11274" width="8" style="290" customWidth="1"/>
    <col min="11275" max="11275" width="9.140625" style="290"/>
    <col min="11276" max="11276" width="10.140625" style="290" bestFit="1" customWidth="1"/>
    <col min="11277" max="11520" width="9.140625" style="290"/>
    <col min="11521" max="11521" width="23" style="290" customWidth="1"/>
    <col min="11522" max="11522" width="10.140625" style="290" customWidth="1"/>
    <col min="11523" max="11523" width="9" style="290" customWidth="1"/>
    <col min="11524" max="11524" width="7" style="290" customWidth="1"/>
    <col min="11525" max="11525" width="9.85546875" style="290" customWidth="1"/>
    <col min="11526" max="11526" width="7.28515625" style="290" customWidth="1"/>
    <col min="11527" max="11527" width="7.7109375" style="290" customWidth="1"/>
    <col min="11528" max="11528" width="10.140625" style="290" customWidth="1"/>
    <col min="11529" max="11529" width="9.140625" style="290" customWidth="1"/>
    <col min="11530" max="11530" width="8" style="290" customWidth="1"/>
    <col min="11531" max="11531" width="9.140625" style="290"/>
    <col min="11532" max="11532" width="10.140625" style="290" bestFit="1" customWidth="1"/>
    <col min="11533" max="11776" width="9.140625" style="290"/>
    <col min="11777" max="11777" width="23" style="290" customWidth="1"/>
    <col min="11778" max="11778" width="10.140625" style="290" customWidth="1"/>
    <col min="11779" max="11779" width="9" style="290" customWidth="1"/>
    <col min="11780" max="11780" width="7" style="290" customWidth="1"/>
    <col min="11781" max="11781" width="9.85546875" style="290" customWidth="1"/>
    <col min="11782" max="11782" width="7.28515625" style="290" customWidth="1"/>
    <col min="11783" max="11783" width="7.7109375" style="290" customWidth="1"/>
    <col min="11784" max="11784" width="10.140625" style="290" customWidth="1"/>
    <col min="11785" max="11785" width="9.140625" style="290" customWidth="1"/>
    <col min="11786" max="11786" width="8" style="290" customWidth="1"/>
    <col min="11787" max="11787" width="9.140625" style="290"/>
    <col min="11788" max="11788" width="10.140625" style="290" bestFit="1" customWidth="1"/>
    <col min="11789" max="12032" width="9.140625" style="290"/>
    <col min="12033" max="12033" width="23" style="290" customWidth="1"/>
    <col min="12034" max="12034" width="10.140625" style="290" customWidth="1"/>
    <col min="12035" max="12035" width="9" style="290" customWidth="1"/>
    <col min="12036" max="12036" width="7" style="290" customWidth="1"/>
    <col min="12037" max="12037" width="9.85546875" style="290" customWidth="1"/>
    <col min="12038" max="12038" width="7.28515625" style="290" customWidth="1"/>
    <col min="12039" max="12039" width="7.7109375" style="290" customWidth="1"/>
    <col min="12040" max="12040" width="10.140625" style="290" customWidth="1"/>
    <col min="12041" max="12041" width="9.140625" style="290" customWidth="1"/>
    <col min="12042" max="12042" width="8" style="290" customWidth="1"/>
    <col min="12043" max="12043" width="9.140625" style="290"/>
    <col min="12044" max="12044" width="10.140625" style="290" bestFit="1" customWidth="1"/>
    <col min="12045" max="12288" width="9.140625" style="290"/>
    <col min="12289" max="12289" width="23" style="290" customWidth="1"/>
    <col min="12290" max="12290" width="10.140625" style="290" customWidth="1"/>
    <col min="12291" max="12291" width="9" style="290" customWidth="1"/>
    <col min="12292" max="12292" width="7" style="290" customWidth="1"/>
    <col min="12293" max="12293" width="9.85546875" style="290" customWidth="1"/>
    <col min="12294" max="12294" width="7.28515625" style="290" customWidth="1"/>
    <col min="12295" max="12295" width="7.7109375" style="290" customWidth="1"/>
    <col min="12296" max="12296" width="10.140625" style="290" customWidth="1"/>
    <col min="12297" max="12297" width="9.140625" style="290" customWidth="1"/>
    <col min="12298" max="12298" width="8" style="290" customWidth="1"/>
    <col min="12299" max="12299" width="9.140625" style="290"/>
    <col min="12300" max="12300" width="10.140625" style="290" bestFit="1" customWidth="1"/>
    <col min="12301" max="12544" width="9.140625" style="290"/>
    <col min="12545" max="12545" width="23" style="290" customWidth="1"/>
    <col min="12546" max="12546" width="10.140625" style="290" customWidth="1"/>
    <col min="12547" max="12547" width="9" style="290" customWidth="1"/>
    <col min="12548" max="12548" width="7" style="290" customWidth="1"/>
    <col min="12549" max="12549" width="9.85546875" style="290" customWidth="1"/>
    <col min="12550" max="12550" width="7.28515625" style="290" customWidth="1"/>
    <col min="12551" max="12551" width="7.7109375" style="290" customWidth="1"/>
    <col min="12552" max="12552" width="10.140625" style="290" customWidth="1"/>
    <col min="12553" max="12553" width="9.140625" style="290" customWidth="1"/>
    <col min="12554" max="12554" width="8" style="290" customWidth="1"/>
    <col min="12555" max="12555" width="9.140625" style="290"/>
    <col min="12556" max="12556" width="10.140625" style="290" bestFit="1" customWidth="1"/>
    <col min="12557" max="12800" width="9.140625" style="290"/>
    <col min="12801" max="12801" width="23" style="290" customWidth="1"/>
    <col min="12802" max="12802" width="10.140625" style="290" customWidth="1"/>
    <col min="12803" max="12803" width="9" style="290" customWidth="1"/>
    <col min="12804" max="12804" width="7" style="290" customWidth="1"/>
    <col min="12805" max="12805" width="9.85546875" style="290" customWidth="1"/>
    <col min="12806" max="12806" width="7.28515625" style="290" customWidth="1"/>
    <col min="12807" max="12807" width="7.7109375" style="290" customWidth="1"/>
    <col min="12808" max="12808" width="10.140625" style="290" customWidth="1"/>
    <col min="12809" max="12809" width="9.140625" style="290" customWidth="1"/>
    <col min="12810" max="12810" width="8" style="290" customWidth="1"/>
    <col min="12811" max="12811" width="9.140625" style="290"/>
    <col min="12812" max="12812" width="10.140625" style="290" bestFit="1" customWidth="1"/>
    <col min="12813" max="13056" width="9.140625" style="290"/>
    <col min="13057" max="13057" width="23" style="290" customWidth="1"/>
    <col min="13058" max="13058" width="10.140625" style="290" customWidth="1"/>
    <col min="13059" max="13059" width="9" style="290" customWidth="1"/>
    <col min="13060" max="13060" width="7" style="290" customWidth="1"/>
    <col min="13061" max="13061" width="9.85546875" style="290" customWidth="1"/>
    <col min="13062" max="13062" width="7.28515625" style="290" customWidth="1"/>
    <col min="13063" max="13063" width="7.7109375" style="290" customWidth="1"/>
    <col min="13064" max="13064" width="10.140625" style="290" customWidth="1"/>
    <col min="13065" max="13065" width="9.140625" style="290" customWidth="1"/>
    <col min="13066" max="13066" width="8" style="290" customWidth="1"/>
    <col min="13067" max="13067" width="9.140625" style="290"/>
    <col min="13068" max="13068" width="10.140625" style="290" bestFit="1" customWidth="1"/>
    <col min="13069" max="13312" width="9.140625" style="290"/>
    <col min="13313" max="13313" width="23" style="290" customWidth="1"/>
    <col min="13314" max="13314" width="10.140625" style="290" customWidth="1"/>
    <col min="13315" max="13315" width="9" style="290" customWidth="1"/>
    <col min="13316" max="13316" width="7" style="290" customWidth="1"/>
    <col min="13317" max="13317" width="9.85546875" style="290" customWidth="1"/>
    <col min="13318" max="13318" width="7.28515625" style="290" customWidth="1"/>
    <col min="13319" max="13319" width="7.7109375" style="290" customWidth="1"/>
    <col min="13320" max="13320" width="10.140625" style="290" customWidth="1"/>
    <col min="13321" max="13321" width="9.140625" style="290" customWidth="1"/>
    <col min="13322" max="13322" width="8" style="290" customWidth="1"/>
    <col min="13323" max="13323" width="9.140625" style="290"/>
    <col min="13324" max="13324" width="10.140625" style="290" bestFit="1" customWidth="1"/>
    <col min="13325" max="13568" width="9.140625" style="290"/>
    <col min="13569" max="13569" width="23" style="290" customWidth="1"/>
    <col min="13570" max="13570" width="10.140625" style="290" customWidth="1"/>
    <col min="13571" max="13571" width="9" style="290" customWidth="1"/>
    <col min="13572" max="13572" width="7" style="290" customWidth="1"/>
    <col min="13573" max="13573" width="9.85546875" style="290" customWidth="1"/>
    <col min="13574" max="13574" width="7.28515625" style="290" customWidth="1"/>
    <col min="13575" max="13575" width="7.7109375" style="290" customWidth="1"/>
    <col min="13576" max="13576" width="10.140625" style="290" customWidth="1"/>
    <col min="13577" max="13577" width="9.140625" style="290" customWidth="1"/>
    <col min="13578" max="13578" width="8" style="290" customWidth="1"/>
    <col min="13579" max="13579" width="9.140625" style="290"/>
    <col min="13580" max="13580" width="10.140625" style="290" bestFit="1" customWidth="1"/>
    <col min="13581" max="13824" width="9.140625" style="290"/>
    <col min="13825" max="13825" width="23" style="290" customWidth="1"/>
    <col min="13826" max="13826" width="10.140625" style="290" customWidth="1"/>
    <col min="13827" max="13827" width="9" style="290" customWidth="1"/>
    <col min="13828" max="13828" width="7" style="290" customWidth="1"/>
    <col min="13829" max="13829" width="9.85546875" style="290" customWidth="1"/>
    <col min="13830" max="13830" width="7.28515625" style="290" customWidth="1"/>
    <col min="13831" max="13831" width="7.7109375" style="290" customWidth="1"/>
    <col min="13832" max="13832" width="10.140625" style="290" customWidth="1"/>
    <col min="13833" max="13833" width="9.140625" style="290" customWidth="1"/>
    <col min="13834" max="13834" width="8" style="290" customWidth="1"/>
    <col min="13835" max="13835" width="9.140625" style="290"/>
    <col min="13836" max="13836" width="10.140625" style="290" bestFit="1" customWidth="1"/>
    <col min="13837" max="14080" width="9.140625" style="290"/>
    <col min="14081" max="14081" width="23" style="290" customWidth="1"/>
    <col min="14082" max="14082" width="10.140625" style="290" customWidth="1"/>
    <col min="14083" max="14083" width="9" style="290" customWidth="1"/>
    <col min="14084" max="14084" width="7" style="290" customWidth="1"/>
    <col min="14085" max="14085" width="9.85546875" style="290" customWidth="1"/>
    <col min="14086" max="14086" width="7.28515625" style="290" customWidth="1"/>
    <col min="14087" max="14087" width="7.7109375" style="290" customWidth="1"/>
    <col min="14088" max="14088" width="10.140625" style="290" customWidth="1"/>
    <col min="14089" max="14089" width="9.140625" style="290" customWidth="1"/>
    <col min="14090" max="14090" width="8" style="290" customWidth="1"/>
    <col min="14091" max="14091" width="9.140625" style="290"/>
    <col min="14092" max="14092" width="10.140625" style="290" bestFit="1" customWidth="1"/>
    <col min="14093" max="14336" width="9.140625" style="290"/>
    <col min="14337" max="14337" width="23" style="290" customWidth="1"/>
    <col min="14338" max="14338" width="10.140625" style="290" customWidth="1"/>
    <col min="14339" max="14339" width="9" style="290" customWidth="1"/>
    <col min="14340" max="14340" width="7" style="290" customWidth="1"/>
    <col min="14341" max="14341" width="9.85546875" style="290" customWidth="1"/>
    <col min="14342" max="14342" width="7.28515625" style="290" customWidth="1"/>
    <col min="14343" max="14343" width="7.7109375" style="290" customWidth="1"/>
    <col min="14344" max="14344" width="10.140625" style="290" customWidth="1"/>
    <col min="14345" max="14345" width="9.140625" style="290" customWidth="1"/>
    <col min="14346" max="14346" width="8" style="290" customWidth="1"/>
    <col min="14347" max="14347" width="9.140625" style="290"/>
    <col min="14348" max="14348" width="10.140625" style="290" bestFit="1" customWidth="1"/>
    <col min="14349" max="14592" width="9.140625" style="290"/>
    <col min="14593" max="14593" width="23" style="290" customWidth="1"/>
    <col min="14594" max="14594" width="10.140625" style="290" customWidth="1"/>
    <col min="14595" max="14595" width="9" style="290" customWidth="1"/>
    <col min="14596" max="14596" width="7" style="290" customWidth="1"/>
    <col min="14597" max="14597" width="9.85546875" style="290" customWidth="1"/>
    <col min="14598" max="14598" width="7.28515625" style="290" customWidth="1"/>
    <col min="14599" max="14599" width="7.7109375" style="290" customWidth="1"/>
    <col min="14600" max="14600" width="10.140625" style="290" customWidth="1"/>
    <col min="14601" max="14601" width="9.140625" style="290" customWidth="1"/>
    <col min="14602" max="14602" width="8" style="290" customWidth="1"/>
    <col min="14603" max="14603" width="9.140625" style="290"/>
    <col min="14604" max="14604" width="10.140625" style="290" bestFit="1" customWidth="1"/>
    <col min="14605" max="14848" width="9.140625" style="290"/>
    <col min="14849" max="14849" width="23" style="290" customWidth="1"/>
    <col min="14850" max="14850" width="10.140625" style="290" customWidth="1"/>
    <col min="14851" max="14851" width="9" style="290" customWidth="1"/>
    <col min="14852" max="14852" width="7" style="290" customWidth="1"/>
    <col min="14853" max="14853" width="9.85546875" style="290" customWidth="1"/>
    <col min="14854" max="14854" width="7.28515625" style="290" customWidth="1"/>
    <col min="14855" max="14855" width="7.7109375" style="290" customWidth="1"/>
    <col min="14856" max="14856" width="10.140625" style="290" customWidth="1"/>
    <col min="14857" max="14857" width="9.140625" style="290" customWidth="1"/>
    <col min="14858" max="14858" width="8" style="290" customWidth="1"/>
    <col min="14859" max="14859" width="9.140625" style="290"/>
    <col min="14860" max="14860" width="10.140625" style="290" bestFit="1" customWidth="1"/>
    <col min="14861" max="15104" width="9.140625" style="290"/>
    <col min="15105" max="15105" width="23" style="290" customWidth="1"/>
    <col min="15106" max="15106" width="10.140625" style="290" customWidth="1"/>
    <col min="15107" max="15107" width="9" style="290" customWidth="1"/>
    <col min="15108" max="15108" width="7" style="290" customWidth="1"/>
    <col min="15109" max="15109" width="9.85546875" style="290" customWidth="1"/>
    <col min="15110" max="15110" width="7.28515625" style="290" customWidth="1"/>
    <col min="15111" max="15111" width="7.7109375" style="290" customWidth="1"/>
    <col min="15112" max="15112" width="10.140625" style="290" customWidth="1"/>
    <col min="15113" max="15113" width="9.140625" style="290" customWidth="1"/>
    <col min="15114" max="15114" width="8" style="290" customWidth="1"/>
    <col min="15115" max="15115" width="9.140625" style="290"/>
    <col min="15116" max="15116" width="10.140625" style="290" bestFit="1" customWidth="1"/>
    <col min="15117" max="15360" width="9.140625" style="290"/>
    <col min="15361" max="15361" width="23" style="290" customWidth="1"/>
    <col min="15362" max="15362" width="10.140625" style="290" customWidth="1"/>
    <col min="15363" max="15363" width="9" style="290" customWidth="1"/>
    <col min="15364" max="15364" width="7" style="290" customWidth="1"/>
    <col min="15365" max="15365" width="9.85546875" style="290" customWidth="1"/>
    <col min="15366" max="15366" width="7.28515625" style="290" customWidth="1"/>
    <col min="15367" max="15367" width="7.7109375" style="290" customWidth="1"/>
    <col min="15368" max="15368" width="10.140625" style="290" customWidth="1"/>
    <col min="15369" max="15369" width="9.140625" style="290" customWidth="1"/>
    <col min="15370" max="15370" width="8" style="290" customWidth="1"/>
    <col min="15371" max="15371" width="9.140625" style="290"/>
    <col min="15372" max="15372" width="10.140625" style="290" bestFit="1" customWidth="1"/>
    <col min="15373" max="15616" width="9.140625" style="290"/>
    <col min="15617" max="15617" width="23" style="290" customWidth="1"/>
    <col min="15618" max="15618" width="10.140625" style="290" customWidth="1"/>
    <col min="15619" max="15619" width="9" style="290" customWidth="1"/>
    <col min="15620" max="15620" width="7" style="290" customWidth="1"/>
    <col min="15621" max="15621" width="9.85546875" style="290" customWidth="1"/>
    <col min="15622" max="15622" width="7.28515625" style="290" customWidth="1"/>
    <col min="15623" max="15623" width="7.7109375" style="290" customWidth="1"/>
    <col min="15624" max="15624" width="10.140625" style="290" customWidth="1"/>
    <col min="15625" max="15625" width="9.140625" style="290" customWidth="1"/>
    <col min="15626" max="15626" width="8" style="290" customWidth="1"/>
    <col min="15627" max="15627" width="9.140625" style="290"/>
    <col min="15628" max="15628" width="10.140625" style="290" bestFit="1" customWidth="1"/>
    <col min="15629" max="15872" width="9.140625" style="290"/>
    <col min="15873" max="15873" width="23" style="290" customWidth="1"/>
    <col min="15874" max="15874" width="10.140625" style="290" customWidth="1"/>
    <col min="15875" max="15875" width="9" style="290" customWidth="1"/>
    <col min="15876" max="15876" width="7" style="290" customWidth="1"/>
    <col min="15877" max="15877" width="9.85546875" style="290" customWidth="1"/>
    <col min="15878" max="15878" width="7.28515625" style="290" customWidth="1"/>
    <col min="15879" max="15879" width="7.7109375" style="290" customWidth="1"/>
    <col min="15880" max="15880" width="10.140625" style="290" customWidth="1"/>
    <col min="15881" max="15881" width="9.140625" style="290" customWidth="1"/>
    <col min="15882" max="15882" width="8" style="290" customWidth="1"/>
    <col min="15883" max="15883" width="9.140625" style="290"/>
    <col min="15884" max="15884" width="10.140625" style="290" bestFit="1" customWidth="1"/>
    <col min="15885" max="16128" width="9.140625" style="290"/>
    <col min="16129" max="16129" width="23" style="290" customWidth="1"/>
    <col min="16130" max="16130" width="10.140625" style="290" customWidth="1"/>
    <col min="16131" max="16131" width="9" style="290" customWidth="1"/>
    <col min="16132" max="16132" width="7" style="290" customWidth="1"/>
    <col min="16133" max="16133" width="9.85546875" style="290" customWidth="1"/>
    <col min="16134" max="16134" width="7.28515625" style="290" customWidth="1"/>
    <col min="16135" max="16135" width="7.7109375" style="290" customWidth="1"/>
    <col min="16136" max="16136" width="10.140625" style="290" customWidth="1"/>
    <col min="16137" max="16137" width="9.140625" style="290" customWidth="1"/>
    <col min="16138" max="16138" width="8" style="290" customWidth="1"/>
    <col min="16139" max="16139" width="9.140625" style="290"/>
    <col min="16140" max="16140" width="10.140625" style="290" bestFit="1" customWidth="1"/>
    <col min="16141" max="16384" width="9.140625" style="290"/>
  </cols>
  <sheetData>
    <row r="1" spans="1:11" ht="15" customHeight="1">
      <c r="A1" s="2017" t="s">
        <v>1367</v>
      </c>
      <c r="B1" s="2017"/>
      <c r="C1" s="2017"/>
      <c r="D1" s="2017"/>
      <c r="E1" s="2017"/>
      <c r="F1" s="2017"/>
      <c r="G1" s="2017"/>
      <c r="H1" s="2017"/>
      <c r="I1" s="2017"/>
      <c r="J1" s="2017"/>
    </row>
    <row r="2" spans="1:11" ht="15" customHeight="1">
      <c r="A2" s="2018" t="s">
        <v>426</v>
      </c>
      <c r="B2" s="2018"/>
      <c r="C2" s="2018"/>
      <c r="D2" s="2018"/>
      <c r="E2" s="2018"/>
      <c r="F2" s="2018"/>
      <c r="G2" s="2018"/>
      <c r="H2" s="2018"/>
      <c r="I2" s="2018"/>
      <c r="J2" s="2018"/>
    </row>
    <row r="3" spans="1:11" ht="13.5" thickBot="1">
      <c r="A3" s="2019" t="s">
        <v>427</v>
      </c>
      <c r="B3" s="2019"/>
      <c r="C3" s="2019"/>
      <c r="D3" s="2019"/>
      <c r="E3" s="2019"/>
      <c r="F3" s="2019"/>
      <c r="G3" s="2019"/>
      <c r="H3" s="2019"/>
      <c r="I3" s="2019"/>
      <c r="J3" s="2019"/>
    </row>
    <row r="4" spans="1:11" ht="12.75" customHeight="1">
      <c r="A4" s="2020" t="s">
        <v>277</v>
      </c>
      <c r="B4" s="2022" t="s">
        <v>5</v>
      </c>
      <c r="C4" s="2022"/>
      <c r="D4" s="2022"/>
      <c r="E4" s="2022" t="s">
        <v>6</v>
      </c>
      <c r="F4" s="2022"/>
      <c r="G4" s="2022"/>
      <c r="H4" s="2022" t="s">
        <v>50</v>
      </c>
      <c r="I4" s="2022"/>
      <c r="J4" s="2023"/>
    </row>
    <row r="5" spans="1:11" ht="22.5" customHeight="1">
      <c r="A5" s="2021"/>
      <c r="B5" s="385" t="s">
        <v>419</v>
      </c>
      <c r="C5" s="385" t="s">
        <v>428</v>
      </c>
      <c r="D5" s="385" t="s">
        <v>421</v>
      </c>
      <c r="E5" s="385" t="s">
        <v>419</v>
      </c>
      <c r="F5" s="385" t="s">
        <v>429</v>
      </c>
      <c r="G5" s="385" t="s">
        <v>421</v>
      </c>
      <c r="H5" s="385" t="s">
        <v>419</v>
      </c>
      <c r="I5" s="385" t="s">
        <v>428</v>
      </c>
      <c r="J5" s="386" t="s">
        <v>421</v>
      </c>
    </row>
    <row r="6" spans="1:11">
      <c r="A6" s="387" t="s">
        <v>430</v>
      </c>
      <c r="B6" s="2013"/>
      <c r="C6" s="2013"/>
      <c r="D6" s="2013"/>
      <c r="E6" s="2013"/>
      <c r="F6" s="2013"/>
      <c r="G6" s="2013"/>
      <c r="H6" s="2013"/>
      <c r="I6" s="2013"/>
      <c r="J6" s="2014"/>
    </row>
    <row r="7" spans="1:11">
      <c r="A7" s="388" t="s">
        <v>431</v>
      </c>
      <c r="B7" s="389">
        <v>60288.942000000003</v>
      </c>
      <c r="C7" s="389">
        <v>6028.8912</v>
      </c>
      <c r="D7" s="390">
        <v>31.057671486428269</v>
      </c>
      <c r="E7" s="389">
        <v>105134.05</v>
      </c>
      <c r="F7" s="389">
        <v>12043.405000000001</v>
      </c>
      <c r="G7" s="390">
        <v>66.809298585256542</v>
      </c>
      <c r="H7" s="390">
        <v>269564.03089999995</v>
      </c>
      <c r="I7" s="390">
        <v>26956.403089999996</v>
      </c>
      <c r="J7" s="391">
        <v>26.481565935031082</v>
      </c>
    </row>
    <row r="8" spans="1:11">
      <c r="A8" s="388" t="s">
        <v>432</v>
      </c>
      <c r="B8" s="389">
        <v>23394.213000000003</v>
      </c>
      <c r="C8" s="389">
        <v>2339.4153000000001</v>
      </c>
      <c r="D8" s="390">
        <v>12.051435238659479</v>
      </c>
      <c r="E8" s="389">
        <v>24268.114999999998</v>
      </c>
      <c r="F8" s="389">
        <v>2426.8115000000003</v>
      </c>
      <c r="G8" s="390">
        <v>13.462436421729096</v>
      </c>
      <c r="H8" s="390">
        <v>62590.65739</v>
      </c>
      <c r="I8" s="390">
        <v>6259.0657389999997</v>
      </c>
      <c r="J8" s="391">
        <v>6.1488122694125575</v>
      </c>
    </row>
    <row r="9" spans="1:11">
      <c r="A9" s="388" t="s">
        <v>433</v>
      </c>
      <c r="B9" s="389">
        <v>14649.614</v>
      </c>
      <c r="C9" s="389">
        <v>1465.0084000000002</v>
      </c>
      <c r="D9" s="390">
        <v>7.5469515210455125</v>
      </c>
      <c r="E9" s="389">
        <v>16136.336000000001</v>
      </c>
      <c r="F9" s="389">
        <v>1613.6335999999999</v>
      </c>
      <c r="G9" s="390">
        <v>8.951432671209048</v>
      </c>
      <c r="H9" s="390">
        <v>23347.60656</v>
      </c>
      <c r="I9" s="390">
        <v>2334.7606559999999</v>
      </c>
      <c r="J9" s="391">
        <v>2.2936338371240921</v>
      </c>
    </row>
    <row r="10" spans="1:11">
      <c r="A10" s="388" t="s">
        <v>434</v>
      </c>
      <c r="B10" s="389">
        <v>2653.9080000000004</v>
      </c>
      <c r="C10" s="389">
        <v>265.39080000000001</v>
      </c>
      <c r="D10" s="390">
        <v>1.3671535956595779</v>
      </c>
      <c r="E10" s="389">
        <v>6450.9410000000007</v>
      </c>
      <c r="F10" s="389">
        <v>645.09410000000003</v>
      </c>
      <c r="G10" s="390">
        <v>3.5785796743103249</v>
      </c>
      <c r="H10" s="390">
        <v>13604.325790000001</v>
      </c>
      <c r="I10" s="390">
        <v>1360.432579</v>
      </c>
      <c r="J10" s="391">
        <v>1.3364685533403964</v>
      </c>
    </row>
    <row r="11" spans="1:11">
      <c r="A11" s="388" t="s">
        <v>435</v>
      </c>
      <c r="B11" s="389">
        <v>540</v>
      </c>
      <c r="C11" s="389">
        <v>54</v>
      </c>
      <c r="D11" s="390">
        <v>0.27817955319331794</v>
      </c>
      <c r="E11" s="389">
        <v>0</v>
      </c>
      <c r="F11" s="389">
        <v>0</v>
      </c>
      <c r="G11" s="390">
        <v>0</v>
      </c>
      <c r="H11" s="390">
        <v>0</v>
      </c>
      <c r="I11" s="390">
        <v>0</v>
      </c>
      <c r="J11" s="391">
        <v>0</v>
      </c>
      <c r="K11" s="392"/>
    </row>
    <row r="12" spans="1:11">
      <c r="A12" s="388" t="s">
        <v>436</v>
      </c>
      <c r="B12" s="389">
        <v>12034.706</v>
      </c>
      <c r="C12" s="389">
        <v>120.34706</v>
      </c>
      <c r="D12" s="390">
        <v>0.6199646551653597</v>
      </c>
      <c r="E12" s="389">
        <v>480.95499999999998</v>
      </c>
      <c r="F12" s="389">
        <v>48.095500000000001</v>
      </c>
      <c r="G12" s="390">
        <v>0.26680383331019802</v>
      </c>
      <c r="H12" s="390">
        <v>1319.5429199999999</v>
      </c>
      <c r="I12" s="390">
        <v>131.95429200000001</v>
      </c>
      <c r="J12" s="391">
        <v>0.12962991658574227</v>
      </c>
    </row>
    <row r="13" spans="1:11">
      <c r="A13" s="388" t="s">
        <v>437</v>
      </c>
      <c r="B13" s="389">
        <v>695.98</v>
      </c>
      <c r="C13" s="389">
        <v>69.597999999999999</v>
      </c>
      <c r="D13" s="390">
        <v>0.35853223228052855</v>
      </c>
      <c r="E13" s="389">
        <v>0</v>
      </c>
      <c r="F13" s="389">
        <v>0</v>
      </c>
      <c r="G13" s="390">
        <v>0</v>
      </c>
      <c r="H13" s="390">
        <v>107.1</v>
      </c>
      <c r="I13" s="390">
        <v>10.71</v>
      </c>
      <c r="J13" s="391">
        <v>1.052134330449289E-2</v>
      </c>
    </row>
    <row r="14" spans="1:11">
      <c r="A14" s="388" t="s">
        <v>438</v>
      </c>
      <c r="B14" s="389">
        <v>4542.72</v>
      </c>
      <c r="C14" s="389">
        <v>454.27199999999999</v>
      </c>
      <c r="D14" s="390">
        <v>2.3401700368191656</v>
      </c>
      <c r="E14" s="389">
        <v>12430</v>
      </c>
      <c r="F14" s="389">
        <v>1243</v>
      </c>
      <c r="G14" s="390">
        <v>6.8953886497609167</v>
      </c>
      <c r="H14" s="390">
        <v>13322.5928</v>
      </c>
      <c r="I14" s="390">
        <v>1332.25928</v>
      </c>
      <c r="J14" s="391">
        <v>1.3087915271219905</v>
      </c>
    </row>
    <row r="15" spans="1:11">
      <c r="A15" s="388" t="s">
        <v>439</v>
      </c>
      <c r="B15" s="389">
        <v>186500</v>
      </c>
      <c r="C15" s="389">
        <v>8615</v>
      </c>
      <c r="D15" s="390">
        <v>44.379941680748779</v>
      </c>
      <c r="E15" s="389">
        <v>65.004000000000005</v>
      </c>
      <c r="F15" s="389">
        <v>6.5004</v>
      </c>
      <c r="G15" s="390">
        <v>3.6060164423898519E-2</v>
      </c>
      <c r="H15" s="390">
        <v>746575</v>
      </c>
      <c r="I15" s="390">
        <v>63407.5</v>
      </c>
      <c r="J15" s="391">
        <v>62.290576618079641</v>
      </c>
    </row>
    <row r="16" spans="1:11">
      <c r="A16" s="393" t="s">
        <v>440</v>
      </c>
      <c r="B16" s="394">
        <v>305300.08299999998</v>
      </c>
      <c r="C16" s="394">
        <v>19411.922760000001</v>
      </c>
      <c r="D16" s="394">
        <v>100</v>
      </c>
      <c r="E16" s="394">
        <v>164965.40099999998</v>
      </c>
      <c r="F16" s="394">
        <v>18026.540099999998</v>
      </c>
      <c r="G16" s="394">
        <v>100.00000000000001</v>
      </c>
      <c r="H16" s="394">
        <v>1130430.8563599999</v>
      </c>
      <c r="I16" s="394">
        <v>101793.085636</v>
      </c>
      <c r="J16" s="395">
        <v>99.999999999999986</v>
      </c>
    </row>
    <row r="17" spans="1:12">
      <c r="A17" s="387" t="s">
        <v>441</v>
      </c>
      <c r="B17" s="2015"/>
      <c r="C17" s="2015"/>
      <c r="D17" s="2015"/>
      <c r="E17" s="2015"/>
      <c r="F17" s="2015"/>
      <c r="G17" s="2015"/>
      <c r="H17" s="2015"/>
      <c r="I17" s="2015"/>
      <c r="J17" s="2016"/>
    </row>
    <row r="18" spans="1:12" ht="12.75" customHeight="1">
      <c r="A18" s="388" t="s">
        <v>442</v>
      </c>
      <c r="B18" s="389">
        <v>190150</v>
      </c>
      <c r="C18" s="389">
        <v>9115</v>
      </c>
      <c r="D18" s="390">
        <v>46.955702473494945</v>
      </c>
      <c r="E18" s="389">
        <v>18940.988000000001</v>
      </c>
      <c r="F18" s="389">
        <v>1894.0988</v>
      </c>
      <c r="G18" s="390">
        <v>10.507278654099576</v>
      </c>
      <c r="H18" s="390">
        <v>20196.294000000002</v>
      </c>
      <c r="I18" s="390">
        <v>2019.6294</v>
      </c>
      <c r="J18" s="391">
        <v>1.9840536195375342</v>
      </c>
    </row>
    <row r="19" spans="1:12">
      <c r="A19" s="388" t="s">
        <v>443</v>
      </c>
      <c r="B19" s="389">
        <v>10516.949000000001</v>
      </c>
      <c r="C19" s="389">
        <v>1051.6978999999999</v>
      </c>
      <c r="D19" s="390">
        <v>5.4177963449697675</v>
      </c>
      <c r="E19" s="389">
        <v>30799.157999999999</v>
      </c>
      <c r="F19" s="389">
        <v>3079.9157999999998</v>
      </c>
      <c r="G19" s="390">
        <v>17.085451689090352</v>
      </c>
      <c r="H19" s="390">
        <v>149642.4149</v>
      </c>
      <c r="I19" s="390">
        <v>14964.24149</v>
      </c>
      <c r="J19" s="391">
        <v>14.700646312570139</v>
      </c>
    </row>
    <row r="20" spans="1:12">
      <c r="A20" s="388" t="s">
        <v>444</v>
      </c>
      <c r="B20" s="389">
        <v>104633.144</v>
      </c>
      <c r="C20" s="389">
        <v>9245.21486</v>
      </c>
      <c r="D20" s="390">
        <v>47.626501181535289</v>
      </c>
      <c r="E20" s="389">
        <v>113525.255</v>
      </c>
      <c r="F20" s="389">
        <v>11352.5255</v>
      </c>
      <c r="G20" s="390">
        <v>62.976730071457254</v>
      </c>
      <c r="H20" s="390">
        <v>215592.14745999998</v>
      </c>
      <c r="I20" s="390">
        <v>21559.214745999998</v>
      </c>
      <c r="J20" s="391">
        <v>21.179449086643459</v>
      </c>
    </row>
    <row r="21" spans="1:12">
      <c r="A21" s="388" t="s">
        <v>445</v>
      </c>
      <c r="B21" s="389">
        <v>0</v>
      </c>
      <c r="C21" s="389">
        <v>0</v>
      </c>
      <c r="D21" s="390">
        <v>0</v>
      </c>
      <c r="E21" s="389">
        <v>0</v>
      </c>
      <c r="F21" s="389">
        <v>0</v>
      </c>
      <c r="G21" s="390">
        <v>0</v>
      </c>
      <c r="H21" s="390">
        <v>620000</v>
      </c>
      <c r="I21" s="390">
        <v>62000</v>
      </c>
      <c r="J21" s="391">
        <v>60.907869736560151</v>
      </c>
    </row>
    <row r="22" spans="1:12">
      <c r="A22" s="388" t="s">
        <v>446</v>
      </c>
      <c r="B22" s="389">
        <v>0</v>
      </c>
      <c r="C22" s="389">
        <v>0</v>
      </c>
      <c r="D22" s="390">
        <v>0</v>
      </c>
      <c r="E22" s="389">
        <v>0</v>
      </c>
      <c r="F22" s="389">
        <v>0</v>
      </c>
      <c r="G22" s="390">
        <v>0</v>
      </c>
      <c r="H22" s="390">
        <v>0</v>
      </c>
      <c r="I22" s="390">
        <v>0</v>
      </c>
      <c r="J22" s="391">
        <v>0</v>
      </c>
    </row>
    <row r="23" spans="1:12">
      <c r="A23" s="388" t="s">
        <v>447</v>
      </c>
      <c r="B23" s="389">
        <v>0</v>
      </c>
      <c r="C23" s="389">
        <v>0</v>
      </c>
      <c r="D23" s="390">
        <v>0</v>
      </c>
      <c r="E23" s="389">
        <v>1700</v>
      </c>
      <c r="F23" s="389">
        <v>1700</v>
      </c>
      <c r="G23" s="390">
        <v>9.4305395853528218</v>
      </c>
      <c r="H23" s="390">
        <v>0</v>
      </c>
      <c r="I23" s="390">
        <v>0</v>
      </c>
      <c r="J23" s="391">
        <v>0</v>
      </c>
    </row>
    <row r="24" spans="1:12">
      <c r="A24" s="396" t="s">
        <v>448</v>
      </c>
      <c r="B24" s="389"/>
      <c r="C24" s="389"/>
      <c r="D24" s="390">
        <v>0</v>
      </c>
      <c r="E24" s="389">
        <v>0</v>
      </c>
      <c r="F24" s="389">
        <v>0</v>
      </c>
      <c r="G24" s="390">
        <v>0</v>
      </c>
      <c r="H24" s="390">
        <v>125000</v>
      </c>
      <c r="I24" s="390">
        <v>1250</v>
      </c>
      <c r="J24" s="391">
        <v>1.2279812446887126</v>
      </c>
    </row>
    <row r="25" spans="1:12" ht="13.5" thickBot="1">
      <c r="A25" s="397" t="s">
        <v>449</v>
      </c>
      <c r="B25" s="398">
        <v>305300.09299999999</v>
      </c>
      <c r="C25" s="398">
        <v>19411.912759999999</v>
      </c>
      <c r="D25" s="398">
        <v>100</v>
      </c>
      <c r="E25" s="398">
        <v>164965.40100000001</v>
      </c>
      <c r="F25" s="398">
        <v>18026.540099999998</v>
      </c>
      <c r="G25" s="398">
        <v>100</v>
      </c>
      <c r="H25" s="398">
        <v>1130430.8563600001</v>
      </c>
      <c r="I25" s="398">
        <v>101793.085636</v>
      </c>
      <c r="J25" s="399">
        <v>99.999999999999986</v>
      </c>
    </row>
    <row r="26" spans="1:12">
      <c r="A26" s="280" t="s">
        <v>397</v>
      </c>
      <c r="B26" s="282"/>
      <c r="C26" s="282"/>
    </row>
    <row r="27" spans="1:12">
      <c r="A27" s="252" t="s">
        <v>398</v>
      </c>
    </row>
    <row r="32" spans="1:12">
      <c r="L32" s="400"/>
    </row>
    <row r="34" spans="12:12">
      <c r="L34" s="400"/>
    </row>
  </sheetData>
  <mergeCells count="9">
    <mergeCell ref="B6:J6"/>
    <mergeCell ref="B17:J17"/>
    <mergeCell ref="A1:J1"/>
    <mergeCell ref="A2:J2"/>
    <mergeCell ref="A3:J3"/>
    <mergeCell ref="A4:A5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view="pageBreakPreview" zoomScale="115" zoomScaleNormal="115" zoomScaleSheetLayoutView="115" workbookViewId="0">
      <selection activeCell="A2" sqref="A2:J2"/>
    </sheetView>
  </sheetViews>
  <sheetFormatPr defaultRowHeight="12.75"/>
  <cols>
    <col min="1" max="1" width="43" style="1532" customWidth="1"/>
    <col min="2" max="4" width="9.28515625" style="1532" bestFit="1" customWidth="1"/>
    <col min="5" max="5" width="10.140625" style="1532" customWidth="1"/>
    <col min="6" max="8" width="9.28515625" style="1532" bestFit="1" customWidth="1"/>
    <col min="9" max="9" width="9.85546875" style="1532" bestFit="1" customWidth="1"/>
    <col min="10" max="10" width="9.140625" style="1532" customWidth="1"/>
    <col min="11" max="256" width="9.140625" style="1532"/>
    <col min="257" max="257" width="43" style="1532" customWidth="1"/>
    <col min="258" max="260" width="9.28515625" style="1532" bestFit="1" customWidth="1"/>
    <col min="261" max="261" width="10.140625" style="1532" customWidth="1"/>
    <col min="262" max="264" width="9.28515625" style="1532" bestFit="1" customWidth="1"/>
    <col min="265" max="265" width="9.85546875" style="1532" bestFit="1" customWidth="1"/>
    <col min="266" max="266" width="9.140625" style="1532" customWidth="1"/>
    <col min="267" max="512" width="9.140625" style="1532"/>
    <col min="513" max="513" width="43" style="1532" customWidth="1"/>
    <col min="514" max="516" width="9.28515625" style="1532" bestFit="1" customWidth="1"/>
    <col min="517" max="517" width="10.140625" style="1532" customWidth="1"/>
    <col min="518" max="520" width="9.28515625" style="1532" bestFit="1" customWidth="1"/>
    <col min="521" max="521" width="9.85546875" style="1532" bestFit="1" customWidth="1"/>
    <col min="522" max="522" width="9.140625" style="1532" customWidth="1"/>
    <col min="523" max="768" width="9.140625" style="1532"/>
    <col min="769" max="769" width="43" style="1532" customWidth="1"/>
    <col min="770" max="772" width="9.28515625" style="1532" bestFit="1" customWidth="1"/>
    <col min="773" max="773" width="10.140625" style="1532" customWidth="1"/>
    <col min="774" max="776" width="9.28515625" style="1532" bestFit="1" customWidth="1"/>
    <col min="777" max="777" width="9.85546875" style="1532" bestFit="1" customWidth="1"/>
    <col min="778" max="778" width="9.140625" style="1532" customWidth="1"/>
    <col min="779" max="1024" width="9.140625" style="1532"/>
    <col min="1025" max="1025" width="43" style="1532" customWidth="1"/>
    <col min="1026" max="1028" width="9.28515625" style="1532" bestFit="1" customWidth="1"/>
    <col min="1029" max="1029" width="10.140625" style="1532" customWidth="1"/>
    <col min="1030" max="1032" width="9.28515625" style="1532" bestFit="1" customWidth="1"/>
    <col min="1033" max="1033" width="9.85546875" style="1532" bestFit="1" customWidth="1"/>
    <col min="1034" max="1034" width="9.140625" style="1532" customWidth="1"/>
    <col min="1035" max="1280" width="9.140625" style="1532"/>
    <col min="1281" max="1281" width="43" style="1532" customWidth="1"/>
    <col min="1282" max="1284" width="9.28515625" style="1532" bestFit="1" customWidth="1"/>
    <col min="1285" max="1285" width="10.140625" style="1532" customWidth="1"/>
    <col min="1286" max="1288" width="9.28515625" style="1532" bestFit="1" customWidth="1"/>
    <col min="1289" max="1289" width="9.85546875" style="1532" bestFit="1" customWidth="1"/>
    <col min="1290" max="1290" width="9.140625" style="1532" customWidth="1"/>
    <col min="1291" max="1536" width="9.140625" style="1532"/>
    <col min="1537" max="1537" width="43" style="1532" customWidth="1"/>
    <col min="1538" max="1540" width="9.28515625" style="1532" bestFit="1" customWidth="1"/>
    <col min="1541" max="1541" width="10.140625" style="1532" customWidth="1"/>
    <col min="1542" max="1544" width="9.28515625" style="1532" bestFit="1" customWidth="1"/>
    <col min="1545" max="1545" width="9.85546875" style="1532" bestFit="1" customWidth="1"/>
    <col min="1546" max="1546" width="9.140625" style="1532" customWidth="1"/>
    <col min="1547" max="1792" width="9.140625" style="1532"/>
    <col min="1793" max="1793" width="43" style="1532" customWidth="1"/>
    <col min="1794" max="1796" width="9.28515625" style="1532" bestFit="1" customWidth="1"/>
    <col min="1797" max="1797" width="10.140625" style="1532" customWidth="1"/>
    <col min="1798" max="1800" width="9.28515625" style="1532" bestFit="1" customWidth="1"/>
    <col min="1801" max="1801" width="9.85546875" style="1532" bestFit="1" customWidth="1"/>
    <col min="1802" max="1802" width="9.140625" style="1532" customWidth="1"/>
    <col min="1803" max="2048" width="9.140625" style="1532"/>
    <col min="2049" max="2049" width="43" style="1532" customWidth="1"/>
    <col min="2050" max="2052" width="9.28515625" style="1532" bestFit="1" customWidth="1"/>
    <col min="2053" max="2053" width="10.140625" style="1532" customWidth="1"/>
    <col min="2054" max="2056" width="9.28515625" style="1532" bestFit="1" customWidth="1"/>
    <col min="2057" max="2057" width="9.85546875" style="1532" bestFit="1" customWidth="1"/>
    <col min="2058" max="2058" width="9.140625" style="1532" customWidth="1"/>
    <col min="2059" max="2304" width="9.140625" style="1532"/>
    <col min="2305" max="2305" width="43" style="1532" customWidth="1"/>
    <col min="2306" max="2308" width="9.28515625" style="1532" bestFit="1" customWidth="1"/>
    <col min="2309" max="2309" width="10.140625" style="1532" customWidth="1"/>
    <col min="2310" max="2312" width="9.28515625" style="1532" bestFit="1" customWidth="1"/>
    <col min="2313" max="2313" width="9.85546875" style="1532" bestFit="1" customWidth="1"/>
    <col min="2314" max="2314" width="9.140625" style="1532" customWidth="1"/>
    <col min="2315" max="2560" width="9.140625" style="1532"/>
    <col min="2561" max="2561" width="43" style="1532" customWidth="1"/>
    <col min="2562" max="2564" width="9.28515625" style="1532" bestFit="1" customWidth="1"/>
    <col min="2565" max="2565" width="10.140625" style="1532" customWidth="1"/>
    <col min="2566" max="2568" width="9.28515625" style="1532" bestFit="1" customWidth="1"/>
    <col min="2569" max="2569" width="9.85546875" style="1532" bestFit="1" customWidth="1"/>
    <col min="2570" max="2570" width="9.140625" style="1532" customWidth="1"/>
    <col min="2571" max="2816" width="9.140625" style="1532"/>
    <col min="2817" max="2817" width="43" style="1532" customWidth="1"/>
    <col min="2818" max="2820" width="9.28515625" style="1532" bestFit="1" customWidth="1"/>
    <col min="2821" max="2821" width="10.140625" style="1532" customWidth="1"/>
    <col min="2822" max="2824" width="9.28515625" style="1532" bestFit="1" customWidth="1"/>
    <col min="2825" max="2825" width="9.85546875" style="1532" bestFit="1" customWidth="1"/>
    <col min="2826" max="2826" width="9.140625" style="1532" customWidth="1"/>
    <col min="2827" max="3072" width="9.140625" style="1532"/>
    <col min="3073" max="3073" width="43" style="1532" customWidth="1"/>
    <col min="3074" max="3076" width="9.28515625" style="1532" bestFit="1" customWidth="1"/>
    <col min="3077" max="3077" width="10.140625" style="1532" customWidth="1"/>
    <col min="3078" max="3080" width="9.28515625" style="1532" bestFit="1" customWidth="1"/>
    <col min="3081" max="3081" width="9.85546875" style="1532" bestFit="1" customWidth="1"/>
    <col min="3082" max="3082" width="9.140625" style="1532" customWidth="1"/>
    <col min="3083" max="3328" width="9.140625" style="1532"/>
    <col min="3329" max="3329" width="43" style="1532" customWidth="1"/>
    <col min="3330" max="3332" width="9.28515625" style="1532" bestFit="1" customWidth="1"/>
    <col min="3333" max="3333" width="10.140625" style="1532" customWidth="1"/>
    <col min="3334" max="3336" width="9.28515625" style="1532" bestFit="1" customWidth="1"/>
    <col min="3337" max="3337" width="9.85546875" style="1532" bestFit="1" customWidth="1"/>
    <col min="3338" max="3338" width="9.140625" style="1532" customWidth="1"/>
    <col min="3339" max="3584" width="9.140625" style="1532"/>
    <col min="3585" max="3585" width="43" style="1532" customWidth="1"/>
    <col min="3586" max="3588" width="9.28515625" style="1532" bestFit="1" customWidth="1"/>
    <col min="3589" max="3589" width="10.140625" style="1532" customWidth="1"/>
    <col min="3590" max="3592" width="9.28515625" style="1532" bestFit="1" customWidth="1"/>
    <col min="3593" max="3593" width="9.85546875" style="1532" bestFit="1" customWidth="1"/>
    <col min="3594" max="3594" width="9.140625" style="1532" customWidth="1"/>
    <col min="3595" max="3840" width="9.140625" style="1532"/>
    <col min="3841" max="3841" width="43" style="1532" customWidth="1"/>
    <col min="3842" max="3844" width="9.28515625" style="1532" bestFit="1" customWidth="1"/>
    <col min="3845" max="3845" width="10.140625" style="1532" customWidth="1"/>
    <col min="3846" max="3848" width="9.28515625" style="1532" bestFit="1" customWidth="1"/>
    <col min="3849" max="3849" width="9.85546875" style="1532" bestFit="1" customWidth="1"/>
    <col min="3850" max="3850" width="9.140625" style="1532" customWidth="1"/>
    <col min="3851" max="4096" width="9.140625" style="1532"/>
    <col min="4097" max="4097" width="43" style="1532" customWidth="1"/>
    <col min="4098" max="4100" width="9.28515625" style="1532" bestFit="1" customWidth="1"/>
    <col min="4101" max="4101" width="10.140625" style="1532" customWidth="1"/>
    <col min="4102" max="4104" width="9.28515625" style="1532" bestFit="1" customWidth="1"/>
    <col min="4105" max="4105" width="9.85546875" style="1532" bestFit="1" customWidth="1"/>
    <col min="4106" max="4106" width="9.140625" style="1532" customWidth="1"/>
    <col min="4107" max="4352" width="9.140625" style="1532"/>
    <col min="4353" max="4353" width="43" style="1532" customWidth="1"/>
    <col min="4354" max="4356" width="9.28515625" style="1532" bestFit="1" customWidth="1"/>
    <col min="4357" max="4357" width="10.140625" style="1532" customWidth="1"/>
    <col min="4358" max="4360" width="9.28515625" style="1532" bestFit="1" customWidth="1"/>
    <col min="4361" max="4361" width="9.85546875" style="1532" bestFit="1" customWidth="1"/>
    <col min="4362" max="4362" width="9.140625" style="1532" customWidth="1"/>
    <col min="4363" max="4608" width="9.140625" style="1532"/>
    <col min="4609" max="4609" width="43" style="1532" customWidth="1"/>
    <col min="4610" max="4612" width="9.28515625" style="1532" bestFit="1" customWidth="1"/>
    <col min="4613" max="4613" width="10.140625" style="1532" customWidth="1"/>
    <col min="4614" max="4616" width="9.28515625" style="1532" bestFit="1" customWidth="1"/>
    <col min="4617" max="4617" width="9.85546875" style="1532" bestFit="1" customWidth="1"/>
    <col min="4618" max="4618" width="9.140625" style="1532" customWidth="1"/>
    <col min="4619" max="4864" width="9.140625" style="1532"/>
    <col min="4865" max="4865" width="43" style="1532" customWidth="1"/>
    <col min="4866" max="4868" width="9.28515625" style="1532" bestFit="1" customWidth="1"/>
    <col min="4869" max="4869" width="10.140625" style="1532" customWidth="1"/>
    <col min="4870" max="4872" width="9.28515625" style="1532" bestFit="1" customWidth="1"/>
    <col min="4873" max="4873" width="9.85546875" style="1532" bestFit="1" customWidth="1"/>
    <col min="4874" max="4874" width="9.140625" style="1532" customWidth="1"/>
    <col min="4875" max="5120" width="9.140625" style="1532"/>
    <col min="5121" max="5121" width="43" style="1532" customWidth="1"/>
    <col min="5122" max="5124" width="9.28515625" style="1532" bestFit="1" customWidth="1"/>
    <col min="5125" max="5125" width="10.140625" style="1532" customWidth="1"/>
    <col min="5126" max="5128" width="9.28515625" style="1532" bestFit="1" customWidth="1"/>
    <col min="5129" max="5129" width="9.85546875" style="1532" bestFit="1" customWidth="1"/>
    <col min="5130" max="5130" width="9.140625" style="1532" customWidth="1"/>
    <col min="5131" max="5376" width="9.140625" style="1532"/>
    <col min="5377" max="5377" width="43" style="1532" customWidth="1"/>
    <col min="5378" max="5380" width="9.28515625" style="1532" bestFit="1" customWidth="1"/>
    <col min="5381" max="5381" width="10.140625" style="1532" customWidth="1"/>
    <col min="5382" max="5384" width="9.28515625" style="1532" bestFit="1" customWidth="1"/>
    <col min="5385" max="5385" width="9.85546875" style="1532" bestFit="1" customWidth="1"/>
    <col min="5386" max="5386" width="9.140625" style="1532" customWidth="1"/>
    <col min="5387" max="5632" width="9.140625" style="1532"/>
    <col min="5633" max="5633" width="43" style="1532" customWidth="1"/>
    <col min="5634" max="5636" width="9.28515625" style="1532" bestFit="1" customWidth="1"/>
    <col min="5637" max="5637" width="10.140625" style="1532" customWidth="1"/>
    <col min="5638" max="5640" width="9.28515625" style="1532" bestFit="1" customWidth="1"/>
    <col min="5641" max="5641" width="9.85546875" style="1532" bestFit="1" customWidth="1"/>
    <col min="5642" max="5642" width="9.140625" style="1532" customWidth="1"/>
    <col min="5643" max="5888" width="9.140625" style="1532"/>
    <col min="5889" max="5889" width="43" style="1532" customWidth="1"/>
    <col min="5890" max="5892" width="9.28515625" style="1532" bestFit="1" customWidth="1"/>
    <col min="5893" max="5893" width="10.140625" style="1532" customWidth="1"/>
    <col min="5894" max="5896" width="9.28515625" style="1532" bestFit="1" customWidth="1"/>
    <col min="5897" max="5897" width="9.85546875" style="1532" bestFit="1" customWidth="1"/>
    <col min="5898" max="5898" width="9.140625" style="1532" customWidth="1"/>
    <col min="5899" max="6144" width="9.140625" style="1532"/>
    <col min="6145" max="6145" width="43" style="1532" customWidth="1"/>
    <col min="6146" max="6148" width="9.28515625" style="1532" bestFit="1" customWidth="1"/>
    <col min="6149" max="6149" width="10.140625" style="1532" customWidth="1"/>
    <col min="6150" max="6152" width="9.28515625" style="1532" bestFit="1" customWidth="1"/>
    <col min="6153" max="6153" width="9.85546875" style="1532" bestFit="1" customWidth="1"/>
    <col min="6154" max="6154" width="9.140625" style="1532" customWidth="1"/>
    <col min="6155" max="6400" width="9.140625" style="1532"/>
    <col min="6401" max="6401" width="43" style="1532" customWidth="1"/>
    <col min="6402" max="6404" width="9.28515625" style="1532" bestFit="1" customWidth="1"/>
    <col min="6405" max="6405" width="10.140625" style="1532" customWidth="1"/>
    <col min="6406" max="6408" width="9.28515625" style="1532" bestFit="1" customWidth="1"/>
    <col min="6409" max="6409" width="9.85546875" style="1532" bestFit="1" customWidth="1"/>
    <col min="6410" max="6410" width="9.140625" style="1532" customWidth="1"/>
    <col min="6411" max="6656" width="9.140625" style="1532"/>
    <col min="6657" max="6657" width="43" style="1532" customWidth="1"/>
    <col min="6658" max="6660" width="9.28515625" style="1532" bestFit="1" customWidth="1"/>
    <col min="6661" max="6661" width="10.140625" style="1532" customWidth="1"/>
    <col min="6662" max="6664" width="9.28515625" style="1532" bestFit="1" customWidth="1"/>
    <col min="6665" max="6665" width="9.85546875" style="1532" bestFit="1" customWidth="1"/>
    <col min="6666" max="6666" width="9.140625" style="1532" customWidth="1"/>
    <col min="6667" max="6912" width="9.140625" style="1532"/>
    <col min="6913" max="6913" width="43" style="1532" customWidth="1"/>
    <col min="6914" max="6916" width="9.28515625" style="1532" bestFit="1" customWidth="1"/>
    <col min="6917" max="6917" width="10.140625" style="1532" customWidth="1"/>
    <col min="6918" max="6920" width="9.28515625" style="1532" bestFit="1" customWidth="1"/>
    <col min="6921" max="6921" width="9.85546875" style="1532" bestFit="1" customWidth="1"/>
    <col min="6922" max="6922" width="9.140625" style="1532" customWidth="1"/>
    <col min="6923" max="7168" width="9.140625" style="1532"/>
    <col min="7169" max="7169" width="43" style="1532" customWidth="1"/>
    <col min="7170" max="7172" width="9.28515625" style="1532" bestFit="1" customWidth="1"/>
    <col min="7173" max="7173" width="10.140625" style="1532" customWidth="1"/>
    <col min="7174" max="7176" width="9.28515625" style="1532" bestFit="1" customWidth="1"/>
    <col min="7177" max="7177" width="9.85546875" style="1532" bestFit="1" customWidth="1"/>
    <col min="7178" max="7178" width="9.140625" style="1532" customWidth="1"/>
    <col min="7179" max="7424" width="9.140625" style="1532"/>
    <col min="7425" max="7425" width="43" style="1532" customWidth="1"/>
    <col min="7426" max="7428" width="9.28515625" style="1532" bestFit="1" customWidth="1"/>
    <col min="7429" max="7429" width="10.140625" style="1532" customWidth="1"/>
    <col min="7430" max="7432" width="9.28515625" style="1532" bestFit="1" customWidth="1"/>
    <col min="7433" max="7433" width="9.85546875" style="1532" bestFit="1" customWidth="1"/>
    <col min="7434" max="7434" width="9.140625" style="1532" customWidth="1"/>
    <col min="7435" max="7680" width="9.140625" style="1532"/>
    <col min="7681" max="7681" width="43" style="1532" customWidth="1"/>
    <col min="7682" max="7684" width="9.28515625" style="1532" bestFit="1" customWidth="1"/>
    <col min="7685" max="7685" width="10.140625" style="1532" customWidth="1"/>
    <col min="7686" max="7688" width="9.28515625" style="1532" bestFit="1" customWidth="1"/>
    <col min="7689" max="7689" width="9.85546875" style="1532" bestFit="1" customWidth="1"/>
    <col min="7690" max="7690" width="9.140625" style="1532" customWidth="1"/>
    <col min="7691" max="7936" width="9.140625" style="1532"/>
    <col min="7937" max="7937" width="43" style="1532" customWidth="1"/>
    <col min="7938" max="7940" width="9.28515625" style="1532" bestFit="1" customWidth="1"/>
    <col min="7941" max="7941" width="10.140625" style="1532" customWidth="1"/>
    <col min="7942" max="7944" width="9.28515625" style="1532" bestFit="1" customWidth="1"/>
    <col min="7945" max="7945" width="9.85546875" style="1532" bestFit="1" customWidth="1"/>
    <col min="7946" max="7946" width="9.140625" style="1532" customWidth="1"/>
    <col min="7947" max="8192" width="9.140625" style="1532"/>
    <col min="8193" max="8193" width="43" style="1532" customWidth="1"/>
    <col min="8194" max="8196" width="9.28515625" style="1532" bestFit="1" customWidth="1"/>
    <col min="8197" max="8197" width="10.140625" style="1532" customWidth="1"/>
    <col min="8198" max="8200" width="9.28515625" style="1532" bestFit="1" customWidth="1"/>
    <col min="8201" max="8201" width="9.85546875" style="1532" bestFit="1" customWidth="1"/>
    <col min="8202" max="8202" width="9.140625" style="1532" customWidth="1"/>
    <col min="8203" max="8448" width="9.140625" style="1532"/>
    <col min="8449" max="8449" width="43" style="1532" customWidth="1"/>
    <col min="8450" max="8452" width="9.28515625" style="1532" bestFit="1" customWidth="1"/>
    <col min="8453" max="8453" width="10.140625" style="1532" customWidth="1"/>
    <col min="8454" max="8456" width="9.28515625" style="1532" bestFit="1" customWidth="1"/>
    <col min="8457" max="8457" width="9.85546875" style="1532" bestFit="1" customWidth="1"/>
    <col min="8458" max="8458" width="9.140625" style="1532" customWidth="1"/>
    <col min="8459" max="8704" width="9.140625" style="1532"/>
    <col min="8705" max="8705" width="43" style="1532" customWidth="1"/>
    <col min="8706" max="8708" width="9.28515625" style="1532" bestFit="1" customWidth="1"/>
    <col min="8709" max="8709" width="10.140625" style="1532" customWidth="1"/>
    <col min="8710" max="8712" width="9.28515625" style="1532" bestFit="1" customWidth="1"/>
    <col min="8713" max="8713" width="9.85546875" style="1532" bestFit="1" customWidth="1"/>
    <col min="8714" max="8714" width="9.140625" style="1532" customWidth="1"/>
    <col min="8715" max="8960" width="9.140625" style="1532"/>
    <col min="8961" max="8961" width="43" style="1532" customWidth="1"/>
    <col min="8962" max="8964" width="9.28515625" style="1532" bestFit="1" customWidth="1"/>
    <col min="8965" max="8965" width="10.140625" style="1532" customWidth="1"/>
    <col min="8966" max="8968" width="9.28515625" style="1532" bestFit="1" customWidth="1"/>
    <col min="8969" max="8969" width="9.85546875" style="1532" bestFit="1" customWidth="1"/>
    <col min="8970" max="8970" width="9.140625" style="1532" customWidth="1"/>
    <col min="8971" max="9216" width="9.140625" style="1532"/>
    <col min="9217" max="9217" width="43" style="1532" customWidth="1"/>
    <col min="9218" max="9220" width="9.28515625" style="1532" bestFit="1" customWidth="1"/>
    <col min="9221" max="9221" width="10.140625" style="1532" customWidth="1"/>
    <col min="9222" max="9224" width="9.28515625" style="1532" bestFit="1" customWidth="1"/>
    <col min="9225" max="9225" width="9.85546875" style="1532" bestFit="1" customWidth="1"/>
    <col min="9226" max="9226" width="9.140625" style="1532" customWidth="1"/>
    <col min="9227" max="9472" width="9.140625" style="1532"/>
    <col min="9473" max="9473" width="43" style="1532" customWidth="1"/>
    <col min="9474" max="9476" width="9.28515625" style="1532" bestFit="1" customWidth="1"/>
    <col min="9477" max="9477" width="10.140625" style="1532" customWidth="1"/>
    <col min="9478" max="9480" width="9.28515625" style="1532" bestFit="1" customWidth="1"/>
    <col min="9481" max="9481" width="9.85546875" style="1532" bestFit="1" customWidth="1"/>
    <col min="9482" max="9482" width="9.140625" style="1532" customWidth="1"/>
    <col min="9483" max="9728" width="9.140625" style="1532"/>
    <col min="9729" max="9729" width="43" style="1532" customWidth="1"/>
    <col min="9730" max="9732" width="9.28515625" style="1532" bestFit="1" customWidth="1"/>
    <col min="9733" max="9733" width="10.140625" style="1532" customWidth="1"/>
    <col min="9734" max="9736" width="9.28515625" style="1532" bestFit="1" customWidth="1"/>
    <col min="9737" max="9737" width="9.85546875" style="1532" bestFit="1" customWidth="1"/>
    <col min="9738" max="9738" width="9.140625" style="1532" customWidth="1"/>
    <col min="9739" max="9984" width="9.140625" style="1532"/>
    <col min="9985" max="9985" width="43" style="1532" customWidth="1"/>
    <col min="9986" max="9988" width="9.28515625" style="1532" bestFit="1" customWidth="1"/>
    <col min="9989" max="9989" width="10.140625" style="1532" customWidth="1"/>
    <col min="9990" max="9992" width="9.28515625" style="1532" bestFit="1" customWidth="1"/>
    <col min="9993" max="9993" width="9.85546875" style="1532" bestFit="1" customWidth="1"/>
    <col min="9994" max="9994" width="9.140625" style="1532" customWidth="1"/>
    <col min="9995" max="10240" width="9.140625" style="1532"/>
    <col min="10241" max="10241" width="43" style="1532" customWidth="1"/>
    <col min="10242" max="10244" width="9.28515625" style="1532" bestFit="1" customWidth="1"/>
    <col min="10245" max="10245" width="10.140625" style="1532" customWidth="1"/>
    <col min="10246" max="10248" width="9.28515625" style="1532" bestFit="1" customWidth="1"/>
    <col min="10249" max="10249" width="9.85546875" style="1532" bestFit="1" customWidth="1"/>
    <col min="10250" max="10250" width="9.140625" style="1532" customWidth="1"/>
    <col min="10251" max="10496" width="9.140625" style="1532"/>
    <col min="10497" max="10497" width="43" style="1532" customWidth="1"/>
    <col min="10498" max="10500" width="9.28515625" style="1532" bestFit="1" customWidth="1"/>
    <col min="10501" max="10501" width="10.140625" style="1532" customWidth="1"/>
    <col min="10502" max="10504" width="9.28515625" style="1532" bestFit="1" customWidth="1"/>
    <col min="10505" max="10505" width="9.85546875" style="1532" bestFit="1" customWidth="1"/>
    <col min="10506" max="10506" width="9.140625" style="1532" customWidth="1"/>
    <col min="10507" max="10752" width="9.140625" style="1532"/>
    <col min="10753" max="10753" width="43" style="1532" customWidth="1"/>
    <col min="10754" max="10756" width="9.28515625" style="1532" bestFit="1" customWidth="1"/>
    <col min="10757" max="10757" width="10.140625" style="1532" customWidth="1"/>
    <col min="10758" max="10760" width="9.28515625" style="1532" bestFit="1" customWidth="1"/>
    <col min="10761" max="10761" width="9.85546875" style="1532" bestFit="1" customWidth="1"/>
    <col min="10762" max="10762" width="9.140625" style="1532" customWidth="1"/>
    <col min="10763" max="11008" width="9.140625" style="1532"/>
    <col min="11009" max="11009" width="43" style="1532" customWidth="1"/>
    <col min="11010" max="11012" width="9.28515625" style="1532" bestFit="1" customWidth="1"/>
    <col min="11013" max="11013" width="10.140625" style="1532" customWidth="1"/>
    <col min="11014" max="11016" width="9.28515625" style="1532" bestFit="1" customWidth="1"/>
    <col min="11017" max="11017" width="9.85546875" style="1532" bestFit="1" customWidth="1"/>
    <col min="11018" max="11018" width="9.140625" style="1532" customWidth="1"/>
    <col min="11019" max="11264" width="9.140625" style="1532"/>
    <col min="11265" max="11265" width="43" style="1532" customWidth="1"/>
    <col min="11266" max="11268" width="9.28515625" style="1532" bestFit="1" customWidth="1"/>
    <col min="11269" max="11269" width="10.140625" style="1532" customWidth="1"/>
    <col min="11270" max="11272" width="9.28515625" style="1532" bestFit="1" customWidth="1"/>
    <col min="11273" max="11273" width="9.85546875" style="1532" bestFit="1" customWidth="1"/>
    <col min="11274" max="11274" width="9.140625" style="1532" customWidth="1"/>
    <col min="11275" max="11520" width="9.140625" style="1532"/>
    <col min="11521" max="11521" width="43" style="1532" customWidth="1"/>
    <col min="11522" max="11524" width="9.28515625" style="1532" bestFit="1" customWidth="1"/>
    <col min="11525" max="11525" width="10.140625" style="1532" customWidth="1"/>
    <col min="11526" max="11528" width="9.28515625" style="1532" bestFit="1" customWidth="1"/>
    <col min="11529" max="11529" width="9.85546875" style="1532" bestFit="1" customWidth="1"/>
    <col min="11530" max="11530" width="9.140625" style="1532" customWidth="1"/>
    <col min="11531" max="11776" width="9.140625" style="1532"/>
    <col min="11777" max="11777" width="43" style="1532" customWidth="1"/>
    <col min="11778" max="11780" width="9.28515625" style="1532" bestFit="1" customWidth="1"/>
    <col min="11781" max="11781" width="10.140625" style="1532" customWidth="1"/>
    <col min="11782" max="11784" width="9.28515625" style="1532" bestFit="1" customWidth="1"/>
    <col min="11785" max="11785" width="9.85546875" style="1532" bestFit="1" customWidth="1"/>
    <col min="11786" max="11786" width="9.140625" style="1532" customWidth="1"/>
    <col min="11787" max="12032" width="9.140625" style="1532"/>
    <col min="12033" max="12033" width="43" style="1532" customWidth="1"/>
    <col min="12034" max="12036" width="9.28515625" style="1532" bestFit="1" customWidth="1"/>
    <col min="12037" max="12037" width="10.140625" style="1532" customWidth="1"/>
    <col min="12038" max="12040" width="9.28515625" style="1532" bestFit="1" customWidth="1"/>
    <col min="12041" max="12041" width="9.85546875" style="1532" bestFit="1" customWidth="1"/>
    <col min="12042" max="12042" width="9.140625" style="1532" customWidth="1"/>
    <col min="12043" max="12288" width="9.140625" style="1532"/>
    <col min="12289" max="12289" width="43" style="1532" customWidth="1"/>
    <col min="12290" max="12292" width="9.28515625" style="1532" bestFit="1" customWidth="1"/>
    <col min="12293" max="12293" width="10.140625" style="1532" customWidth="1"/>
    <col min="12294" max="12296" width="9.28515625" style="1532" bestFit="1" customWidth="1"/>
    <col min="12297" max="12297" width="9.85546875" style="1532" bestFit="1" customWidth="1"/>
    <col min="12298" max="12298" width="9.140625" style="1532" customWidth="1"/>
    <col min="12299" max="12544" width="9.140625" style="1532"/>
    <col min="12545" max="12545" width="43" style="1532" customWidth="1"/>
    <col min="12546" max="12548" width="9.28515625" style="1532" bestFit="1" customWidth="1"/>
    <col min="12549" max="12549" width="10.140625" style="1532" customWidth="1"/>
    <col min="12550" max="12552" width="9.28515625" style="1532" bestFit="1" customWidth="1"/>
    <col min="12553" max="12553" width="9.85546875" style="1532" bestFit="1" customWidth="1"/>
    <col min="12554" max="12554" width="9.140625" style="1532" customWidth="1"/>
    <col min="12555" max="12800" width="9.140625" style="1532"/>
    <col min="12801" max="12801" width="43" style="1532" customWidth="1"/>
    <col min="12802" max="12804" width="9.28515625" style="1532" bestFit="1" customWidth="1"/>
    <col min="12805" max="12805" width="10.140625" style="1532" customWidth="1"/>
    <col min="12806" max="12808" width="9.28515625" style="1532" bestFit="1" customWidth="1"/>
    <col min="12809" max="12809" width="9.85546875" style="1532" bestFit="1" customWidth="1"/>
    <col min="12810" max="12810" width="9.140625" style="1532" customWidth="1"/>
    <col min="12811" max="13056" width="9.140625" style="1532"/>
    <col min="13057" max="13057" width="43" style="1532" customWidth="1"/>
    <col min="13058" max="13060" width="9.28515625" style="1532" bestFit="1" customWidth="1"/>
    <col min="13061" max="13061" width="10.140625" style="1532" customWidth="1"/>
    <col min="13062" max="13064" width="9.28515625" style="1532" bestFit="1" customWidth="1"/>
    <col min="13065" max="13065" width="9.85546875" style="1532" bestFit="1" customWidth="1"/>
    <col min="13066" max="13066" width="9.140625" style="1532" customWidth="1"/>
    <col min="13067" max="13312" width="9.140625" style="1532"/>
    <col min="13313" max="13313" width="43" style="1532" customWidth="1"/>
    <col min="13314" max="13316" width="9.28515625" style="1532" bestFit="1" customWidth="1"/>
    <col min="13317" max="13317" width="10.140625" style="1532" customWidth="1"/>
    <col min="13318" max="13320" width="9.28515625" style="1532" bestFit="1" customWidth="1"/>
    <col min="13321" max="13321" width="9.85546875" style="1532" bestFit="1" customWidth="1"/>
    <col min="13322" max="13322" width="9.140625" style="1532" customWidth="1"/>
    <col min="13323" max="13568" width="9.140625" style="1532"/>
    <col min="13569" max="13569" width="43" style="1532" customWidth="1"/>
    <col min="13570" max="13572" width="9.28515625" style="1532" bestFit="1" customWidth="1"/>
    <col min="13573" max="13573" width="10.140625" style="1532" customWidth="1"/>
    <col min="13574" max="13576" width="9.28515625" style="1532" bestFit="1" customWidth="1"/>
    <col min="13577" max="13577" width="9.85546875" style="1532" bestFit="1" customWidth="1"/>
    <col min="13578" max="13578" width="9.140625" style="1532" customWidth="1"/>
    <col min="13579" max="13824" width="9.140625" style="1532"/>
    <col min="13825" max="13825" width="43" style="1532" customWidth="1"/>
    <col min="13826" max="13828" width="9.28515625" style="1532" bestFit="1" customWidth="1"/>
    <col min="13829" max="13829" width="10.140625" style="1532" customWidth="1"/>
    <col min="13830" max="13832" width="9.28515625" style="1532" bestFit="1" customWidth="1"/>
    <col min="13833" max="13833" width="9.85546875" style="1532" bestFit="1" customWidth="1"/>
    <col min="13834" max="13834" width="9.140625" style="1532" customWidth="1"/>
    <col min="13835" max="14080" width="9.140625" style="1532"/>
    <col min="14081" max="14081" width="43" style="1532" customWidth="1"/>
    <col min="14082" max="14084" width="9.28515625" style="1532" bestFit="1" customWidth="1"/>
    <col min="14085" max="14085" width="10.140625" style="1532" customWidth="1"/>
    <col min="14086" max="14088" width="9.28515625" style="1532" bestFit="1" customWidth="1"/>
    <col min="14089" max="14089" width="9.85546875" style="1532" bestFit="1" customWidth="1"/>
    <col min="14090" max="14090" width="9.140625" style="1532" customWidth="1"/>
    <col min="14091" max="14336" width="9.140625" style="1532"/>
    <col min="14337" max="14337" width="43" style="1532" customWidth="1"/>
    <col min="14338" max="14340" width="9.28515625" style="1532" bestFit="1" customWidth="1"/>
    <col min="14341" max="14341" width="10.140625" style="1532" customWidth="1"/>
    <col min="14342" max="14344" width="9.28515625" style="1532" bestFit="1" customWidth="1"/>
    <col min="14345" max="14345" width="9.85546875" style="1532" bestFit="1" customWidth="1"/>
    <col min="14346" max="14346" width="9.140625" style="1532" customWidth="1"/>
    <col min="14347" max="14592" width="9.140625" style="1532"/>
    <col min="14593" max="14593" width="43" style="1532" customWidth="1"/>
    <col min="14594" max="14596" width="9.28515625" style="1532" bestFit="1" customWidth="1"/>
    <col min="14597" max="14597" width="10.140625" style="1532" customWidth="1"/>
    <col min="14598" max="14600" width="9.28515625" style="1532" bestFit="1" customWidth="1"/>
    <col min="14601" max="14601" width="9.85546875" style="1532" bestFit="1" customWidth="1"/>
    <col min="14602" max="14602" width="9.140625" style="1532" customWidth="1"/>
    <col min="14603" max="14848" width="9.140625" style="1532"/>
    <col min="14849" max="14849" width="43" style="1532" customWidth="1"/>
    <col min="14850" max="14852" width="9.28515625" style="1532" bestFit="1" customWidth="1"/>
    <col min="14853" max="14853" width="10.140625" style="1532" customWidth="1"/>
    <col min="14854" max="14856" width="9.28515625" style="1532" bestFit="1" customWidth="1"/>
    <col min="14857" max="14857" width="9.85546875" style="1532" bestFit="1" customWidth="1"/>
    <col min="14858" max="14858" width="9.140625" style="1532" customWidth="1"/>
    <col min="14859" max="15104" width="9.140625" style="1532"/>
    <col min="15105" max="15105" width="43" style="1532" customWidth="1"/>
    <col min="15106" max="15108" width="9.28515625" style="1532" bestFit="1" customWidth="1"/>
    <col min="15109" max="15109" width="10.140625" style="1532" customWidth="1"/>
    <col min="15110" max="15112" width="9.28515625" style="1532" bestFit="1" customWidth="1"/>
    <col min="15113" max="15113" width="9.85546875" style="1532" bestFit="1" customWidth="1"/>
    <col min="15114" max="15114" width="9.140625" style="1532" customWidth="1"/>
    <col min="15115" max="15360" width="9.140625" style="1532"/>
    <col min="15361" max="15361" width="43" style="1532" customWidth="1"/>
    <col min="15362" max="15364" width="9.28515625" style="1532" bestFit="1" customWidth="1"/>
    <col min="15365" max="15365" width="10.140625" style="1532" customWidth="1"/>
    <col min="15366" max="15368" width="9.28515625" style="1532" bestFit="1" customWidth="1"/>
    <col min="15369" max="15369" width="9.85546875" style="1532" bestFit="1" customWidth="1"/>
    <col min="15370" max="15370" width="9.140625" style="1532" customWidth="1"/>
    <col min="15371" max="15616" width="9.140625" style="1532"/>
    <col min="15617" max="15617" width="43" style="1532" customWidth="1"/>
    <col min="15618" max="15620" width="9.28515625" style="1532" bestFit="1" customWidth="1"/>
    <col min="15621" max="15621" width="10.140625" style="1532" customWidth="1"/>
    <col min="15622" max="15624" width="9.28515625" style="1532" bestFit="1" customWidth="1"/>
    <col min="15625" max="15625" width="9.85546875" style="1532" bestFit="1" customWidth="1"/>
    <col min="15626" max="15626" width="9.140625" style="1532" customWidth="1"/>
    <col min="15627" max="15872" width="9.140625" style="1532"/>
    <col min="15873" max="15873" width="43" style="1532" customWidth="1"/>
    <col min="15874" max="15876" width="9.28515625" style="1532" bestFit="1" customWidth="1"/>
    <col min="15877" max="15877" width="10.140625" style="1532" customWidth="1"/>
    <col min="15878" max="15880" width="9.28515625" style="1532" bestFit="1" customWidth="1"/>
    <col min="15881" max="15881" width="9.85546875" style="1532" bestFit="1" customWidth="1"/>
    <col min="15882" max="15882" width="9.140625" style="1532" customWidth="1"/>
    <col min="15883" max="16128" width="9.140625" style="1532"/>
    <col min="16129" max="16129" width="43" style="1532" customWidth="1"/>
    <col min="16130" max="16132" width="9.28515625" style="1532" bestFit="1" customWidth="1"/>
    <col min="16133" max="16133" width="10.140625" style="1532" customWidth="1"/>
    <col min="16134" max="16136" width="9.28515625" style="1532" bestFit="1" customWidth="1"/>
    <col min="16137" max="16137" width="9.85546875" style="1532" bestFit="1" customWidth="1"/>
    <col min="16138" max="16138" width="9.140625" style="1532" customWidth="1"/>
    <col min="16139" max="16384" width="9.140625" style="1532"/>
  </cols>
  <sheetData>
    <row r="1" spans="1:10">
      <c r="A1" s="1614" t="s">
        <v>1335</v>
      </c>
      <c r="B1" s="1614"/>
      <c r="C1" s="1614"/>
      <c r="D1" s="1614"/>
      <c r="E1" s="1614"/>
      <c r="F1" s="1614"/>
      <c r="G1" s="1614"/>
      <c r="H1" s="1614"/>
      <c r="I1" s="1614"/>
      <c r="J1" s="1614"/>
    </row>
    <row r="2" spans="1:10" ht="15.75">
      <c r="A2" s="1620" t="s">
        <v>1266</v>
      </c>
      <c r="B2" s="1620"/>
      <c r="C2" s="1620"/>
      <c r="D2" s="1620"/>
      <c r="E2" s="1620"/>
      <c r="F2" s="1620"/>
      <c r="G2" s="1620"/>
      <c r="H2" s="1620"/>
      <c r="I2" s="1620"/>
      <c r="J2" s="1620"/>
    </row>
    <row r="3" spans="1:10" ht="19.5" thickBot="1">
      <c r="A3" s="1595"/>
      <c r="B3" s="1596"/>
      <c r="C3" s="1596"/>
      <c r="D3" s="1596"/>
      <c r="E3" s="1596"/>
      <c r="F3" s="1596"/>
      <c r="H3" s="1536"/>
      <c r="I3" s="1536"/>
      <c r="J3" s="1536"/>
    </row>
    <row r="4" spans="1:10" ht="15.75">
      <c r="A4" s="1597" t="s">
        <v>1300</v>
      </c>
      <c r="B4" s="1538" t="s">
        <v>718</v>
      </c>
      <c r="C4" s="1539" t="s">
        <v>719</v>
      </c>
      <c r="D4" s="1539" t="s">
        <v>720</v>
      </c>
      <c r="E4" s="1539" t="s">
        <v>721</v>
      </c>
      <c r="F4" s="1539" t="s">
        <v>722</v>
      </c>
      <c r="G4" s="1539" t="s">
        <v>723</v>
      </c>
      <c r="H4" s="1539" t="s">
        <v>1271</v>
      </c>
      <c r="I4" s="1539" t="s">
        <v>1272</v>
      </c>
      <c r="J4" s="1539" t="s">
        <v>47</v>
      </c>
    </row>
    <row r="5" spans="1:10">
      <c r="A5" s="1598" t="s">
        <v>1336</v>
      </c>
      <c r="B5" s="1561">
        <v>38171.932040391264</v>
      </c>
      <c r="C5" s="1561">
        <v>45434.725916585136</v>
      </c>
      <c r="D5" s="1561">
        <v>51593.872722194479</v>
      </c>
      <c r="E5" s="1561">
        <v>56879.686368986724</v>
      </c>
      <c r="F5" s="1561">
        <v>62282.960544068344</v>
      </c>
      <c r="G5" s="1561">
        <v>71225.208573772572</v>
      </c>
      <c r="H5" s="1561">
        <v>76200.758449479617</v>
      </c>
      <c r="I5" s="1561">
        <v>79325.159145787475</v>
      </c>
      <c r="J5" s="1561">
        <v>90520.515464803175</v>
      </c>
    </row>
    <row r="6" spans="1:10">
      <c r="A6" s="1599" t="s">
        <v>1337</v>
      </c>
      <c r="B6" s="1552">
        <v>19.489603754861875</v>
      </c>
      <c r="C6" s="1552">
        <v>19.026529410428623</v>
      </c>
      <c r="D6" s="1552">
        <v>13.556033807526632</v>
      </c>
      <c r="E6" s="1552">
        <v>10.245041451440429</v>
      </c>
      <c r="F6" s="1552">
        <v>9.4994795506251535</v>
      </c>
      <c r="G6" s="1552">
        <v>14.357454995057807</v>
      </c>
      <c r="H6" s="1552">
        <v>6.9856585545180252</v>
      </c>
      <c r="I6" s="1552">
        <v>4.1002225698046004</v>
      </c>
      <c r="J6" s="1552">
        <v>14.113247851719208</v>
      </c>
    </row>
    <row r="7" spans="1:10">
      <c r="A7" s="1598" t="s">
        <v>1338</v>
      </c>
      <c r="B7" s="1561">
        <v>38625.755815823271</v>
      </c>
      <c r="C7" s="1561">
        <v>45782.022821168153</v>
      </c>
      <c r="D7" s="1561">
        <v>51878.81483698175</v>
      </c>
      <c r="E7" s="1561">
        <v>57337.42946804675</v>
      </c>
      <c r="F7" s="1561">
        <v>62763.540803196687</v>
      </c>
      <c r="G7" s="1561">
        <v>72412.635231546912</v>
      </c>
      <c r="H7" s="1561">
        <v>77425.698004245438</v>
      </c>
      <c r="I7" s="1561">
        <v>80525.374862163051</v>
      </c>
      <c r="J7" s="1561">
        <v>91488.156788470398</v>
      </c>
    </row>
    <row r="8" spans="1:10">
      <c r="A8" s="1599" t="s">
        <v>1339</v>
      </c>
      <c r="B8" s="1552">
        <v>19.743569948934894</v>
      </c>
      <c r="C8" s="1552">
        <v>18.527189576477568</v>
      </c>
      <c r="D8" s="1552">
        <v>13.317000080203172</v>
      </c>
      <c r="E8" s="1552">
        <v>10.521856846995334</v>
      </c>
      <c r="F8" s="1552">
        <v>9.4634715673360006</v>
      </c>
      <c r="G8" s="1552">
        <v>15.373725422225974</v>
      </c>
      <c r="H8" s="1552">
        <v>6.9229116668226993</v>
      </c>
      <c r="I8" s="1552">
        <v>4.003421264277975</v>
      </c>
      <c r="J8" s="1552">
        <v>13.614071272654812</v>
      </c>
    </row>
    <row r="9" spans="1:10">
      <c r="A9" s="1598" t="s">
        <v>1340</v>
      </c>
      <c r="B9" s="1561">
        <v>48262.169407588859</v>
      </c>
      <c r="C9" s="1561">
        <v>56548.543024023151</v>
      </c>
      <c r="D9" s="1561">
        <v>63498.534156882968</v>
      </c>
      <c r="E9" s="1561">
        <v>73081.853313183616</v>
      </c>
      <c r="F9" s="1561">
        <v>81051.484024180289</v>
      </c>
      <c r="G9" s="1561">
        <v>95307.944196043056</v>
      </c>
      <c r="H9" s="1561">
        <v>102822.61116809462</v>
      </c>
      <c r="I9" s="1561">
        <v>107992.2530266301</v>
      </c>
      <c r="J9" s="1561">
        <v>120869.25488639358</v>
      </c>
    </row>
    <row r="10" spans="1:10">
      <c r="A10" s="1599" t="s">
        <v>1341</v>
      </c>
      <c r="B10" s="1552">
        <v>22.439379357760856</v>
      </c>
      <c r="C10" s="1552">
        <v>17.169500911683684</v>
      </c>
      <c r="D10" s="1552">
        <v>12.290309813830746</v>
      </c>
      <c r="E10" s="1552">
        <v>15.092189581295813</v>
      </c>
      <c r="F10" s="1552">
        <v>10.905074720592765</v>
      </c>
      <c r="G10" s="1552">
        <v>17.589388206154993</v>
      </c>
      <c r="H10" s="1552">
        <v>7.8846176312378731</v>
      </c>
      <c r="I10" s="1552">
        <v>5.0277286287586378</v>
      </c>
      <c r="J10" s="1552">
        <v>11.924005193768949</v>
      </c>
    </row>
    <row r="11" spans="1:10">
      <c r="A11" s="1598" t="s">
        <v>1342</v>
      </c>
      <c r="B11" s="1561">
        <v>22792.857377759068</v>
      </c>
      <c r="C11" s="1561">
        <v>23560.802212504495</v>
      </c>
      <c r="D11" s="1561">
        <v>24144.40671851315</v>
      </c>
      <c r="E11" s="1561">
        <v>24961.822904142289</v>
      </c>
      <c r="F11" s="1561">
        <v>25646.236690518006</v>
      </c>
      <c r="G11" s="1561">
        <v>26820.105365721283</v>
      </c>
      <c r="H11" s="1561">
        <v>27342.192506486237</v>
      </c>
      <c r="I11" s="1561">
        <v>27089.379575174094</v>
      </c>
      <c r="J11" s="1561">
        <v>28733.025285605378</v>
      </c>
    </row>
    <row r="12" spans="1:10">
      <c r="A12" s="1599" t="s">
        <v>1343</v>
      </c>
      <c r="B12" s="1552">
        <v>3.0898750612966279</v>
      </c>
      <c r="C12" s="1552">
        <v>3.3692345896692046</v>
      </c>
      <c r="D12" s="1552">
        <v>2.4770145801695804</v>
      </c>
      <c r="E12" s="1552">
        <v>3.3855302188989782</v>
      </c>
      <c r="F12" s="1552">
        <v>2.7418421683543812</v>
      </c>
      <c r="G12" s="1552">
        <v>4.577157613293366</v>
      </c>
      <c r="H12" s="1552">
        <v>1.9466259869069376</v>
      </c>
      <c r="I12" s="1552">
        <v>-0.9246256724005093</v>
      </c>
      <c r="J12" s="1552">
        <v>6.0674911578174147</v>
      </c>
    </row>
    <row r="13" spans="1:10">
      <c r="A13" s="1598" t="s">
        <v>1344</v>
      </c>
      <c r="B13" s="1561">
        <v>23300.659504098261</v>
      </c>
      <c r="C13" s="1561">
        <v>24151.653615693263</v>
      </c>
      <c r="D13" s="1561">
        <v>24664.052394533759</v>
      </c>
      <c r="E13" s="1561">
        <v>25582.396064034063</v>
      </c>
      <c r="F13" s="1561">
        <v>26396.843486032976</v>
      </c>
      <c r="G13" s="1561">
        <v>27939.268365830219</v>
      </c>
      <c r="H13" s="1561">
        <v>28422.193882350537</v>
      </c>
      <c r="I13" s="1561">
        <v>28162.504969958263</v>
      </c>
      <c r="J13" s="1561">
        <v>29627.21123619569</v>
      </c>
    </row>
    <row r="14" spans="1:10">
      <c r="A14" s="1599" t="s">
        <v>1345</v>
      </c>
      <c r="B14" s="1552">
        <v>3.2498432914142561</v>
      </c>
      <c r="C14" s="1552">
        <v>3.6522318668504852</v>
      </c>
      <c r="D14" s="1552">
        <v>2.1215888029610994</v>
      </c>
      <c r="E14" s="1552">
        <v>3.7234094982049157</v>
      </c>
      <c r="F14" s="1552">
        <v>3.183624473486816</v>
      </c>
      <c r="G14" s="1552">
        <v>5.8432171278864047</v>
      </c>
      <c r="H14" s="1552">
        <v>1.7284830447132862</v>
      </c>
      <c r="I14" s="1552">
        <v>-0.91368355823345837</v>
      </c>
      <c r="J14" s="1552">
        <v>5.2009090377431448</v>
      </c>
    </row>
    <row r="15" spans="1:10">
      <c r="A15" s="1598" t="s">
        <v>1346</v>
      </c>
      <c r="B15" s="1561">
        <v>29113.744250272015</v>
      </c>
      <c r="C15" s="1561">
        <v>29831.377895274203</v>
      </c>
      <c r="D15" s="1561">
        <v>30188.260436224125</v>
      </c>
      <c r="E15" s="1561">
        <v>32607.128256306067</v>
      </c>
      <c r="F15" s="1561">
        <v>34088.314819676641</v>
      </c>
      <c r="G15" s="1561">
        <v>36773.060692710998</v>
      </c>
      <c r="H15" s="1561">
        <v>37745.144899421924</v>
      </c>
      <c r="I15" s="1561">
        <v>37768.620981713801</v>
      </c>
      <c r="J15" s="1561">
        <v>39141.885378240026</v>
      </c>
    </row>
    <row r="16" spans="1:10">
      <c r="A16" s="1599" t="s">
        <v>1347</v>
      </c>
      <c r="B16" s="1552">
        <v>5.5743263440199042</v>
      </c>
      <c r="C16" s="1552">
        <v>2.464930786068436</v>
      </c>
      <c r="D16" s="1552">
        <v>1.1963327413262448</v>
      </c>
      <c r="E16" s="1552">
        <v>8.0126108133724756</v>
      </c>
      <c r="F16" s="1552">
        <v>4.5425238056163977</v>
      </c>
      <c r="G16" s="1552">
        <v>7.8758539025362921</v>
      </c>
      <c r="H16" s="1552">
        <v>2.6434683118547326</v>
      </c>
      <c r="I16" s="1552">
        <v>6.2196296648025395E-2</v>
      </c>
      <c r="J16" s="1552">
        <v>3.63599295084434</v>
      </c>
    </row>
    <row r="17" spans="1:10">
      <c r="A17" s="1600" t="s">
        <v>1348</v>
      </c>
      <c r="B17" s="1551"/>
      <c r="C17" s="1551"/>
      <c r="D17" s="1551"/>
      <c r="E17" s="1551"/>
      <c r="F17" s="1551"/>
      <c r="G17" s="1551"/>
      <c r="H17" s="1551"/>
      <c r="I17" s="1551"/>
      <c r="J17" s="1551"/>
    </row>
    <row r="18" spans="1:10">
      <c r="A18" s="1599" t="s">
        <v>1349</v>
      </c>
      <c r="B18" s="1541">
        <v>496.52279870290909</v>
      </c>
      <c r="C18" s="1541">
        <v>609.5348258194947</v>
      </c>
      <c r="D18" s="1541">
        <v>713.90442399604933</v>
      </c>
      <c r="E18" s="1541">
        <v>702.04500578853037</v>
      </c>
      <c r="F18" s="1541">
        <v>708.08277107853962</v>
      </c>
      <c r="G18" s="1541">
        <v>725.21636229237197</v>
      </c>
      <c r="H18" s="1541">
        <v>765.91374459221652</v>
      </c>
      <c r="I18" s="1541">
        <v>745.88772116396308</v>
      </c>
      <c r="J18" s="1541">
        <v>853.16225697269726</v>
      </c>
    </row>
    <row r="19" spans="1:10">
      <c r="A19" s="1599" t="s">
        <v>1350</v>
      </c>
      <c r="B19" s="1541">
        <v>502.42592801941805</v>
      </c>
      <c r="C19" s="1541">
        <v>614.19402765183997</v>
      </c>
      <c r="D19" s="1541">
        <v>717.84716807778818</v>
      </c>
      <c r="E19" s="1541">
        <v>707.69476015856276</v>
      </c>
      <c r="F19" s="1541">
        <v>713.54639385171322</v>
      </c>
      <c r="G19" s="1541">
        <v>737.30676200454911</v>
      </c>
      <c r="H19" s="1541">
        <v>778.22593229716995</v>
      </c>
      <c r="I19" s="1541">
        <v>757.17324741103016</v>
      </c>
      <c r="J19" s="1541">
        <v>862.28234484891993</v>
      </c>
    </row>
    <row r="20" spans="1:10">
      <c r="A20" s="1599" t="s">
        <v>1351</v>
      </c>
      <c r="B20" s="1541">
        <v>627.77192939496592</v>
      </c>
      <c r="C20" s="1541">
        <v>758.63352594611138</v>
      </c>
      <c r="D20" s="1541">
        <v>878.62922591508197</v>
      </c>
      <c r="E20" s="1541">
        <v>902.02238105632705</v>
      </c>
      <c r="F20" s="1541">
        <v>921.45843592747042</v>
      </c>
      <c r="G20" s="1541">
        <v>970.42721209903959</v>
      </c>
      <c r="H20" s="1541">
        <v>1033.4969461060873</v>
      </c>
      <c r="I20" s="1541">
        <v>1015.4419654596155</v>
      </c>
      <c r="J20" s="1541">
        <v>1139.2012713137945</v>
      </c>
    </row>
    <row r="21" spans="1:10" ht="13.5" customHeight="1">
      <c r="A21" s="1598" t="s">
        <v>1352</v>
      </c>
      <c r="B21" s="1554">
        <v>90.56637767783667</v>
      </c>
      <c r="C21" s="1554">
        <v>88.548621563217083</v>
      </c>
      <c r="D21" s="1554">
        <v>86.03290723494635</v>
      </c>
      <c r="E21" s="1554">
        <v>89.013293890334282</v>
      </c>
      <c r="F21" s="1554">
        <v>89.446549355019727</v>
      </c>
      <c r="G21" s="1554">
        <v>88.07723918856756</v>
      </c>
      <c r="H21" s="1554">
        <v>90.793916420350953</v>
      </c>
      <c r="I21" s="1554">
        <v>96.177526154289353</v>
      </c>
      <c r="J21" s="1554">
        <v>89.747261269342133</v>
      </c>
    </row>
    <row r="22" spans="1:10">
      <c r="A22" s="1598" t="s">
        <v>1353</v>
      </c>
      <c r="B22" s="1554">
        <v>9.4336223221633322</v>
      </c>
      <c r="C22" s="1554">
        <v>11.451378436782916</v>
      </c>
      <c r="D22" s="1554">
        <v>13.967092765053646</v>
      </c>
      <c r="E22" s="1554">
        <v>10.986706109665706</v>
      </c>
      <c r="F22" s="1554">
        <v>10.553450644980279</v>
      </c>
      <c r="G22" s="1554">
        <v>11.92276081143244</v>
      </c>
      <c r="H22" s="1554">
        <v>9.2060835796490448</v>
      </c>
      <c r="I22" s="1554">
        <v>3.822473845710646</v>
      </c>
      <c r="J22" s="1554">
        <v>10.252738730657864</v>
      </c>
    </row>
    <row r="23" spans="1:10">
      <c r="A23" s="1598" t="s">
        <v>1354</v>
      </c>
      <c r="B23" s="1554">
        <v>35.867278749406026</v>
      </c>
      <c r="C23" s="1554">
        <v>35.912441826583425</v>
      </c>
      <c r="D23" s="1554">
        <v>37.040881970195791</v>
      </c>
      <c r="E23" s="1554">
        <v>39.471685508270497</v>
      </c>
      <c r="F23" s="1554">
        <v>40.687733466735786</v>
      </c>
      <c r="G23" s="1554">
        <v>45.734856422674397</v>
      </c>
      <c r="H23" s="1554">
        <v>44.142550434194909</v>
      </c>
      <c r="I23" s="1554">
        <v>39.961189720401698</v>
      </c>
      <c r="J23" s="1554">
        <v>43.779657204062723</v>
      </c>
    </row>
    <row r="24" spans="1:10">
      <c r="A24" s="1598" t="s">
        <v>1355</v>
      </c>
      <c r="B24" s="1554">
        <v>12.419350012019168</v>
      </c>
      <c r="C24" s="1554">
        <v>9.5825395954739623</v>
      </c>
      <c r="D24" s="1554">
        <v>8.904029983106561</v>
      </c>
      <c r="E24" s="1554">
        <v>10.073915487512391</v>
      </c>
      <c r="F24" s="1554">
        <v>10.689033219368635</v>
      </c>
      <c r="G24" s="1554">
        <v>11.505077458291439</v>
      </c>
      <c r="H24" s="1554">
        <v>11.621939744484461</v>
      </c>
      <c r="I24" s="1554">
        <v>9.4925439673404934</v>
      </c>
      <c r="J24" s="1554">
        <v>9.7581968695887404</v>
      </c>
    </row>
    <row r="25" spans="1:10" ht="25.5">
      <c r="A25" s="1598" t="s">
        <v>1356</v>
      </c>
      <c r="B25" s="1554">
        <v>34.660089930957966</v>
      </c>
      <c r="C25" s="1554">
        <v>36.402407758993874</v>
      </c>
      <c r="D25" s="1554">
        <v>32.924186027506813</v>
      </c>
      <c r="E25" s="1554">
        <v>33.584297047589075</v>
      </c>
      <c r="F25" s="1554">
        <v>37.45694045464046</v>
      </c>
      <c r="G25" s="1554">
        <v>40.750123310730942</v>
      </c>
      <c r="H25" s="1554">
        <v>41.473327067357971</v>
      </c>
      <c r="I25" s="1554">
        <v>39.383281651344788</v>
      </c>
      <c r="J25" s="1554">
        <v>42.016523833866962</v>
      </c>
    </row>
    <row r="26" spans="1:10" ht="25.5">
      <c r="A26" s="1585" t="s">
        <v>1357</v>
      </c>
      <c r="B26" s="1554">
        <v>21.354353965160545</v>
      </c>
      <c r="C26" s="1554">
        <v>22.207694229956335</v>
      </c>
      <c r="D26" s="1554">
        <v>21.41479347442656</v>
      </c>
      <c r="E26" s="1554">
        <v>20.767073922110711</v>
      </c>
      <c r="F26" s="1554">
        <v>22.594059558887515</v>
      </c>
      <c r="G26" s="1554">
        <v>23.517641359373631</v>
      </c>
      <c r="H26" s="1554">
        <v>27.970926309411748</v>
      </c>
      <c r="I26" s="1554">
        <v>28.80155779113332</v>
      </c>
      <c r="J26" s="1554">
        <v>33.802476379536024</v>
      </c>
    </row>
    <row r="27" spans="1:10">
      <c r="A27" s="1598" t="s">
        <v>1358</v>
      </c>
      <c r="B27" s="1554">
        <v>4.1929165083038873</v>
      </c>
      <c r="C27" s="1554">
        <v>-2.358804773719402</v>
      </c>
      <c r="D27" s="1554">
        <v>-0.94636683925810472</v>
      </c>
      <c r="E27" s="1554">
        <v>4.9745978385281031</v>
      </c>
      <c r="F27" s="1554">
        <v>3.3663755864836871</v>
      </c>
      <c r="G27" s="1554">
        <v>4.5670497588024608</v>
      </c>
      <c r="H27" s="1554">
        <v>5.0850795316723554</v>
      </c>
      <c r="I27" s="1554">
        <v>6.247978190686756</v>
      </c>
      <c r="J27" s="1554">
        <v>1.2685915091266351</v>
      </c>
    </row>
    <row r="28" spans="1:10">
      <c r="A28" s="1598" t="s">
        <v>1359</v>
      </c>
      <c r="B28" s="1601">
        <v>21.218713104986371</v>
      </c>
      <c r="C28" s="1601">
        <v>19.427434097911444</v>
      </c>
      <c r="D28" s="1601">
        <v>18.548655443618991</v>
      </c>
      <c r="E28" s="1601">
        <v>23.541160489624399</v>
      </c>
      <c r="F28" s="1601">
        <v>25.638870383974943</v>
      </c>
      <c r="G28" s="1601">
        <v>27.655034616717209</v>
      </c>
      <c r="H28" s="1601">
        <v>28.978190425160271</v>
      </c>
      <c r="I28" s="1601">
        <v>29.592261539738256</v>
      </c>
      <c r="J28" s="1601">
        <v>26.941119884059262</v>
      </c>
    </row>
    <row r="29" spans="1:10">
      <c r="A29" s="1602" t="s">
        <v>1360</v>
      </c>
      <c r="B29" s="1603">
        <v>76.878508177488882</v>
      </c>
      <c r="C29" s="1603">
        <v>74.540000000000006</v>
      </c>
      <c r="D29" s="1603">
        <v>72.27</v>
      </c>
      <c r="E29" s="1603">
        <v>81.02</v>
      </c>
      <c r="F29" s="1603">
        <v>87.96</v>
      </c>
      <c r="G29" s="1603">
        <v>98.212357411012235</v>
      </c>
      <c r="H29" s="1603">
        <v>99.49</v>
      </c>
      <c r="I29" s="1603">
        <v>106.35</v>
      </c>
      <c r="J29" s="1603">
        <v>106.1</v>
      </c>
    </row>
    <row r="30" spans="1:10" ht="13.5" thickBot="1">
      <c r="A30" s="1604" t="s">
        <v>1361</v>
      </c>
      <c r="B30" s="1605">
        <v>25.890005407529305</v>
      </c>
      <c r="C30" s="1605">
        <v>26.252465483234715</v>
      </c>
      <c r="D30" s="1605">
        <v>26.494503999999999</v>
      </c>
      <c r="E30" s="1605">
        <v>26.852179804000002</v>
      </c>
      <c r="F30" s="1605">
        <v>27.214684231354003</v>
      </c>
      <c r="G30" s="1605">
        <v>27.582082468477285</v>
      </c>
      <c r="H30" s="1605">
        <v>27.95444058180173</v>
      </c>
      <c r="I30" s="1605">
        <v>28.331825529656054</v>
      </c>
      <c r="J30" s="1605">
        <v>28.714305174306414</v>
      </c>
    </row>
    <row r="31" spans="1:10">
      <c r="A31" s="1547" t="s">
        <v>1292</v>
      </c>
      <c r="B31" s="1606"/>
      <c r="C31" s="1606"/>
      <c r="D31" s="1606"/>
      <c r="E31" s="1607"/>
      <c r="F31" s="1567"/>
      <c r="G31" s="1567"/>
      <c r="I31" s="1567"/>
      <c r="J31" s="1567"/>
    </row>
    <row r="32" spans="1:10">
      <c r="A32" s="1556" t="s">
        <v>1295</v>
      </c>
    </row>
  </sheetData>
  <mergeCells count="2">
    <mergeCell ref="A1:J1"/>
    <mergeCell ref="A2:J2"/>
  </mergeCells>
  <pageMargins left="0.7" right="0.7" top="0.75" bottom="0.75" header="0.3" footer="0.3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zoomScaleSheetLayoutView="100" workbookViewId="0">
      <selection activeCell="O17" sqref="O17"/>
    </sheetView>
  </sheetViews>
  <sheetFormatPr defaultRowHeight="14.25"/>
  <cols>
    <col min="1" max="1" width="31.28515625" style="94" bestFit="1" customWidth="1"/>
    <col min="2" max="2" width="8.42578125" style="90" bestFit="1" customWidth="1"/>
    <col min="3" max="3" width="9.7109375" style="90" customWidth="1"/>
    <col min="4" max="8" width="8.28515625" style="90" bestFit="1" customWidth="1"/>
    <col min="9" max="9" width="8.5703125" style="90" bestFit="1" customWidth="1"/>
    <col min="10" max="10" width="7.85546875" style="90" customWidth="1"/>
    <col min="11" max="12" width="8.5703125" style="90" bestFit="1" customWidth="1"/>
    <col min="13" max="13" width="3.140625" style="90" customWidth="1"/>
    <col min="14" max="256" width="9.140625" style="90"/>
    <col min="257" max="257" width="31.28515625" style="90" bestFit="1" customWidth="1"/>
    <col min="258" max="258" width="8.42578125" style="90" bestFit="1" customWidth="1"/>
    <col min="259" max="259" width="9.7109375" style="90" customWidth="1"/>
    <col min="260" max="264" width="8.28515625" style="90" bestFit="1" customWidth="1"/>
    <col min="265" max="265" width="8.5703125" style="90" bestFit="1" customWidth="1"/>
    <col min="266" max="266" width="7.85546875" style="90" customWidth="1"/>
    <col min="267" max="268" width="8.5703125" style="90" bestFit="1" customWidth="1"/>
    <col min="269" max="269" width="3.140625" style="90" customWidth="1"/>
    <col min="270" max="512" width="9.140625" style="90"/>
    <col min="513" max="513" width="31.28515625" style="90" bestFit="1" customWidth="1"/>
    <col min="514" max="514" width="8.42578125" style="90" bestFit="1" customWidth="1"/>
    <col min="515" max="515" width="9.7109375" style="90" customWidth="1"/>
    <col min="516" max="520" width="8.28515625" style="90" bestFit="1" customWidth="1"/>
    <col min="521" max="521" width="8.5703125" style="90" bestFit="1" customWidth="1"/>
    <col min="522" max="522" width="7.85546875" style="90" customWidth="1"/>
    <col min="523" max="524" width="8.5703125" style="90" bestFit="1" customWidth="1"/>
    <col min="525" max="525" width="3.140625" style="90" customWidth="1"/>
    <col min="526" max="768" width="9.140625" style="90"/>
    <col min="769" max="769" width="31.28515625" style="90" bestFit="1" customWidth="1"/>
    <col min="770" max="770" width="8.42578125" style="90" bestFit="1" customWidth="1"/>
    <col min="771" max="771" width="9.7109375" style="90" customWidth="1"/>
    <col min="772" max="776" width="8.28515625" style="90" bestFit="1" customWidth="1"/>
    <col min="777" max="777" width="8.5703125" style="90" bestFit="1" customWidth="1"/>
    <col min="778" max="778" width="7.85546875" style="90" customWidth="1"/>
    <col min="779" max="780" width="8.5703125" style="90" bestFit="1" customWidth="1"/>
    <col min="781" max="781" width="3.140625" style="90" customWidth="1"/>
    <col min="782" max="1024" width="9.140625" style="90"/>
    <col min="1025" max="1025" width="31.28515625" style="90" bestFit="1" customWidth="1"/>
    <col min="1026" max="1026" width="8.42578125" style="90" bestFit="1" customWidth="1"/>
    <col min="1027" max="1027" width="9.7109375" style="90" customWidth="1"/>
    <col min="1028" max="1032" width="8.28515625" style="90" bestFit="1" customWidth="1"/>
    <col min="1033" max="1033" width="8.5703125" style="90" bestFit="1" customWidth="1"/>
    <col min="1034" max="1034" width="7.85546875" style="90" customWidth="1"/>
    <col min="1035" max="1036" width="8.5703125" style="90" bestFit="1" customWidth="1"/>
    <col min="1037" max="1037" width="3.140625" style="90" customWidth="1"/>
    <col min="1038" max="1280" width="9.140625" style="90"/>
    <col min="1281" max="1281" width="31.28515625" style="90" bestFit="1" customWidth="1"/>
    <col min="1282" max="1282" width="8.42578125" style="90" bestFit="1" customWidth="1"/>
    <col min="1283" max="1283" width="9.7109375" style="90" customWidth="1"/>
    <col min="1284" max="1288" width="8.28515625" style="90" bestFit="1" customWidth="1"/>
    <col min="1289" max="1289" width="8.5703125" style="90" bestFit="1" customWidth="1"/>
    <col min="1290" max="1290" width="7.85546875" style="90" customWidth="1"/>
    <col min="1291" max="1292" width="8.5703125" style="90" bestFit="1" customWidth="1"/>
    <col min="1293" max="1293" width="3.140625" style="90" customWidth="1"/>
    <col min="1294" max="1536" width="9.140625" style="90"/>
    <col min="1537" max="1537" width="31.28515625" style="90" bestFit="1" customWidth="1"/>
    <col min="1538" max="1538" width="8.42578125" style="90" bestFit="1" customWidth="1"/>
    <col min="1539" max="1539" width="9.7109375" style="90" customWidth="1"/>
    <col min="1540" max="1544" width="8.28515625" style="90" bestFit="1" customWidth="1"/>
    <col min="1545" max="1545" width="8.5703125" style="90" bestFit="1" customWidth="1"/>
    <col min="1546" max="1546" width="7.85546875" style="90" customWidth="1"/>
    <col min="1547" max="1548" width="8.5703125" style="90" bestFit="1" customWidth="1"/>
    <col min="1549" max="1549" width="3.140625" style="90" customWidth="1"/>
    <col min="1550" max="1792" width="9.140625" style="90"/>
    <col min="1793" max="1793" width="31.28515625" style="90" bestFit="1" customWidth="1"/>
    <col min="1794" max="1794" width="8.42578125" style="90" bestFit="1" customWidth="1"/>
    <col min="1795" max="1795" width="9.7109375" style="90" customWidth="1"/>
    <col min="1796" max="1800" width="8.28515625" style="90" bestFit="1" customWidth="1"/>
    <col min="1801" max="1801" width="8.5703125" style="90" bestFit="1" customWidth="1"/>
    <col min="1802" max="1802" width="7.85546875" style="90" customWidth="1"/>
    <col min="1803" max="1804" width="8.5703125" style="90" bestFit="1" customWidth="1"/>
    <col min="1805" max="1805" width="3.140625" style="90" customWidth="1"/>
    <col min="1806" max="2048" width="9.140625" style="90"/>
    <col min="2049" max="2049" width="31.28515625" style="90" bestFit="1" customWidth="1"/>
    <col min="2050" max="2050" width="8.42578125" style="90" bestFit="1" customWidth="1"/>
    <col min="2051" max="2051" width="9.7109375" style="90" customWidth="1"/>
    <col min="2052" max="2056" width="8.28515625" style="90" bestFit="1" customWidth="1"/>
    <col min="2057" max="2057" width="8.5703125" style="90" bestFit="1" customWidth="1"/>
    <col min="2058" max="2058" width="7.85546875" style="90" customWidth="1"/>
    <col min="2059" max="2060" width="8.5703125" style="90" bestFit="1" customWidth="1"/>
    <col min="2061" max="2061" width="3.140625" style="90" customWidth="1"/>
    <col min="2062" max="2304" width="9.140625" style="90"/>
    <col min="2305" max="2305" width="31.28515625" style="90" bestFit="1" customWidth="1"/>
    <col min="2306" max="2306" width="8.42578125" style="90" bestFit="1" customWidth="1"/>
    <col min="2307" max="2307" width="9.7109375" style="90" customWidth="1"/>
    <col min="2308" max="2312" width="8.28515625" style="90" bestFit="1" customWidth="1"/>
    <col min="2313" max="2313" width="8.5703125" style="90" bestFit="1" customWidth="1"/>
    <col min="2314" max="2314" width="7.85546875" style="90" customWidth="1"/>
    <col min="2315" max="2316" width="8.5703125" style="90" bestFit="1" customWidth="1"/>
    <col min="2317" max="2317" width="3.140625" style="90" customWidth="1"/>
    <col min="2318" max="2560" width="9.140625" style="90"/>
    <col min="2561" max="2561" width="31.28515625" style="90" bestFit="1" customWidth="1"/>
    <col min="2562" max="2562" width="8.42578125" style="90" bestFit="1" customWidth="1"/>
    <col min="2563" max="2563" width="9.7109375" style="90" customWidth="1"/>
    <col min="2564" max="2568" width="8.28515625" style="90" bestFit="1" customWidth="1"/>
    <col min="2569" max="2569" width="8.5703125" style="90" bestFit="1" customWidth="1"/>
    <col min="2570" max="2570" width="7.85546875" style="90" customWidth="1"/>
    <col min="2571" max="2572" width="8.5703125" style="90" bestFit="1" customWidth="1"/>
    <col min="2573" max="2573" width="3.140625" style="90" customWidth="1"/>
    <col min="2574" max="2816" width="9.140625" style="90"/>
    <col min="2817" max="2817" width="31.28515625" style="90" bestFit="1" customWidth="1"/>
    <col min="2818" max="2818" width="8.42578125" style="90" bestFit="1" customWidth="1"/>
    <col min="2819" max="2819" width="9.7109375" style="90" customWidth="1"/>
    <col min="2820" max="2824" width="8.28515625" style="90" bestFit="1" customWidth="1"/>
    <col min="2825" max="2825" width="8.5703125" style="90" bestFit="1" customWidth="1"/>
    <col min="2826" max="2826" width="7.85546875" style="90" customWidth="1"/>
    <col min="2827" max="2828" width="8.5703125" style="90" bestFit="1" customWidth="1"/>
    <col min="2829" max="2829" width="3.140625" style="90" customWidth="1"/>
    <col min="2830" max="3072" width="9.140625" style="90"/>
    <col min="3073" max="3073" width="31.28515625" style="90" bestFit="1" customWidth="1"/>
    <col min="3074" max="3074" width="8.42578125" style="90" bestFit="1" customWidth="1"/>
    <col min="3075" max="3075" width="9.7109375" style="90" customWidth="1"/>
    <col min="3076" max="3080" width="8.28515625" style="90" bestFit="1" customWidth="1"/>
    <col min="3081" max="3081" width="8.5703125" style="90" bestFit="1" customWidth="1"/>
    <col min="3082" max="3082" width="7.85546875" style="90" customWidth="1"/>
    <col min="3083" max="3084" width="8.5703125" style="90" bestFit="1" customWidth="1"/>
    <col min="3085" max="3085" width="3.140625" style="90" customWidth="1"/>
    <col min="3086" max="3328" width="9.140625" style="90"/>
    <col min="3329" max="3329" width="31.28515625" style="90" bestFit="1" customWidth="1"/>
    <col min="3330" max="3330" width="8.42578125" style="90" bestFit="1" customWidth="1"/>
    <col min="3331" max="3331" width="9.7109375" style="90" customWidth="1"/>
    <col min="3332" max="3336" width="8.28515625" style="90" bestFit="1" customWidth="1"/>
    <col min="3337" max="3337" width="8.5703125" style="90" bestFit="1" customWidth="1"/>
    <col min="3338" max="3338" width="7.85546875" style="90" customWidth="1"/>
    <col min="3339" max="3340" width="8.5703125" style="90" bestFit="1" customWidth="1"/>
    <col min="3341" max="3341" width="3.140625" style="90" customWidth="1"/>
    <col min="3342" max="3584" width="9.140625" style="90"/>
    <col min="3585" max="3585" width="31.28515625" style="90" bestFit="1" customWidth="1"/>
    <col min="3586" max="3586" width="8.42578125" style="90" bestFit="1" customWidth="1"/>
    <col min="3587" max="3587" width="9.7109375" style="90" customWidth="1"/>
    <col min="3588" max="3592" width="8.28515625" style="90" bestFit="1" customWidth="1"/>
    <col min="3593" max="3593" width="8.5703125" style="90" bestFit="1" customWidth="1"/>
    <col min="3594" max="3594" width="7.85546875" style="90" customWidth="1"/>
    <col min="3595" max="3596" width="8.5703125" style="90" bestFit="1" customWidth="1"/>
    <col min="3597" max="3597" width="3.140625" style="90" customWidth="1"/>
    <col min="3598" max="3840" width="9.140625" style="90"/>
    <col min="3841" max="3841" width="31.28515625" style="90" bestFit="1" customWidth="1"/>
    <col min="3842" max="3842" width="8.42578125" style="90" bestFit="1" customWidth="1"/>
    <col min="3843" max="3843" width="9.7109375" style="90" customWidth="1"/>
    <col min="3844" max="3848" width="8.28515625" style="90" bestFit="1" customWidth="1"/>
    <col min="3849" max="3849" width="8.5703125" style="90" bestFit="1" customWidth="1"/>
    <col min="3850" max="3850" width="7.85546875" style="90" customWidth="1"/>
    <col min="3851" max="3852" width="8.5703125" style="90" bestFit="1" customWidth="1"/>
    <col min="3853" max="3853" width="3.140625" style="90" customWidth="1"/>
    <col min="3854" max="4096" width="9.140625" style="90"/>
    <col min="4097" max="4097" width="31.28515625" style="90" bestFit="1" customWidth="1"/>
    <col min="4098" max="4098" width="8.42578125" style="90" bestFit="1" customWidth="1"/>
    <col min="4099" max="4099" width="9.7109375" style="90" customWidth="1"/>
    <col min="4100" max="4104" width="8.28515625" style="90" bestFit="1" customWidth="1"/>
    <col min="4105" max="4105" width="8.5703125" style="90" bestFit="1" customWidth="1"/>
    <col min="4106" max="4106" width="7.85546875" style="90" customWidth="1"/>
    <col min="4107" max="4108" width="8.5703125" style="90" bestFit="1" customWidth="1"/>
    <col min="4109" max="4109" width="3.140625" style="90" customWidth="1"/>
    <col min="4110" max="4352" width="9.140625" style="90"/>
    <col min="4353" max="4353" width="31.28515625" style="90" bestFit="1" customWidth="1"/>
    <col min="4354" max="4354" width="8.42578125" style="90" bestFit="1" customWidth="1"/>
    <col min="4355" max="4355" width="9.7109375" style="90" customWidth="1"/>
    <col min="4356" max="4360" width="8.28515625" style="90" bestFit="1" customWidth="1"/>
    <col min="4361" max="4361" width="8.5703125" style="90" bestFit="1" customWidth="1"/>
    <col min="4362" max="4362" width="7.85546875" style="90" customWidth="1"/>
    <col min="4363" max="4364" width="8.5703125" style="90" bestFit="1" customWidth="1"/>
    <col min="4365" max="4365" width="3.140625" style="90" customWidth="1"/>
    <col min="4366" max="4608" width="9.140625" style="90"/>
    <col min="4609" max="4609" width="31.28515625" style="90" bestFit="1" customWidth="1"/>
    <col min="4610" max="4610" width="8.42578125" style="90" bestFit="1" customWidth="1"/>
    <col min="4611" max="4611" width="9.7109375" style="90" customWidth="1"/>
    <col min="4612" max="4616" width="8.28515625" style="90" bestFit="1" customWidth="1"/>
    <col min="4617" max="4617" width="8.5703125" style="90" bestFit="1" customWidth="1"/>
    <col min="4618" max="4618" width="7.85546875" style="90" customWidth="1"/>
    <col min="4619" max="4620" width="8.5703125" style="90" bestFit="1" customWidth="1"/>
    <col min="4621" max="4621" width="3.140625" style="90" customWidth="1"/>
    <col min="4622" max="4864" width="9.140625" style="90"/>
    <col min="4865" max="4865" width="31.28515625" style="90" bestFit="1" customWidth="1"/>
    <col min="4866" max="4866" width="8.42578125" style="90" bestFit="1" customWidth="1"/>
    <col min="4867" max="4867" width="9.7109375" style="90" customWidth="1"/>
    <col min="4868" max="4872" width="8.28515625" style="90" bestFit="1" customWidth="1"/>
    <col min="4873" max="4873" width="8.5703125" style="90" bestFit="1" customWidth="1"/>
    <col min="4874" max="4874" width="7.85546875" style="90" customWidth="1"/>
    <col min="4875" max="4876" width="8.5703125" style="90" bestFit="1" customWidth="1"/>
    <col min="4877" max="4877" width="3.140625" style="90" customWidth="1"/>
    <col min="4878" max="5120" width="9.140625" style="90"/>
    <col min="5121" max="5121" width="31.28515625" style="90" bestFit="1" customWidth="1"/>
    <col min="5122" max="5122" width="8.42578125" style="90" bestFit="1" customWidth="1"/>
    <col min="5123" max="5123" width="9.7109375" style="90" customWidth="1"/>
    <col min="5124" max="5128" width="8.28515625" style="90" bestFit="1" customWidth="1"/>
    <col min="5129" max="5129" width="8.5703125" style="90" bestFit="1" customWidth="1"/>
    <col min="5130" max="5130" width="7.85546875" style="90" customWidth="1"/>
    <col min="5131" max="5132" width="8.5703125" style="90" bestFit="1" customWidth="1"/>
    <col min="5133" max="5133" width="3.140625" style="90" customWidth="1"/>
    <col min="5134" max="5376" width="9.140625" style="90"/>
    <col min="5377" max="5377" width="31.28515625" style="90" bestFit="1" customWidth="1"/>
    <col min="5378" max="5378" width="8.42578125" style="90" bestFit="1" customWidth="1"/>
    <col min="5379" max="5379" width="9.7109375" style="90" customWidth="1"/>
    <col min="5380" max="5384" width="8.28515625" style="90" bestFit="1" customWidth="1"/>
    <col min="5385" max="5385" width="8.5703125" style="90" bestFit="1" customWidth="1"/>
    <col min="5386" max="5386" width="7.85546875" style="90" customWidth="1"/>
    <col min="5387" max="5388" width="8.5703125" style="90" bestFit="1" customWidth="1"/>
    <col min="5389" max="5389" width="3.140625" style="90" customWidth="1"/>
    <col min="5390" max="5632" width="9.140625" style="90"/>
    <col min="5633" max="5633" width="31.28515625" style="90" bestFit="1" customWidth="1"/>
    <col min="5634" max="5634" width="8.42578125" style="90" bestFit="1" customWidth="1"/>
    <col min="5635" max="5635" width="9.7109375" style="90" customWidth="1"/>
    <col min="5636" max="5640" width="8.28515625" style="90" bestFit="1" customWidth="1"/>
    <col min="5641" max="5641" width="8.5703125" style="90" bestFit="1" customWidth="1"/>
    <col min="5642" max="5642" width="7.85546875" style="90" customWidth="1"/>
    <col min="5643" max="5644" width="8.5703125" style="90" bestFit="1" customWidth="1"/>
    <col min="5645" max="5645" width="3.140625" style="90" customWidth="1"/>
    <col min="5646" max="5888" width="9.140625" style="90"/>
    <col min="5889" max="5889" width="31.28515625" style="90" bestFit="1" customWidth="1"/>
    <col min="5890" max="5890" width="8.42578125" style="90" bestFit="1" customWidth="1"/>
    <col min="5891" max="5891" width="9.7109375" style="90" customWidth="1"/>
    <col min="5892" max="5896" width="8.28515625" style="90" bestFit="1" customWidth="1"/>
    <col min="5897" max="5897" width="8.5703125" style="90" bestFit="1" customWidth="1"/>
    <col min="5898" max="5898" width="7.85546875" style="90" customWidth="1"/>
    <col min="5899" max="5900" width="8.5703125" style="90" bestFit="1" customWidth="1"/>
    <col min="5901" max="5901" width="3.140625" style="90" customWidth="1"/>
    <col min="5902" max="6144" width="9.140625" style="90"/>
    <col min="6145" max="6145" width="31.28515625" style="90" bestFit="1" customWidth="1"/>
    <col min="6146" max="6146" width="8.42578125" style="90" bestFit="1" customWidth="1"/>
    <col min="6147" max="6147" width="9.7109375" style="90" customWidth="1"/>
    <col min="6148" max="6152" width="8.28515625" style="90" bestFit="1" customWidth="1"/>
    <col min="6153" max="6153" width="8.5703125" style="90" bestFit="1" customWidth="1"/>
    <col min="6154" max="6154" width="7.85546875" style="90" customWidth="1"/>
    <col min="6155" max="6156" width="8.5703125" style="90" bestFit="1" customWidth="1"/>
    <col min="6157" max="6157" width="3.140625" style="90" customWidth="1"/>
    <col min="6158" max="6400" width="9.140625" style="90"/>
    <col min="6401" max="6401" width="31.28515625" style="90" bestFit="1" customWidth="1"/>
    <col min="6402" max="6402" width="8.42578125" style="90" bestFit="1" customWidth="1"/>
    <col min="6403" max="6403" width="9.7109375" style="90" customWidth="1"/>
    <col min="6404" max="6408" width="8.28515625" style="90" bestFit="1" customWidth="1"/>
    <col min="6409" max="6409" width="8.5703125" style="90" bestFit="1" customWidth="1"/>
    <col min="6410" max="6410" width="7.85546875" style="90" customWidth="1"/>
    <col min="6411" max="6412" width="8.5703125" style="90" bestFit="1" customWidth="1"/>
    <col min="6413" max="6413" width="3.140625" style="90" customWidth="1"/>
    <col min="6414" max="6656" width="9.140625" style="90"/>
    <col min="6657" max="6657" width="31.28515625" style="90" bestFit="1" customWidth="1"/>
    <col min="6658" max="6658" width="8.42578125" style="90" bestFit="1" customWidth="1"/>
    <col min="6659" max="6659" width="9.7109375" style="90" customWidth="1"/>
    <col min="6660" max="6664" width="8.28515625" style="90" bestFit="1" customWidth="1"/>
    <col min="6665" max="6665" width="8.5703125" style="90" bestFit="1" customWidth="1"/>
    <col min="6666" max="6666" width="7.85546875" style="90" customWidth="1"/>
    <col min="6667" max="6668" width="8.5703125" style="90" bestFit="1" customWidth="1"/>
    <col min="6669" max="6669" width="3.140625" style="90" customWidth="1"/>
    <col min="6670" max="6912" width="9.140625" style="90"/>
    <col min="6913" max="6913" width="31.28515625" style="90" bestFit="1" customWidth="1"/>
    <col min="6914" max="6914" width="8.42578125" style="90" bestFit="1" customWidth="1"/>
    <col min="6915" max="6915" width="9.7109375" style="90" customWidth="1"/>
    <col min="6916" max="6920" width="8.28515625" style="90" bestFit="1" customWidth="1"/>
    <col min="6921" max="6921" width="8.5703125" style="90" bestFit="1" customWidth="1"/>
    <col min="6922" max="6922" width="7.85546875" style="90" customWidth="1"/>
    <col min="6923" max="6924" width="8.5703125" style="90" bestFit="1" customWidth="1"/>
    <col min="6925" max="6925" width="3.140625" style="90" customWidth="1"/>
    <col min="6926" max="7168" width="9.140625" style="90"/>
    <col min="7169" max="7169" width="31.28515625" style="90" bestFit="1" customWidth="1"/>
    <col min="7170" max="7170" width="8.42578125" style="90" bestFit="1" customWidth="1"/>
    <col min="7171" max="7171" width="9.7109375" style="90" customWidth="1"/>
    <col min="7172" max="7176" width="8.28515625" style="90" bestFit="1" customWidth="1"/>
    <col min="7177" max="7177" width="8.5703125" style="90" bestFit="1" customWidth="1"/>
    <col min="7178" max="7178" width="7.85546875" style="90" customWidth="1"/>
    <col min="7179" max="7180" width="8.5703125" style="90" bestFit="1" customWidth="1"/>
    <col min="7181" max="7181" width="3.140625" style="90" customWidth="1"/>
    <col min="7182" max="7424" width="9.140625" style="90"/>
    <col min="7425" max="7425" width="31.28515625" style="90" bestFit="1" customWidth="1"/>
    <col min="7426" max="7426" width="8.42578125" style="90" bestFit="1" customWidth="1"/>
    <col min="7427" max="7427" width="9.7109375" style="90" customWidth="1"/>
    <col min="7428" max="7432" width="8.28515625" style="90" bestFit="1" customWidth="1"/>
    <col min="7433" max="7433" width="8.5703125" style="90" bestFit="1" customWidth="1"/>
    <col min="7434" max="7434" width="7.85546875" style="90" customWidth="1"/>
    <col min="7435" max="7436" width="8.5703125" style="90" bestFit="1" customWidth="1"/>
    <col min="7437" max="7437" width="3.140625" style="90" customWidth="1"/>
    <col min="7438" max="7680" width="9.140625" style="90"/>
    <col min="7681" max="7681" width="31.28515625" style="90" bestFit="1" customWidth="1"/>
    <col min="7682" max="7682" width="8.42578125" style="90" bestFit="1" customWidth="1"/>
    <col min="7683" max="7683" width="9.7109375" style="90" customWidth="1"/>
    <col min="7684" max="7688" width="8.28515625" style="90" bestFit="1" customWidth="1"/>
    <col min="7689" max="7689" width="8.5703125" style="90" bestFit="1" customWidth="1"/>
    <col min="7690" max="7690" width="7.85546875" style="90" customWidth="1"/>
    <col min="7691" max="7692" width="8.5703125" style="90" bestFit="1" customWidth="1"/>
    <col min="7693" max="7693" width="3.140625" style="90" customWidth="1"/>
    <col min="7694" max="7936" width="9.140625" style="90"/>
    <col min="7937" max="7937" width="31.28515625" style="90" bestFit="1" customWidth="1"/>
    <col min="7938" max="7938" width="8.42578125" style="90" bestFit="1" customWidth="1"/>
    <col min="7939" max="7939" width="9.7109375" style="90" customWidth="1"/>
    <col min="7940" max="7944" width="8.28515625" style="90" bestFit="1" customWidth="1"/>
    <col min="7945" max="7945" width="8.5703125" style="90" bestFit="1" customWidth="1"/>
    <col min="7946" max="7946" width="7.85546875" style="90" customWidth="1"/>
    <col min="7947" max="7948" width="8.5703125" style="90" bestFit="1" customWidth="1"/>
    <col min="7949" max="7949" width="3.140625" style="90" customWidth="1"/>
    <col min="7950" max="8192" width="9.140625" style="90"/>
    <col min="8193" max="8193" width="31.28515625" style="90" bestFit="1" customWidth="1"/>
    <col min="8194" max="8194" width="8.42578125" style="90" bestFit="1" customWidth="1"/>
    <col min="8195" max="8195" width="9.7109375" style="90" customWidth="1"/>
    <col min="8196" max="8200" width="8.28515625" style="90" bestFit="1" customWidth="1"/>
    <col min="8201" max="8201" width="8.5703125" style="90" bestFit="1" customWidth="1"/>
    <col min="8202" max="8202" width="7.85546875" style="90" customWidth="1"/>
    <col min="8203" max="8204" width="8.5703125" style="90" bestFit="1" customWidth="1"/>
    <col min="8205" max="8205" width="3.140625" style="90" customWidth="1"/>
    <col min="8206" max="8448" width="9.140625" style="90"/>
    <col min="8449" max="8449" width="31.28515625" style="90" bestFit="1" customWidth="1"/>
    <col min="8450" max="8450" width="8.42578125" style="90" bestFit="1" customWidth="1"/>
    <col min="8451" max="8451" width="9.7109375" style="90" customWidth="1"/>
    <col min="8452" max="8456" width="8.28515625" style="90" bestFit="1" customWidth="1"/>
    <col min="8457" max="8457" width="8.5703125" style="90" bestFit="1" customWidth="1"/>
    <col min="8458" max="8458" width="7.85546875" style="90" customWidth="1"/>
    <col min="8459" max="8460" width="8.5703125" style="90" bestFit="1" customWidth="1"/>
    <col min="8461" max="8461" width="3.140625" style="90" customWidth="1"/>
    <col min="8462" max="8704" width="9.140625" style="90"/>
    <col min="8705" max="8705" width="31.28515625" style="90" bestFit="1" customWidth="1"/>
    <col min="8706" max="8706" width="8.42578125" style="90" bestFit="1" customWidth="1"/>
    <col min="8707" max="8707" width="9.7109375" style="90" customWidth="1"/>
    <col min="8708" max="8712" width="8.28515625" style="90" bestFit="1" customWidth="1"/>
    <col min="8713" max="8713" width="8.5703125" style="90" bestFit="1" customWidth="1"/>
    <col min="8714" max="8714" width="7.85546875" style="90" customWidth="1"/>
    <col min="8715" max="8716" width="8.5703125" style="90" bestFit="1" customWidth="1"/>
    <col min="8717" max="8717" width="3.140625" style="90" customWidth="1"/>
    <col min="8718" max="8960" width="9.140625" style="90"/>
    <col min="8961" max="8961" width="31.28515625" style="90" bestFit="1" customWidth="1"/>
    <col min="8962" max="8962" width="8.42578125" style="90" bestFit="1" customWidth="1"/>
    <col min="8963" max="8963" width="9.7109375" style="90" customWidth="1"/>
    <col min="8964" max="8968" width="8.28515625" style="90" bestFit="1" customWidth="1"/>
    <col min="8969" max="8969" width="8.5703125" style="90" bestFit="1" customWidth="1"/>
    <col min="8970" max="8970" width="7.85546875" style="90" customWidth="1"/>
    <col min="8971" max="8972" width="8.5703125" style="90" bestFit="1" customWidth="1"/>
    <col min="8973" max="8973" width="3.140625" style="90" customWidth="1"/>
    <col min="8974" max="9216" width="9.140625" style="90"/>
    <col min="9217" max="9217" width="31.28515625" style="90" bestFit="1" customWidth="1"/>
    <col min="9218" max="9218" width="8.42578125" style="90" bestFit="1" customWidth="1"/>
    <col min="9219" max="9219" width="9.7109375" style="90" customWidth="1"/>
    <col min="9220" max="9224" width="8.28515625" style="90" bestFit="1" customWidth="1"/>
    <col min="9225" max="9225" width="8.5703125" style="90" bestFit="1" customWidth="1"/>
    <col min="9226" max="9226" width="7.85546875" style="90" customWidth="1"/>
    <col min="9227" max="9228" width="8.5703125" style="90" bestFit="1" customWidth="1"/>
    <col min="9229" max="9229" width="3.140625" style="90" customWidth="1"/>
    <col min="9230" max="9472" width="9.140625" style="90"/>
    <col min="9473" max="9473" width="31.28515625" style="90" bestFit="1" customWidth="1"/>
    <col min="9474" max="9474" width="8.42578125" style="90" bestFit="1" customWidth="1"/>
    <col min="9475" max="9475" width="9.7109375" style="90" customWidth="1"/>
    <col min="9476" max="9480" width="8.28515625" style="90" bestFit="1" customWidth="1"/>
    <col min="9481" max="9481" width="8.5703125" style="90" bestFit="1" customWidth="1"/>
    <col min="9482" max="9482" width="7.85546875" style="90" customWidth="1"/>
    <col min="9483" max="9484" width="8.5703125" style="90" bestFit="1" customWidth="1"/>
    <col min="9485" max="9485" width="3.140625" style="90" customWidth="1"/>
    <col min="9486" max="9728" width="9.140625" style="90"/>
    <col min="9729" max="9729" width="31.28515625" style="90" bestFit="1" customWidth="1"/>
    <col min="9730" max="9730" width="8.42578125" style="90" bestFit="1" customWidth="1"/>
    <col min="9731" max="9731" width="9.7109375" style="90" customWidth="1"/>
    <col min="9732" max="9736" width="8.28515625" style="90" bestFit="1" customWidth="1"/>
    <col min="9737" max="9737" width="8.5703125" style="90" bestFit="1" customWidth="1"/>
    <col min="9738" max="9738" width="7.85546875" style="90" customWidth="1"/>
    <col min="9739" max="9740" width="8.5703125" style="90" bestFit="1" customWidth="1"/>
    <col min="9741" max="9741" width="3.140625" style="90" customWidth="1"/>
    <col min="9742" max="9984" width="9.140625" style="90"/>
    <col min="9985" max="9985" width="31.28515625" style="90" bestFit="1" customWidth="1"/>
    <col min="9986" max="9986" width="8.42578125" style="90" bestFit="1" customWidth="1"/>
    <col min="9987" max="9987" width="9.7109375" style="90" customWidth="1"/>
    <col min="9988" max="9992" width="8.28515625" style="90" bestFit="1" customWidth="1"/>
    <col min="9993" max="9993" width="8.5703125" style="90" bestFit="1" customWidth="1"/>
    <col min="9994" max="9994" width="7.85546875" style="90" customWidth="1"/>
    <col min="9995" max="9996" width="8.5703125" style="90" bestFit="1" customWidth="1"/>
    <col min="9997" max="9997" width="3.140625" style="90" customWidth="1"/>
    <col min="9998" max="10240" width="9.140625" style="90"/>
    <col min="10241" max="10241" width="31.28515625" style="90" bestFit="1" customWidth="1"/>
    <col min="10242" max="10242" width="8.42578125" style="90" bestFit="1" customWidth="1"/>
    <col min="10243" max="10243" width="9.7109375" style="90" customWidth="1"/>
    <col min="10244" max="10248" width="8.28515625" style="90" bestFit="1" customWidth="1"/>
    <col min="10249" max="10249" width="8.5703125" style="90" bestFit="1" customWidth="1"/>
    <col min="10250" max="10250" width="7.85546875" style="90" customWidth="1"/>
    <col min="10251" max="10252" width="8.5703125" style="90" bestFit="1" customWidth="1"/>
    <col min="10253" max="10253" width="3.140625" style="90" customWidth="1"/>
    <col min="10254" max="10496" width="9.140625" style="90"/>
    <col min="10497" max="10497" width="31.28515625" style="90" bestFit="1" customWidth="1"/>
    <col min="10498" max="10498" width="8.42578125" style="90" bestFit="1" customWidth="1"/>
    <col min="10499" max="10499" width="9.7109375" style="90" customWidth="1"/>
    <col min="10500" max="10504" width="8.28515625" style="90" bestFit="1" customWidth="1"/>
    <col min="10505" max="10505" width="8.5703125" style="90" bestFit="1" customWidth="1"/>
    <col min="10506" max="10506" width="7.85546875" style="90" customWidth="1"/>
    <col min="10507" max="10508" width="8.5703125" style="90" bestFit="1" customWidth="1"/>
    <col min="10509" max="10509" width="3.140625" style="90" customWidth="1"/>
    <col min="10510" max="10752" width="9.140625" style="90"/>
    <col min="10753" max="10753" width="31.28515625" style="90" bestFit="1" customWidth="1"/>
    <col min="10754" max="10754" width="8.42578125" style="90" bestFit="1" customWidth="1"/>
    <col min="10755" max="10755" width="9.7109375" style="90" customWidth="1"/>
    <col min="10756" max="10760" width="8.28515625" style="90" bestFit="1" customWidth="1"/>
    <col min="10761" max="10761" width="8.5703125" style="90" bestFit="1" customWidth="1"/>
    <col min="10762" max="10762" width="7.85546875" style="90" customWidth="1"/>
    <col min="10763" max="10764" width="8.5703125" style="90" bestFit="1" customWidth="1"/>
    <col min="10765" max="10765" width="3.140625" style="90" customWidth="1"/>
    <col min="10766" max="11008" width="9.140625" style="90"/>
    <col min="11009" max="11009" width="31.28515625" style="90" bestFit="1" customWidth="1"/>
    <col min="11010" max="11010" width="8.42578125" style="90" bestFit="1" customWidth="1"/>
    <col min="11011" max="11011" width="9.7109375" style="90" customWidth="1"/>
    <col min="11012" max="11016" width="8.28515625" style="90" bestFit="1" customWidth="1"/>
    <col min="11017" max="11017" width="8.5703125" style="90" bestFit="1" customWidth="1"/>
    <col min="11018" max="11018" width="7.85546875" style="90" customWidth="1"/>
    <col min="11019" max="11020" width="8.5703125" style="90" bestFit="1" customWidth="1"/>
    <col min="11021" max="11021" width="3.140625" style="90" customWidth="1"/>
    <col min="11022" max="11264" width="9.140625" style="90"/>
    <col min="11265" max="11265" width="31.28515625" style="90" bestFit="1" customWidth="1"/>
    <col min="11266" max="11266" width="8.42578125" style="90" bestFit="1" customWidth="1"/>
    <col min="11267" max="11267" width="9.7109375" style="90" customWidth="1"/>
    <col min="11268" max="11272" width="8.28515625" style="90" bestFit="1" customWidth="1"/>
    <col min="11273" max="11273" width="8.5703125" style="90" bestFit="1" customWidth="1"/>
    <col min="11274" max="11274" width="7.85546875" style="90" customWidth="1"/>
    <col min="11275" max="11276" width="8.5703125" style="90" bestFit="1" customWidth="1"/>
    <col min="11277" max="11277" width="3.140625" style="90" customWidth="1"/>
    <col min="11278" max="11520" width="9.140625" style="90"/>
    <col min="11521" max="11521" width="31.28515625" style="90" bestFit="1" customWidth="1"/>
    <col min="11522" max="11522" width="8.42578125" style="90" bestFit="1" customWidth="1"/>
    <col min="11523" max="11523" width="9.7109375" style="90" customWidth="1"/>
    <col min="11524" max="11528" width="8.28515625" style="90" bestFit="1" customWidth="1"/>
    <col min="11529" max="11529" width="8.5703125" style="90" bestFit="1" customWidth="1"/>
    <col min="11530" max="11530" width="7.85546875" style="90" customWidth="1"/>
    <col min="11531" max="11532" width="8.5703125" style="90" bestFit="1" customWidth="1"/>
    <col min="11533" max="11533" width="3.140625" style="90" customWidth="1"/>
    <col min="11534" max="11776" width="9.140625" style="90"/>
    <col min="11777" max="11777" width="31.28515625" style="90" bestFit="1" customWidth="1"/>
    <col min="11778" max="11778" width="8.42578125" style="90" bestFit="1" customWidth="1"/>
    <col min="11779" max="11779" width="9.7109375" style="90" customWidth="1"/>
    <col min="11780" max="11784" width="8.28515625" style="90" bestFit="1" customWidth="1"/>
    <col min="11785" max="11785" width="8.5703125" style="90" bestFit="1" customWidth="1"/>
    <col min="11786" max="11786" width="7.85546875" style="90" customWidth="1"/>
    <col min="11787" max="11788" width="8.5703125" style="90" bestFit="1" customWidth="1"/>
    <col min="11789" max="11789" width="3.140625" style="90" customWidth="1"/>
    <col min="11790" max="12032" width="9.140625" style="90"/>
    <col min="12033" max="12033" width="31.28515625" style="90" bestFit="1" customWidth="1"/>
    <col min="12034" max="12034" width="8.42578125" style="90" bestFit="1" customWidth="1"/>
    <col min="12035" max="12035" width="9.7109375" style="90" customWidth="1"/>
    <col min="12036" max="12040" width="8.28515625" style="90" bestFit="1" customWidth="1"/>
    <col min="12041" max="12041" width="8.5703125" style="90" bestFit="1" customWidth="1"/>
    <col min="12042" max="12042" width="7.85546875" style="90" customWidth="1"/>
    <col min="12043" max="12044" width="8.5703125" style="90" bestFit="1" customWidth="1"/>
    <col min="12045" max="12045" width="3.140625" style="90" customWidth="1"/>
    <col min="12046" max="12288" width="9.140625" style="90"/>
    <col min="12289" max="12289" width="31.28515625" style="90" bestFit="1" customWidth="1"/>
    <col min="12290" max="12290" width="8.42578125" style="90" bestFit="1" customWidth="1"/>
    <col min="12291" max="12291" width="9.7109375" style="90" customWidth="1"/>
    <col min="12292" max="12296" width="8.28515625" style="90" bestFit="1" customWidth="1"/>
    <col min="12297" max="12297" width="8.5703125" style="90" bestFit="1" customWidth="1"/>
    <col min="12298" max="12298" width="7.85546875" style="90" customWidth="1"/>
    <col min="12299" max="12300" width="8.5703125" style="90" bestFit="1" customWidth="1"/>
    <col min="12301" max="12301" width="3.140625" style="90" customWidth="1"/>
    <col min="12302" max="12544" width="9.140625" style="90"/>
    <col min="12545" max="12545" width="31.28515625" style="90" bestFit="1" customWidth="1"/>
    <col min="12546" max="12546" width="8.42578125" style="90" bestFit="1" customWidth="1"/>
    <col min="12547" max="12547" width="9.7109375" style="90" customWidth="1"/>
    <col min="12548" max="12552" width="8.28515625" style="90" bestFit="1" customWidth="1"/>
    <col min="12553" max="12553" width="8.5703125" style="90" bestFit="1" customWidth="1"/>
    <col min="12554" max="12554" width="7.85546875" style="90" customWidth="1"/>
    <col min="12555" max="12556" width="8.5703125" style="90" bestFit="1" customWidth="1"/>
    <col min="12557" max="12557" width="3.140625" style="90" customWidth="1"/>
    <col min="12558" max="12800" width="9.140625" style="90"/>
    <col min="12801" max="12801" width="31.28515625" style="90" bestFit="1" customWidth="1"/>
    <col min="12802" max="12802" width="8.42578125" style="90" bestFit="1" customWidth="1"/>
    <col min="12803" max="12803" width="9.7109375" style="90" customWidth="1"/>
    <col min="12804" max="12808" width="8.28515625" style="90" bestFit="1" customWidth="1"/>
    <col min="12809" max="12809" width="8.5703125" style="90" bestFit="1" customWidth="1"/>
    <col min="12810" max="12810" width="7.85546875" style="90" customWidth="1"/>
    <col min="12811" max="12812" width="8.5703125" style="90" bestFit="1" customWidth="1"/>
    <col min="12813" max="12813" width="3.140625" style="90" customWidth="1"/>
    <col min="12814" max="13056" width="9.140625" style="90"/>
    <col min="13057" max="13057" width="31.28515625" style="90" bestFit="1" customWidth="1"/>
    <col min="13058" max="13058" width="8.42578125" style="90" bestFit="1" customWidth="1"/>
    <col min="13059" max="13059" width="9.7109375" style="90" customWidth="1"/>
    <col min="13060" max="13064" width="8.28515625" style="90" bestFit="1" customWidth="1"/>
    <col min="13065" max="13065" width="8.5703125" style="90" bestFit="1" customWidth="1"/>
    <col min="13066" max="13066" width="7.85546875" style="90" customWidth="1"/>
    <col min="13067" max="13068" width="8.5703125" style="90" bestFit="1" customWidth="1"/>
    <col min="13069" max="13069" width="3.140625" style="90" customWidth="1"/>
    <col min="13070" max="13312" width="9.140625" style="90"/>
    <col min="13313" max="13313" width="31.28515625" style="90" bestFit="1" customWidth="1"/>
    <col min="13314" max="13314" width="8.42578125" style="90" bestFit="1" customWidth="1"/>
    <col min="13315" max="13315" width="9.7109375" style="90" customWidth="1"/>
    <col min="13316" max="13320" width="8.28515625" style="90" bestFit="1" customWidth="1"/>
    <col min="13321" max="13321" width="8.5703125" style="90" bestFit="1" customWidth="1"/>
    <col min="13322" max="13322" width="7.85546875" style="90" customWidth="1"/>
    <col min="13323" max="13324" width="8.5703125" style="90" bestFit="1" customWidth="1"/>
    <col min="13325" max="13325" width="3.140625" style="90" customWidth="1"/>
    <col min="13326" max="13568" width="9.140625" style="90"/>
    <col min="13569" max="13569" width="31.28515625" style="90" bestFit="1" customWidth="1"/>
    <col min="13570" max="13570" width="8.42578125" style="90" bestFit="1" customWidth="1"/>
    <col min="13571" max="13571" width="9.7109375" style="90" customWidth="1"/>
    <col min="13572" max="13576" width="8.28515625" style="90" bestFit="1" customWidth="1"/>
    <col min="13577" max="13577" width="8.5703125" style="90" bestFit="1" customWidth="1"/>
    <col min="13578" max="13578" width="7.85546875" style="90" customWidth="1"/>
    <col min="13579" max="13580" width="8.5703125" style="90" bestFit="1" customWidth="1"/>
    <col min="13581" max="13581" width="3.140625" style="90" customWidth="1"/>
    <col min="13582" max="13824" width="9.140625" style="90"/>
    <col min="13825" max="13825" width="31.28515625" style="90" bestFit="1" customWidth="1"/>
    <col min="13826" max="13826" width="8.42578125" style="90" bestFit="1" customWidth="1"/>
    <col min="13827" max="13827" width="9.7109375" style="90" customWidth="1"/>
    <col min="13828" max="13832" width="8.28515625" style="90" bestFit="1" customWidth="1"/>
    <col min="13833" max="13833" width="8.5703125" style="90" bestFit="1" customWidth="1"/>
    <col min="13834" max="13834" width="7.85546875" style="90" customWidth="1"/>
    <col min="13835" max="13836" width="8.5703125" style="90" bestFit="1" customWidth="1"/>
    <col min="13837" max="13837" width="3.140625" style="90" customWidth="1"/>
    <col min="13838" max="14080" width="9.140625" style="90"/>
    <col min="14081" max="14081" width="31.28515625" style="90" bestFit="1" customWidth="1"/>
    <col min="14082" max="14082" width="8.42578125" style="90" bestFit="1" customWidth="1"/>
    <col min="14083" max="14083" width="9.7109375" style="90" customWidth="1"/>
    <col min="14084" max="14088" width="8.28515625" style="90" bestFit="1" customWidth="1"/>
    <col min="14089" max="14089" width="8.5703125" style="90" bestFit="1" customWidth="1"/>
    <col min="14090" max="14090" width="7.85546875" style="90" customWidth="1"/>
    <col min="14091" max="14092" width="8.5703125" style="90" bestFit="1" customWidth="1"/>
    <col min="14093" max="14093" width="3.140625" style="90" customWidth="1"/>
    <col min="14094" max="14336" width="9.140625" style="90"/>
    <col min="14337" max="14337" width="31.28515625" style="90" bestFit="1" customWidth="1"/>
    <col min="14338" max="14338" width="8.42578125" style="90" bestFit="1" customWidth="1"/>
    <col min="14339" max="14339" width="9.7109375" style="90" customWidth="1"/>
    <col min="14340" max="14344" width="8.28515625" style="90" bestFit="1" customWidth="1"/>
    <col min="14345" max="14345" width="8.5703125" style="90" bestFit="1" customWidth="1"/>
    <col min="14346" max="14346" width="7.85546875" style="90" customWidth="1"/>
    <col min="14347" max="14348" width="8.5703125" style="90" bestFit="1" customWidth="1"/>
    <col min="14349" max="14349" width="3.140625" style="90" customWidth="1"/>
    <col min="14350" max="14592" width="9.140625" style="90"/>
    <col min="14593" max="14593" width="31.28515625" style="90" bestFit="1" customWidth="1"/>
    <col min="14594" max="14594" width="8.42578125" style="90" bestFit="1" customWidth="1"/>
    <col min="14595" max="14595" width="9.7109375" style="90" customWidth="1"/>
    <col min="14596" max="14600" width="8.28515625" style="90" bestFit="1" customWidth="1"/>
    <col min="14601" max="14601" width="8.5703125" style="90" bestFit="1" customWidth="1"/>
    <col min="14602" max="14602" width="7.85546875" style="90" customWidth="1"/>
    <col min="14603" max="14604" width="8.5703125" style="90" bestFit="1" customWidth="1"/>
    <col min="14605" max="14605" width="3.140625" style="90" customWidth="1"/>
    <col min="14606" max="14848" width="9.140625" style="90"/>
    <col min="14849" max="14849" width="31.28515625" style="90" bestFit="1" customWidth="1"/>
    <col min="14850" max="14850" width="8.42578125" style="90" bestFit="1" customWidth="1"/>
    <col min="14851" max="14851" width="9.7109375" style="90" customWidth="1"/>
    <col min="14852" max="14856" width="8.28515625" style="90" bestFit="1" customWidth="1"/>
    <col min="14857" max="14857" width="8.5703125" style="90" bestFit="1" customWidth="1"/>
    <col min="14858" max="14858" width="7.85546875" style="90" customWidth="1"/>
    <col min="14859" max="14860" width="8.5703125" style="90" bestFit="1" customWidth="1"/>
    <col min="14861" max="14861" width="3.140625" style="90" customWidth="1"/>
    <col min="14862" max="15104" width="9.140625" style="90"/>
    <col min="15105" max="15105" width="31.28515625" style="90" bestFit="1" customWidth="1"/>
    <col min="15106" max="15106" width="8.42578125" style="90" bestFit="1" customWidth="1"/>
    <col min="15107" max="15107" width="9.7109375" style="90" customWidth="1"/>
    <col min="15108" max="15112" width="8.28515625" style="90" bestFit="1" customWidth="1"/>
    <col min="15113" max="15113" width="8.5703125" style="90" bestFit="1" customWidth="1"/>
    <col min="15114" max="15114" width="7.85546875" style="90" customWidth="1"/>
    <col min="15115" max="15116" width="8.5703125" style="90" bestFit="1" customWidth="1"/>
    <col min="15117" max="15117" width="3.140625" style="90" customWidth="1"/>
    <col min="15118" max="15360" width="9.140625" style="90"/>
    <col min="15361" max="15361" width="31.28515625" style="90" bestFit="1" customWidth="1"/>
    <col min="15362" max="15362" width="8.42578125" style="90" bestFit="1" customWidth="1"/>
    <col min="15363" max="15363" width="9.7109375" style="90" customWidth="1"/>
    <col min="15364" max="15368" width="8.28515625" style="90" bestFit="1" customWidth="1"/>
    <col min="15369" max="15369" width="8.5703125" style="90" bestFit="1" customWidth="1"/>
    <col min="15370" max="15370" width="7.85546875" style="90" customWidth="1"/>
    <col min="15371" max="15372" width="8.5703125" style="90" bestFit="1" customWidth="1"/>
    <col min="15373" max="15373" width="3.140625" style="90" customWidth="1"/>
    <col min="15374" max="15616" width="9.140625" style="90"/>
    <col min="15617" max="15617" width="31.28515625" style="90" bestFit="1" customWidth="1"/>
    <col min="15618" max="15618" width="8.42578125" style="90" bestFit="1" customWidth="1"/>
    <col min="15619" max="15619" width="9.7109375" style="90" customWidth="1"/>
    <col min="15620" max="15624" width="8.28515625" style="90" bestFit="1" customWidth="1"/>
    <col min="15625" max="15625" width="8.5703125" style="90" bestFit="1" customWidth="1"/>
    <col min="15626" max="15626" width="7.85546875" style="90" customWidth="1"/>
    <col min="15627" max="15628" width="8.5703125" style="90" bestFit="1" customWidth="1"/>
    <col min="15629" max="15629" width="3.140625" style="90" customWidth="1"/>
    <col min="15630" max="15872" width="9.140625" style="90"/>
    <col min="15873" max="15873" width="31.28515625" style="90" bestFit="1" customWidth="1"/>
    <col min="15874" max="15874" width="8.42578125" style="90" bestFit="1" customWidth="1"/>
    <col min="15875" max="15875" width="9.7109375" style="90" customWidth="1"/>
    <col min="15876" max="15880" width="8.28515625" style="90" bestFit="1" customWidth="1"/>
    <col min="15881" max="15881" width="8.5703125" style="90" bestFit="1" customWidth="1"/>
    <col min="15882" max="15882" width="7.85546875" style="90" customWidth="1"/>
    <col min="15883" max="15884" width="8.5703125" style="90" bestFit="1" customWidth="1"/>
    <col min="15885" max="15885" width="3.140625" style="90" customWidth="1"/>
    <col min="15886" max="16128" width="9.140625" style="90"/>
    <col min="16129" max="16129" width="31.28515625" style="90" bestFit="1" customWidth="1"/>
    <col min="16130" max="16130" width="8.42578125" style="90" bestFit="1" customWidth="1"/>
    <col min="16131" max="16131" width="9.7109375" style="90" customWidth="1"/>
    <col min="16132" max="16136" width="8.28515625" style="90" bestFit="1" customWidth="1"/>
    <col min="16137" max="16137" width="8.5703125" style="90" bestFit="1" customWidth="1"/>
    <col min="16138" max="16138" width="7.85546875" style="90" customWidth="1"/>
    <col min="16139" max="16140" width="8.5703125" style="90" bestFit="1" customWidth="1"/>
    <col min="16141" max="16141" width="3.140625" style="90" customWidth="1"/>
    <col min="16142" max="16384" width="9.140625" style="90"/>
  </cols>
  <sheetData>
    <row r="1" spans="1:12">
      <c r="A1" s="1621" t="s">
        <v>201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</row>
    <row r="2" spans="1:12" ht="15.75">
      <c r="A2" s="1622" t="s">
        <v>89</v>
      </c>
      <c r="B2" s="1622"/>
      <c r="C2" s="1622"/>
      <c r="D2" s="1622"/>
      <c r="E2" s="1622"/>
      <c r="F2" s="1622"/>
      <c r="G2" s="1622"/>
      <c r="H2" s="1622"/>
      <c r="I2" s="1622"/>
      <c r="J2" s="1622"/>
      <c r="K2" s="1622"/>
      <c r="L2" s="1622"/>
    </row>
    <row r="3" spans="1:12">
      <c r="A3" s="1623" t="s">
        <v>90</v>
      </c>
      <c r="B3" s="1623"/>
      <c r="C3" s="1623"/>
      <c r="D3" s="1623"/>
      <c r="E3" s="1623"/>
      <c r="F3" s="1623"/>
      <c r="G3" s="1623"/>
      <c r="H3" s="1623"/>
      <c r="I3" s="1623"/>
      <c r="J3" s="1623"/>
      <c r="K3" s="1623"/>
      <c r="L3" s="1623"/>
    </row>
    <row r="4" spans="1:12">
      <c r="A4" s="1624" t="s">
        <v>91</v>
      </c>
      <c r="B4" s="1624"/>
      <c r="C4" s="1624"/>
      <c r="D4" s="1624"/>
      <c r="E4" s="1624"/>
      <c r="F4" s="1624"/>
      <c r="G4" s="1624"/>
      <c r="H4" s="1624"/>
      <c r="I4" s="1624"/>
      <c r="J4" s="1624"/>
      <c r="K4" s="1624"/>
      <c r="L4" s="1624"/>
    </row>
    <row r="5" spans="1:12" ht="14.25" customHeight="1">
      <c r="A5" s="1625" t="s">
        <v>92</v>
      </c>
      <c r="B5" s="1625" t="s">
        <v>93</v>
      </c>
      <c r="C5" s="91" t="s">
        <v>94</v>
      </c>
      <c r="D5" s="1627" t="s">
        <v>95</v>
      </c>
      <c r="E5" s="1627"/>
      <c r="F5" s="1627" t="s">
        <v>96</v>
      </c>
      <c r="G5" s="1627"/>
      <c r="H5" s="1627"/>
      <c r="I5" s="1628" t="s">
        <v>97</v>
      </c>
      <c r="J5" s="1629"/>
      <c r="K5" s="1629"/>
      <c r="L5" s="1630"/>
    </row>
    <row r="6" spans="1:12">
      <c r="A6" s="1626"/>
      <c r="B6" s="1626"/>
      <c r="C6" s="92" t="s">
        <v>98</v>
      </c>
      <c r="D6" s="92" t="s">
        <v>99</v>
      </c>
      <c r="E6" s="92" t="s">
        <v>98</v>
      </c>
      <c r="F6" s="92" t="s">
        <v>100</v>
      </c>
      <c r="G6" s="92" t="s">
        <v>99</v>
      </c>
      <c r="H6" s="92" t="s">
        <v>98</v>
      </c>
      <c r="I6" s="92" t="s">
        <v>101</v>
      </c>
      <c r="J6" s="92" t="s">
        <v>101</v>
      </c>
      <c r="K6" s="92" t="s">
        <v>102</v>
      </c>
      <c r="L6" s="92" t="s">
        <v>102</v>
      </c>
    </row>
    <row r="7" spans="1:12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3" t="s">
        <v>103</v>
      </c>
      <c r="J7" s="93" t="s">
        <v>104</v>
      </c>
      <c r="K7" s="93" t="s">
        <v>105</v>
      </c>
      <c r="L7" s="93" t="s">
        <v>106</v>
      </c>
    </row>
    <row r="8" spans="1:12">
      <c r="A8" s="753">
        <v>1</v>
      </c>
      <c r="B8" s="756">
        <v>2</v>
      </c>
      <c r="C8" s="757">
        <v>3</v>
      </c>
      <c r="D8" s="757">
        <v>4</v>
      </c>
      <c r="E8" s="757">
        <v>5</v>
      </c>
      <c r="F8" s="757">
        <v>6</v>
      </c>
      <c r="G8" s="757">
        <v>7</v>
      </c>
      <c r="H8" s="757">
        <v>8</v>
      </c>
      <c r="I8" s="757">
        <v>9</v>
      </c>
      <c r="J8" s="757">
        <v>10</v>
      </c>
      <c r="K8" s="758">
        <v>11</v>
      </c>
      <c r="L8" s="757">
        <v>12</v>
      </c>
    </row>
    <row r="9" spans="1:12" ht="15">
      <c r="A9" s="754" t="s">
        <v>107</v>
      </c>
      <c r="B9" s="759">
        <v>100</v>
      </c>
      <c r="C9" s="760">
        <v>99.68</v>
      </c>
      <c r="D9" s="760">
        <v>109.18</v>
      </c>
      <c r="E9" s="760">
        <v>109.35</v>
      </c>
      <c r="F9" s="760">
        <v>113.38</v>
      </c>
      <c r="G9" s="760">
        <v>112.39</v>
      </c>
      <c r="H9" s="760">
        <v>113.47</v>
      </c>
      <c r="I9" s="760">
        <v>9.7100000000000009</v>
      </c>
      <c r="J9" s="760">
        <v>0.16</v>
      </c>
      <c r="K9" s="760">
        <v>3.76</v>
      </c>
      <c r="L9" s="760">
        <v>0.96</v>
      </c>
    </row>
    <row r="10" spans="1:12" ht="15">
      <c r="A10" s="754" t="s">
        <v>108</v>
      </c>
      <c r="B10" s="759">
        <v>43.91</v>
      </c>
      <c r="C10" s="760">
        <v>99.82</v>
      </c>
      <c r="D10" s="760">
        <v>108.54</v>
      </c>
      <c r="E10" s="760">
        <v>109.09</v>
      </c>
      <c r="F10" s="760">
        <v>109.74</v>
      </c>
      <c r="G10" s="760">
        <v>108.16</v>
      </c>
      <c r="H10" s="760">
        <v>109.86</v>
      </c>
      <c r="I10" s="760">
        <v>9.2799999999999994</v>
      </c>
      <c r="J10" s="760">
        <v>0.5</v>
      </c>
      <c r="K10" s="760">
        <v>0.71</v>
      </c>
      <c r="L10" s="760">
        <v>1.57</v>
      </c>
    </row>
    <row r="11" spans="1:12" ht="15">
      <c r="A11" s="755" t="s">
        <v>109</v>
      </c>
      <c r="B11" s="761">
        <v>11.33</v>
      </c>
      <c r="C11" s="762">
        <v>102.3</v>
      </c>
      <c r="D11" s="762">
        <v>110.22</v>
      </c>
      <c r="E11" s="762">
        <v>109.93</v>
      </c>
      <c r="F11" s="762">
        <v>110.88</v>
      </c>
      <c r="G11" s="762">
        <v>110.1</v>
      </c>
      <c r="H11" s="762">
        <v>109.56</v>
      </c>
      <c r="I11" s="762">
        <v>7.46</v>
      </c>
      <c r="J11" s="762">
        <v>-0.26</v>
      </c>
      <c r="K11" s="762">
        <v>-0.34</v>
      </c>
      <c r="L11" s="762">
        <v>-0.49</v>
      </c>
    </row>
    <row r="12" spans="1:12" ht="15">
      <c r="A12" s="755" t="s">
        <v>110</v>
      </c>
      <c r="B12" s="761">
        <v>1.84</v>
      </c>
      <c r="C12" s="762">
        <v>101.29</v>
      </c>
      <c r="D12" s="762">
        <v>132.46</v>
      </c>
      <c r="E12" s="762">
        <v>128.4</v>
      </c>
      <c r="F12" s="762">
        <v>127.22</v>
      </c>
      <c r="G12" s="762">
        <v>117.58</v>
      </c>
      <c r="H12" s="762">
        <v>115.52</v>
      </c>
      <c r="I12" s="762">
        <v>26.77</v>
      </c>
      <c r="J12" s="762">
        <v>-3.07</v>
      </c>
      <c r="K12" s="762">
        <v>-10.029999999999999</v>
      </c>
      <c r="L12" s="762">
        <v>-1.75</v>
      </c>
    </row>
    <row r="13" spans="1:12" ht="15">
      <c r="A13" s="755" t="s">
        <v>111</v>
      </c>
      <c r="B13" s="761">
        <v>5.52</v>
      </c>
      <c r="C13" s="762">
        <v>88.83</v>
      </c>
      <c r="D13" s="762">
        <v>89.67</v>
      </c>
      <c r="E13" s="762">
        <v>97</v>
      </c>
      <c r="F13" s="762">
        <v>88.75</v>
      </c>
      <c r="G13" s="762">
        <v>82.24</v>
      </c>
      <c r="H13" s="762">
        <v>87.62</v>
      </c>
      <c r="I13" s="762">
        <v>9.19</v>
      </c>
      <c r="J13" s="762">
        <v>8.17</v>
      </c>
      <c r="K13" s="762">
        <v>-9.67</v>
      </c>
      <c r="L13" s="762">
        <v>6.54</v>
      </c>
    </row>
    <row r="14" spans="1:12" ht="15">
      <c r="A14" s="755" t="s">
        <v>112</v>
      </c>
      <c r="B14" s="761">
        <v>6.75</v>
      </c>
      <c r="C14" s="762">
        <v>104.75</v>
      </c>
      <c r="D14" s="762">
        <v>112.19</v>
      </c>
      <c r="E14" s="762">
        <v>110.2</v>
      </c>
      <c r="F14" s="762">
        <v>109.69</v>
      </c>
      <c r="G14" s="762">
        <v>112.15</v>
      </c>
      <c r="H14" s="762">
        <v>115.46</v>
      </c>
      <c r="I14" s="762">
        <v>5.2</v>
      </c>
      <c r="J14" s="762">
        <v>-1.77</v>
      </c>
      <c r="K14" s="762">
        <v>4.7699999999999996</v>
      </c>
      <c r="L14" s="762">
        <v>2.95</v>
      </c>
    </row>
    <row r="15" spans="1:12" ht="15">
      <c r="A15" s="755" t="s">
        <v>113</v>
      </c>
      <c r="B15" s="761">
        <v>5.24</v>
      </c>
      <c r="C15" s="762">
        <v>100.03</v>
      </c>
      <c r="D15" s="762">
        <v>109.79</v>
      </c>
      <c r="E15" s="762">
        <v>109.87</v>
      </c>
      <c r="F15" s="762">
        <v>114.3</v>
      </c>
      <c r="G15" s="762">
        <v>114.06</v>
      </c>
      <c r="H15" s="762">
        <v>114.65</v>
      </c>
      <c r="I15" s="762">
        <v>9.84</v>
      </c>
      <c r="J15" s="762">
        <v>0.08</v>
      </c>
      <c r="K15" s="762">
        <v>4.3499999999999996</v>
      </c>
      <c r="L15" s="762">
        <v>0.52</v>
      </c>
    </row>
    <row r="16" spans="1:12" ht="15">
      <c r="A16" s="755" t="s">
        <v>114</v>
      </c>
      <c r="B16" s="761">
        <v>2.95</v>
      </c>
      <c r="C16" s="762">
        <v>99.93</v>
      </c>
      <c r="D16" s="762">
        <v>118.36</v>
      </c>
      <c r="E16" s="762">
        <v>115.4</v>
      </c>
      <c r="F16" s="762">
        <v>112.4</v>
      </c>
      <c r="G16" s="762">
        <v>111.52</v>
      </c>
      <c r="H16" s="762">
        <v>111.94</v>
      </c>
      <c r="I16" s="762">
        <v>15.48</v>
      </c>
      <c r="J16" s="762">
        <v>-2.5</v>
      </c>
      <c r="K16" s="762">
        <v>-2.99</v>
      </c>
      <c r="L16" s="762">
        <v>0.38</v>
      </c>
    </row>
    <row r="17" spans="1:12" ht="15">
      <c r="A17" s="755" t="s">
        <v>115</v>
      </c>
      <c r="B17" s="761">
        <v>2.08</v>
      </c>
      <c r="C17" s="762">
        <v>98.37</v>
      </c>
      <c r="D17" s="762">
        <v>101.88</v>
      </c>
      <c r="E17" s="762">
        <v>102.6</v>
      </c>
      <c r="F17" s="762">
        <v>102.55</v>
      </c>
      <c r="G17" s="762">
        <v>102.75</v>
      </c>
      <c r="H17" s="762">
        <v>105.69</v>
      </c>
      <c r="I17" s="762">
        <v>4.3</v>
      </c>
      <c r="J17" s="762">
        <v>0.71</v>
      </c>
      <c r="K17" s="762">
        <v>3.01</v>
      </c>
      <c r="L17" s="762">
        <v>2.86</v>
      </c>
    </row>
    <row r="18" spans="1:12" ht="15">
      <c r="A18" s="755" t="s">
        <v>116</v>
      </c>
      <c r="B18" s="761">
        <v>1.74</v>
      </c>
      <c r="C18" s="762">
        <v>99.12</v>
      </c>
      <c r="D18" s="762">
        <v>107.39</v>
      </c>
      <c r="E18" s="762">
        <v>109.56</v>
      </c>
      <c r="F18" s="762">
        <v>124.73</v>
      </c>
      <c r="G18" s="762">
        <v>123.7</v>
      </c>
      <c r="H18" s="762">
        <v>124.81</v>
      </c>
      <c r="I18" s="762">
        <v>10.52</v>
      </c>
      <c r="J18" s="762">
        <v>2.02</v>
      </c>
      <c r="K18" s="762">
        <v>13.93</v>
      </c>
      <c r="L18" s="762">
        <v>0.9</v>
      </c>
    </row>
    <row r="19" spans="1:12" ht="15">
      <c r="A19" s="755" t="s">
        <v>117</v>
      </c>
      <c r="B19" s="761">
        <v>1.21</v>
      </c>
      <c r="C19" s="762">
        <v>99.33</v>
      </c>
      <c r="D19" s="762">
        <v>115.15</v>
      </c>
      <c r="E19" s="762">
        <v>115.08</v>
      </c>
      <c r="F19" s="762">
        <v>121.12</v>
      </c>
      <c r="G19" s="762">
        <v>117.86</v>
      </c>
      <c r="H19" s="762">
        <v>118.61</v>
      </c>
      <c r="I19" s="762">
        <v>15.85</v>
      </c>
      <c r="J19" s="762">
        <v>-0.06</v>
      </c>
      <c r="K19" s="762">
        <v>3.07</v>
      </c>
      <c r="L19" s="762">
        <v>0.64</v>
      </c>
    </row>
    <row r="20" spans="1:12" ht="15">
      <c r="A20" s="755" t="s">
        <v>118</v>
      </c>
      <c r="B20" s="761">
        <v>1.24</v>
      </c>
      <c r="C20" s="762">
        <v>100.31</v>
      </c>
      <c r="D20" s="762">
        <v>104.98</v>
      </c>
      <c r="E20" s="762">
        <v>105.58</v>
      </c>
      <c r="F20" s="762">
        <v>108.39</v>
      </c>
      <c r="G20" s="762">
        <v>108.23</v>
      </c>
      <c r="H20" s="762">
        <v>108.72</v>
      </c>
      <c r="I20" s="762">
        <v>5.25</v>
      </c>
      <c r="J20" s="762">
        <v>0.56999999999999995</v>
      </c>
      <c r="K20" s="762">
        <v>2.98</v>
      </c>
      <c r="L20" s="762">
        <v>0.45</v>
      </c>
    </row>
    <row r="21" spans="1:12" ht="15">
      <c r="A21" s="755" t="s">
        <v>119</v>
      </c>
      <c r="B21" s="761">
        <v>0.68</v>
      </c>
      <c r="C21" s="762">
        <v>100.08</v>
      </c>
      <c r="D21" s="762">
        <v>114.62</v>
      </c>
      <c r="E21" s="762">
        <v>114.62</v>
      </c>
      <c r="F21" s="762">
        <v>127.78</v>
      </c>
      <c r="G21" s="762">
        <v>126.9</v>
      </c>
      <c r="H21" s="762">
        <v>129.53</v>
      </c>
      <c r="I21" s="762">
        <v>14.52</v>
      </c>
      <c r="J21" s="762">
        <v>0</v>
      </c>
      <c r="K21" s="762">
        <v>13.01</v>
      </c>
      <c r="L21" s="762">
        <v>2.08</v>
      </c>
    </row>
    <row r="22" spans="1:12" ht="15">
      <c r="A22" s="755" t="s">
        <v>120</v>
      </c>
      <c r="B22" s="761">
        <v>0.41</v>
      </c>
      <c r="C22" s="762">
        <v>100.09</v>
      </c>
      <c r="D22" s="762">
        <v>108</v>
      </c>
      <c r="E22" s="762">
        <v>108</v>
      </c>
      <c r="F22" s="762">
        <v>112.56</v>
      </c>
      <c r="G22" s="762">
        <v>112.92</v>
      </c>
      <c r="H22" s="762">
        <v>112.22</v>
      </c>
      <c r="I22" s="762">
        <v>7.9</v>
      </c>
      <c r="J22" s="762">
        <v>0</v>
      </c>
      <c r="K22" s="762">
        <v>3.91</v>
      </c>
      <c r="L22" s="762">
        <v>-0.62</v>
      </c>
    </row>
    <row r="23" spans="1:12" ht="15">
      <c r="A23" s="755" t="s">
        <v>121</v>
      </c>
      <c r="B23" s="761">
        <v>2.92</v>
      </c>
      <c r="C23" s="762">
        <v>101.12</v>
      </c>
      <c r="D23" s="762">
        <v>110.81</v>
      </c>
      <c r="E23" s="762">
        <v>111.15</v>
      </c>
      <c r="F23" s="762">
        <v>117.68</v>
      </c>
      <c r="G23" s="762">
        <v>116.45</v>
      </c>
      <c r="H23" s="762">
        <v>118.25</v>
      </c>
      <c r="I23" s="762">
        <v>9.92</v>
      </c>
      <c r="J23" s="762">
        <v>0.31</v>
      </c>
      <c r="K23" s="762">
        <v>6.39</v>
      </c>
      <c r="L23" s="762">
        <v>1.55</v>
      </c>
    </row>
    <row r="24" spans="1:12" ht="15">
      <c r="A24" s="755"/>
      <c r="B24" s="761"/>
      <c r="C24" s="762"/>
      <c r="D24" s="762"/>
      <c r="E24" s="762"/>
      <c r="F24" s="762"/>
      <c r="G24" s="762"/>
      <c r="H24" s="762"/>
      <c r="I24" s="761"/>
      <c r="J24" s="761"/>
      <c r="K24" s="761"/>
      <c r="L24" s="761"/>
    </row>
    <row r="25" spans="1:12" ht="15">
      <c r="A25" s="754" t="s">
        <v>122</v>
      </c>
      <c r="B25" s="759">
        <v>56.09</v>
      </c>
      <c r="C25" s="760">
        <v>99.57</v>
      </c>
      <c r="D25" s="760">
        <v>109.69</v>
      </c>
      <c r="E25" s="760">
        <v>109.56</v>
      </c>
      <c r="F25" s="760">
        <v>116.32</v>
      </c>
      <c r="G25" s="760">
        <v>115.81</v>
      </c>
      <c r="H25" s="760">
        <v>116.44</v>
      </c>
      <c r="I25" s="760">
        <v>10.039999999999999</v>
      </c>
      <c r="J25" s="760">
        <v>-0.11</v>
      </c>
      <c r="K25" s="760">
        <v>6.27</v>
      </c>
      <c r="L25" s="760">
        <v>0.54</v>
      </c>
    </row>
    <row r="26" spans="1:12" ht="15">
      <c r="A26" s="755" t="s">
        <v>123</v>
      </c>
      <c r="B26" s="761">
        <v>7.19</v>
      </c>
      <c r="C26" s="762">
        <v>100.52</v>
      </c>
      <c r="D26" s="762">
        <v>115.85</v>
      </c>
      <c r="E26" s="762">
        <v>115.85</v>
      </c>
      <c r="F26" s="762">
        <v>125.45</v>
      </c>
      <c r="G26" s="762">
        <v>124.4</v>
      </c>
      <c r="H26" s="762">
        <v>125.05</v>
      </c>
      <c r="I26" s="762">
        <v>15.25</v>
      </c>
      <c r="J26" s="762">
        <v>0</v>
      </c>
      <c r="K26" s="762">
        <v>7.94</v>
      </c>
      <c r="L26" s="762">
        <v>0.53</v>
      </c>
    </row>
    <row r="27" spans="1:12" ht="15">
      <c r="A27" s="755" t="s">
        <v>124</v>
      </c>
      <c r="B27" s="761">
        <v>20.3</v>
      </c>
      <c r="C27" s="762">
        <v>99.94</v>
      </c>
      <c r="D27" s="762">
        <v>113.06</v>
      </c>
      <c r="E27" s="762">
        <v>113.01</v>
      </c>
      <c r="F27" s="762">
        <v>121.88</v>
      </c>
      <c r="G27" s="762">
        <v>121.76</v>
      </c>
      <c r="H27" s="762">
        <v>121.94</v>
      </c>
      <c r="I27" s="762">
        <v>13.08</v>
      </c>
      <c r="J27" s="762">
        <v>-0.04</v>
      </c>
      <c r="K27" s="762">
        <v>7.9</v>
      </c>
      <c r="L27" s="762">
        <v>0.15</v>
      </c>
    </row>
    <row r="28" spans="1:12" ht="15">
      <c r="A28" s="755" t="s">
        <v>125</v>
      </c>
      <c r="B28" s="761">
        <v>4.3</v>
      </c>
      <c r="C28" s="762">
        <v>100.63</v>
      </c>
      <c r="D28" s="762">
        <v>107.45</v>
      </c>
      <c r="E28" s="762">
        <v>107.51</v>
      </c>
      <c r="F28" s="762">
        <v>113.62</v>
      </c>
      <c r="G28" s="762">
        <v>112.51</v>
      </c>
      <c r="H28" s="762">
        <v>113.73</v>
      </c>
      <c r="I28" s="762">
        <v>6.84</v>
      </c>
      <c r="J28" s="762">
        <v>0.06</v>
      </c>
      <c r="K28" s="762">
        <v>5.79</v>
      </c>
      <c r="L28" s="762">
        <v>1.0900000000000001</v>
      </c>
    </row>
    <row r="29" spans="1:12" ht="15">
      <c r="A29" s="755" t="s">
        <v>126</v>
      </c>
      <c r="B29" s="761">
        <v>3.47</v>
      </c>
      <c r="C29" s="762">
        <v>100.08</v>
      </c>
      <c r="D29" s="762">
        <v>102.53</v>
      </c>
      <c r="E29" s="762">
        <v>102.53</v>
      </c>
      <c r="F29" s="762">
        <v>105.08</v>
      </c>
      <c r="G29" s="762">
        <v>104.79</v>
      </c>
      <c r="H29" s="762">
        <v>105</v>
      </c>
      <c r="I29" s="762">
        <v>2.4500000000000002</v>
      </c>
      <c r="J29" s="762">
        <v>0</v>
      </c>
      <c r="K29" s="762">
        <v>2.42</v>
      </c>
      <c r="L29" s="762">
        <v>0.2</v>
      </c>
    </row>
    <row r="30" spans="1:12" ht="15">
      <c r="A30" s="755" t="s">
        <v>127</v>
      </c>
      <c r="B30" s="761">
        <v>5.34</v>
      </c>
      <c r="C30" s="762">
        <v>98.37</v>
      </c>
      <c r="D30" s="762">
        <v>102.3</v>
      </c>
      <c r="E30" s="762">
        <v>101.45</v>
      </c>
      <c r="F30" s="762">
        <v>101.49</v>
      </c>
      <c r="G30" s="762">
        <v>100.99</v>
      </c>
      <c r="H30" s="762">
        <v>101.91</v>
      </c>
      <c r="I30" s="762">
        <v>3.14</v>
      </c>
      <c r="J30" s="762">
        <v>-0.83</v>
      </c>
      <c r="K30" s="762">
        <v>0.45</v>
      </c>
      <c r="L30" s="762">
        <v>0.91</v>
      </c>
    </row>
    <row r="31" spans="1:12" ht="15">
      <c r="A31" s="755" t="s">
        <v>128</v>
      </c>
      <c r="B31" s="761">
        <v>2.82</v>
      </c>
      <c r="C31" s="762">
        <v>99.89</v>
      </c>
      <c r="D31" s="762">
        <v>105.63</v>
      </c>
      <c r="E31" s="762">
        <v>105.63</v>
      </c>
      <c r="F31" s="762">
        <v>104.93</v>
      </c>
      <c r="G31" s="762">
        <v>105.68</v>
      </c>
      <c r="H31" s="762">
        <v>104.78</v>
      </c>
      <c r="I31" s="762">
        <v>5.74</v>
      </c>
      <c r="J31" s="762">
        <v>0</v>
      </c>
      <c r="K31" s="762">
        <v>-0.81</v>
      </c>
      <c r="L31" s="762">
        <v>-0.85</v>
      </c>
    </row>
    <row r="32" spans="1:12" ht="15">
      <c r="A32" s="755" t="s">
        <v>129</v>
      </c>
      <c r="B32" s="761">
        <v>2.46</v>
      </c>
      <c r="C32" s="762">
        <v>100.07</v>
      </c>
      <c r="D32" s="762">
        <v>104.83</v>
      </c>
      <c r="E32" s="762">
        <v>104.83</v>
      </c>
      <c r="F32" s="762">
        <v>106.82</v>
      </c>
      <c r="G32" s="762">
        <v>106.56</v>
      </c>
      <c r="H32" s="762">
        <v>106.64</v>
      </c>
      <c r="I32" s="762">
        <v>4.75</v>
      </c>
      <c r="J32" s="762">
        <v>0</v>
      </c>
      <c r="K32" s="762">
        <v>1.73</v>
      </c>
      <c r="L32" s="762">
        <v>0.08</v>
      </c>
    </row>
    <row r="33" spans="1:12" ht="15">
      <c r="A33" s="755" t="s">
        <v>130</v>
      </c>
      <c r="B33" s="761">
        <v>7.41</v>
      </c>
      <c r="C33" s="762">
        <v>97.11</v>
      </c>
      <c r="D33" s="762">
        <v>109.16</v>
      </c>
      <c r="E33" s="762">
        <v>109.16</v>
      </c>
      <c r="F33" s="762">
        <v>120.2</v>
      </c>
      <c r="G33" s="762">
        <v>118.89</v>
      </c>
      <c r="H33" s="762">
        <v>120.28</v>
      </c>
      <c r="I33" s="762">
        <v>12.41</v>
      </c>
      <c r="J33" s="762">
        <v>0</v>
      </c>
      <c r="K33" s="762">
        <v>10.19</v>
      </c>
      <c r="L33" s="762">
        <v>1.17</v>
      </c>
    </row>
    <row r="34" spans="1:12" ht="15">
      <c r="A34" s="755" t="s">
        <v>131</v>
      </c>
      <c r="B34" s="761">
        <v>2.81</v>
      </c>
      <c r="C34" s="762">
        <v>100.33</v>
      </c>
      <c r="D34" s="762">
        <v>107.36</v>
      </c>
      <c r="E34" s="762">
        <v>106.85</v>
      </c>
      <c r="F34" s="762">
        <v>114.05</v>
      </c>
      <c r="G34" s="762">
        <v>113.43</v>
      </c>
      <c r="H34" s="762">
        <v>115.87</v>
      </c>
      <c r="I34" s="762">
        <v>6.5</v>
      </c>
      <c r="J34" s="762">
        <v>-0.47</v>
      </c>
      <c r="K34" s="762">
        <v>8.44</v>
      </c>
      <c r="L34" s="762">
        <v>2.16</v>
      </c>
    </row>
    <row r="35" spans="1:12" ht="15">
      <c r="A35" s="755"/>
      <c r="B35" s="761"/>
      <c r="C35" s="762"/>
      <c r="D35" s="762"/>
      <c r="E35" s="762"/>
      <c r="F35" s="762"/>
      <c r="G35" s="762"/>
      <c r="H35" s="762"/>
      <c r="I35" s="761"/>
      <c r="J35" s="761"/>
      <c r="K35" s="761"/>
      <c r="L35" s="761"/>
    </row>
    <row r="36" spans="1:12" ht="15">
      <c r="A36" s="754" t="s">
        <v>132</v>
      </c>
      <c r="B36" s="761"/>
      <c r="C36" s="762"/>
      <c r="D36" s="762"/>
      <c r="E36" s="762"/>
      <c r="F36" s="762"/>
      <c r="G36" s="762"/>
      <c r="H36" s="762"/>
      <c r="I36" s="761"/>
      <c r="J36" s="761"/>
      <c r="K36" s="761"/>
      <c r="L36" s="761"/>
    </row>
    <row r="37" spans="1:12" ht="15">
      <c r="A37" s="754" t="s">
        <v>107</v>
      </c>
      <c r="B37" s="759">
        <v>100</v>
      </c>
      <c r="C37" s="760">
        <v>99.34</v>
      </c>
      <c r="D37" s="760">
        <v>111.45</v>
      </c>
      <c r="E37" s="760">
        <v>110.95</v>
      </c>
      <c r="F37" s="760">
        <v>113.96</v>
      </c>
      <c r="G37" s="760">
        <v>113.5</v>
      </c>
      <c r="H37" s="760">
        <v>113.96</v>
      </c>
      <c r="I37" s="760">
        <v>11.69</v>
      </c>
      <c r="J37" s="760">
        <v>-0.45</v>
      </c>
      <c r="K37" s="760">
        <v>2.71</v>
      </c>
      <c r="L37" s="760">
        <v>0.4</v>
      </c>
    </row>
    <row r="38" spans="1:12" ht="15">
      <c r="A38" s="755" t="s">
        <v>108</v>
      </c>
      <c r="B38" s="761">
        <v>39.770000000000003</v>
      </c>
      <c r="C38" s="762">
        <v>99.14</v>
      </c>
      <c r="D38" s="762">
        <v>112.12</v>
      </c>
      <c r="E38" s="762">
        <v>110.95</v>
      </c>
      <c r="F38" s="762">
        <v>112.24</v>
      </c>
      <c r="G38" s="762">
        <v>111.01</v>
      </c>
      <c r="H38" s="762">
        <v>112.1</v>
      </c>
      <c r="I38" s="762">
        <v>11.91</v>
      </c>
      <c r="J38" s="762">
        <v>-1.05</v>
      </c>
      <c r="K38" s="762">
        <v>1.04</v>
      </c>
      <c r="L38" s="762">
        <v>0.99</v>
      </c>
    </row>
    <row r="39" spans="1:12" ht="15">
      <c r="A39" s="755" t="s">
        <v>122</v>
      </c>
      <c r="B39" s="761">
        <v>60.23</v>
      </c>
      <c r="C39" s="762">
        <v>99.46</v>
      </c>
      <c r="D39" s="762">
        <v>111</v>
      </c>
      <c r="E39" s="762">
        <v>110.94</v>
      </c>
      <c r="F39" s="762">
        <v>115.1</v>
      </c>
      <c r="G39" s="762">
        <v>115.18</v>
      </c>
      <c r="H39" s="762">
        <v>115.2</v>
      </c>
      <c r="I39" s="762">
        <v>11.54</v>
      </c>
      <c r="J39" s="762">
        <v>-0.05</v>
      </c>
      <c r="K39" s="762">
        <v>3.84</v>
      </c>
      <c r="L39" s="762">
        <v>0.01</v>
      </c>
    </row>
    <row r="40" spans="1:12" ht="15">
      <c r="A40" s="755"/>
      <c r="B40" s="761"/>
      <c r="C40" s="762"/>
      <c r="D40" s="762"/>
      <c r="E40" s="762"/>
      <c r="F40" s="762"/>
      <c r="G40" s="762"/>
      <c r="H40" s="762"/>
      <c r="I40" s="762"/>
      <c r="J40" s="762"/>
      <c r="K40" s="762"/>
      <c r="L40" s="762"/>
    </row>
    <row r="41" spans="1:12" ht="15">
      <c r="A41" s="754" t="s">
        <v>133</v>
      </c>
      <c r="B41" s="761"/>
      <c r="C41" s="762"/>
      <c r="D41" s="762"/>
      <c r="E41" s="762"/>
      <c r="F41" s="762"/>
      <c r="G41" s="762"/>
      <c r="H41" s="762"/>
      <c r="I41" s="762"/>
      <c r="J41" s="762"/>
      <c r="K41" s="762"/>
      <c r="L41" s="762"/>
    </row>
    <row r="42" spans="1:12" ht="15">
      <c r="A42" s="754" t="s">
        <v>107</v>
      </c>
      <c r="B42" s="759">
        <v>100</v>
      </c>
      <c r="C42" s="760">
        <v>99.7</v>
      </c>
      <c r="D42" s="760">
        <v>107.5</v>
      </c>
      <c r="E42" s="760">
        <v>108.01</v>
      </c>
      <c r="F42" s="760">
        <v>111.24</v>
      </c>
      <c r="G42" s="760">
        <v>110.48</v>
      </c>
      <c r="H42" s="760">
        <v>111.63</v>
      </c>
      <c r="I42" s="760">
        <v>8.34</v>
      </c>
      <c r="J42" s="760">
        <v>0.48</v>
      </c>
      <c r="K42" s="760">
        <v>3.35</v>
      </c>
      <c r="L42" s="760">
        <v>1.04</v>
      </c>
    </row>
    <row r="43" spans="1:12" ht="15">
      <c r="A43" s="755" t="s">
        <v>108</v>
      </c>
      <c r="B43" s="761">
        <v>44.14</v>
      </c>
      <c r="C43" s="762">
        <v>99.84</v>
      </c>
      <c r="D43" s="762">
        <v>106.34</v>
      </c>
      <c r="E43" s="762">
        <v>107.66</v>
      </c>
      <c r="F43" s="762">
        <v>106.83</v>
      </c>
      <c r="G43" s="762">
        <v>105.77</v>
      </c>
      <c r="H43" s="762">
        <v>107.34</v>
      </c>
      <c r="I43" s="762">
        <v>7.83</v>
      </c>
      <c r="J43" s="762">
        <v>1.24</v>
      </c>
      <c r="K43" s="762">
        <v>-0.3</v>
      </c>
      <c r="L43" s="762">
        <v>1.48</v>
      </c>
    </row>
    <row r="44" spans="1:12" ht="15">
      <c r="A44" s="755" t="s">
        <v>122</v>
      </c>
      <c r="B44" s="761">
        <v>55.86</v>
      </c>
      <c r="C44" s="762">
        <v>99.59</v>
      </c>
      <c r="D44" s="762">
        <v>108.43</v>
      </c>
      <c r="E44" s="762">
        <v>108.3</v>
      </c>
      <c r="F44" s="762">
        <v>114.84</v>
      </c>
      <c r="G44" s="762">
        <v>114.33</v>
      </c>
      <c r="H44" s="762">
        <v>115.15</v>
      </c>
      <c r="I44" s="762">
        <v>8.74</v>
      </c>
      <c r="J44" s="762">
        <v>-0.12</v>
      </c>
      <c r="K44" s="762">
        <v>6.33</v>
      </c>
      <c r="L44" s="762">
        <v>0.72</v>
      </c>
    </row>
    <row r="45" spans="1:12" ht="15">
      <c r="A45" s="755"/>
      <c r="B45" s="761"/>
      <c r="C45" s="762"/>
      <c r="D45" s="762"/>
      <c r="E45" s="762"/>
      <c r="F45" s="762"/>
      <c r="G45" s="762"/>
      <c r="H45" s="762"/>
      <c r="I45" s="762"/>
      <c r="J45" s="762"/>
      <c r="K45" s="762"/>
      <c r="L45" s="762"/>
    </row>
    <row r="46" spans="1:12" ht="15">
      <c r="A46" s="754" t="s">
        <v>134</v>
      </c>
      <c r="B46" s="761"/>
      <c r="C46" s="762"/>
      <c r="D46" s="762"/>
      <c r="E46" s="762"/>
      <c r="F46" s="762"/>
      <c r="G46" s="762"/>
      <c r="H46" s="762"/>
      <c r="I46" s="762"/>
      <c r="J46" s="762"/>
      <c r="K46" s="762"/>
      <c r="L46" s="762"/>
    </row>
    <row r="47" spans="1:12" ht="15">
      <c r="A47" s="754" t="s">
        <v>107</v>
      </c>
      <c r="B47" s="759">
        <v>100</v>
      </c>
      <c r="C47" s="760">
        <v>99.97</v>
      </c>
      <c r="D47" s="760">
        <v>109.64</v>
      </c>
      <c r="E47" s="760">
        <v>109.98</v>
      </c>
      <c r="F47" s="760">
        <v>116.63</v>
      </c>
      <c r="G47" s="760">
        <v>116.14</v>
      </c>
      <c r="H47" s="760">
        <v>116.11</v>
      </c>
      <c r="I47" s="760">
        <v>10.02</v>
      </c>
      <c r="J47" s="760">
        <v>0.31</v>
      </c>
      <c r="K47" s="760">
        <v>5.57</v>
      </c>
      <c r="L47" s="760">
        <v>-0.03</v>
      </c>
    </row>
    <row r="48" spans="1:12" ht="15">
      <c r="A48" s="755" t="s">
        <v>108</v>
      </c>
      <c r="B48" s="761">
        <v>46.88</v>
      </c>
      <c r="C48" s="762">
        <v>100.35</v>
      </c>
      <c r="D48" s="762">
        <v>108.87</v>
      </c>
      <c r="E48" s="762">
        <v>109.85</v>
      </c>
      <c r="F48" s="762">
        <v>112.09</v>
      </c>
      <c r="G48" s="762">
        <v>111.09</v>
      </c>
      <c r="H48" s="762">
        <v>111.96</v>
      </c>
      <c r="I48" s="762">
        <v>9.4600000000000009</v>
      </c>
      <c r="J48" s="762">
        <v>0.9</v>
      </c>
      <c r="K48" s="762">
        <v>1.93</v>
      </c>
      <c r="L48" s="762">
        <v>0.79</v>
      </c>
    </row>
    <row r="49" spans="1:12" ht="15">
      <c r="A49" s="755" t="s">
        <v>122</v>
      </c>
      <c r="B49" s="761">
        <v>53.12</v>
      </c>
      <c r="C49" s="762">
        <v>99.63</v>
      </c>
      <c r="D49" s="762">
        <v>110.32</v>
      </c>
      <c r="E49" s="762">
        <v>110.1</v>
      </c>
      <c r="F49" s="762">
        <v>120.78</v>
      </c>
      <c r="G49" s="762">
        <v>120.79</v>
      </c>
      <c r="H49" s="762">
        <v>119.99</v>
      </c>
      <c r="I49" s="762">
        <v>10.5</v>
      </c>
      <c r="J49" s="762">
        <v>-0.2</v>
      </c>
      <c r="K49" s="762">
        <v>8.98</v>
      </c>
      <c r="L49" s="762">
        <v>-0.67</v>
      </c>
    </row>
    <row r="50" spans="1:12" ht="15">
      <c r="A50" s="755"/>
      <c r="B50" s="761"/>
      <c r="C50" s="762"/>
      <c r="D50" s="762"/>
      <c r="E50" s="762"/>
      <c r="F50" s="762"/>
      <c r="G50" s="762"/>
      <c r="H50" s="762"/>
      <c r="I50" s="762"/>
      <c r="J50" s="762"/>
      <c r="K50" s="762"/>
      <c r="L50" s="762"/>
    </row>
    <row r="51" spans="1:12" ht="15">
      <c r="A51" s="754" t="s">
        <v>135</v>
      </c>
      <c r="B51" s="761"/>
      <c r="C51" s="762"/>
      <c r="D51" s="762"/>
      <c r="E51" s="762"/>
      <c r="F51" s="762"/>
      <c r="G51" s="762"/>
      <c r="H51" s="762"/>
      <c r="I51" s="762"/>
      <c r="J51" s="762"/>
      <c r="K51" s="762"/>
      <c r="L51" s="762"/>
    </row>
    <row r="52" spans="1:12" ht="15">
      <c r="A52" s="754" t="s">
        <v>107</v>
      </c>
      <c r="B52" s="759">
        <v>100</v>
      </c>
      <c r="C52" s="760">
        <v>100.46</v>
      </c>
      <c r="D52" s="760">
        <v>108.5</v>
      </c>
      <c r="E52" s="760">
        <v>108.45</v>
      </c>
      <c r="F52" s="760">
        <v>113.23</v>
      </c>
      <c r="G52" s="760">
        <v>112.48</v>
      </c>
      <c r="H52" s="760">
        <v>111.53</v>
      </c>
      <c r="I52" s="760">
        <v>7.96</v>
      </c>
      <c r="J52" s="760">
        <v>-0.04</v>
      </c>
      <c r="K52" s="760">
        <v>2.83</v>
      </c>
      <c r="L52" s="760">
        <v>-0.84</v>
      </c>
    </row>
    <row r="53" spans="1:12" ht="15">
      <c r="A53" s="755" t="s">
        <v>108</v>
      </c>
      <c r="B53" s="761">
        <v>59.53</v>
      </c>
      <c r="C53" s="762">
        <v>100.77</v>
      </c>
      <c r="D53" s="762">
        <v>107.61</v>
      </c>
      <c r="E53" s="762">
        <v>107.48</v>
      </c>
      <c r="F53" s="762">
        <v>111.16</v>
      </c>
      <c r="G53" s="762">
        <v>109.95</v>
      </c>
      <c r="H53" s="762">
        <v>107.99</v>
      </c>
      <c r="I53" s="762">
        <v>6.66</v>
      </c>
      <c r="J53" s="762">
        <v>-0.12</v>
      </c>
      <c r="K53" s="762">
        <v>0.47</v>
      </c>
      <c r="L53" s="762">
        <v>-1.78</v>
      </c>
    </row>
    <row r="54" spans="1:12" ht="15">
      <c r="A54" s="755" t="s">
        <v>122</v>
      </c>
      <c r="B54" s="761">
        <v>40.47</v>
      </c>
      <c r="C54" s="762">
        <v>100</v>
      </c>
      <c r="D54" s="762">
        <v>109.83</v>
      </c>
      <c r="E54" s="762">
        <v>109.9</v>
      </c>
      <c r="F54" s="762">
        <v>116.36</v>
      </c>
      <c r="G54" s="762">
        <v>116.3</v>
      </c>
      <c r="H54" s="762">
        <v>117.07</v>
      </c>
      <c r="I54" s="762">
        <v>9.9</v>
      </c>
      <c r="J54" s="762">
        <v>0.06</v>
      </c>
      <c r="K54" s="762">
        <v>6.53</v>
      </c>
      <c r="L54" s="762">
        <v>0.67</v>
      </c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rintOptions horizontalCentered="1"/>
  <pageMargins left="0.75" right="0.7" top="0.25" bottom="0.23" header="0.3" footer="0.3"/>
  <pageSetup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view="pageBreakPreview" zoomScaleSheetLayoutView="100" workbookViewId="0">
      <selection activeCell="K17" sqref="K17"/>
    </sheetView>
  </sheetViews>
  <sheetFormatPr defaultRowHeight="15"/>
  <cols>
    <col min="1" max="1" width="10.85546875" style="95" bestFit="1" customWidth="1"/>
    <col min="2" max="2" width="12" style="95" customWidth="1"/>
    <col min="3" max="3" width="12.7109375" style="95" customWidth="1"/>
    <col min="4" max="4" width="12.7109375" style="121" customWidth="1"/>
    <col min="5" max="5" width="13.7109375" style="95" bestFit="1" customWidth="1"/>
    <col min="6" max="6" width="12.7109375" style="95" customWidth="1"/>
    <col min="7" max="7" width="13.7109375" style="95" bestFit="1" customWidth="1"/>
    <col min="8" max="8" width="17.140625" style="95" customWidth="1"/>
    <col min="9" max="9" width="9.140625" style="95"/>
    <col min="10" max="10" width="13.7109375" style="95" bestFit="1" customWidth="1"/>
    <col min="11" max="11" width="14.42578125" style="95" customWidth="1"/>
    <col min="12" max="12" width="9.140625" style="95"/>
    <col min="13" max="13" width="13.7109375" style="95" bestFit="1" customWidth="1"/>
    <col min="14" max="256" width="9.140625" style="95"/>
    <col min="257" max="257" width="10.85546875" style="95" bestFit="1" customWidth="1"/>
    <col min="258" max="258" width="12" style="95" customWidth="1"/>
    <col min="259" max="260" width="12.7109375" style="95" customWidth="1"/>
    <col min="261" max="261" width="13.7109375" style="95" bestFit="1" customWidth="1"/>
    <col min="262" max="262" width="12.7109375" style="95" customWidth="1"/>
    <col min="263" max="263" width="13.7109375" style="95" bestFit="1" customWidth="1"/>
    <col min="264" max="264" width="17.140625" style="95" customWidth="1"/>
    <col min="265" max="265" width="9.140625" style="95"/>
    <col min="266" max="266" width="13.7109375" style="95" bestFit="1" customWidth="1"/>
    <col min="267" max="267" width="14.42578125" style="95" customWidth="1"/>
    <col min="268" max="268" width="9.140625" style="95"/>
    <col min="269" max="269" width="13.7109375" style="95" bestFit="1" customWidth="1"/>
    <col min="270" max="512" width="9.140625" style="95"/>
    <col min="513" max="513" width="10.85546875" style="95" bestFit="1" customWidth="1"/>
    <col min="514" max="514" width="12" style="95" customWidth="1"/>
    <col min="515" max="516" width="12.7109375" style="95" customWidth="1"/>
    <col min="517" max="517" width="13.7109375" style="95" bestFit="1" customWidth="1"/>
    <col min="518" max="518" width="12.7109375" style="95" customWidth="1"/>
    <col min="519" max="519" width="13.7109375" style="95" bestFit="1" customWidth="1"/>
    <col min="520" max="520" width="17.140625" style="95" customWidth="1"/>
    <col min="521" max="521" width="9.140625" style="95"/>
    <col min="522" max="522" width="13.7109375" style="95" bestFit="1" customWidth="1"/>
    <col min="523" max="523" width="14.42578125" style="95" customWidth="1"/>
    <col min="524" max="524" width="9.140625" style="95"/>
    <col min="525" max="525" width="13.7109375" style="95" bestFit="1" customWidth="1"/>
    <col min="526" max="768" width="9.140625" style="95"/>
    <col min="769" max="769" width="10.85546875" style="95" bestFit="1" customWidth="1"/>
    <col min="770" max="770" width="12" style="95" customWidth="1"/>
    <col min="771" max="772" width="12.7109375" style="95" customWidth="1"/>
    <col min="773" max="773" width="13.7109375" style="95" bestFit="1" customWidth="1"/>
    <col min="774" max="774" width="12.7109375" style="95" customWidth="1"/>
    <col min="775" max="775" width="13.7109375" style="95" bestFit="1" customWidth="1"/>
    <col min="776" max="776" width="17.140625" style="95" customWidth="1"/>
    <col min="777" max="777" width="9.140625" style="95"/>
    <col min="778" max="778" width="13.7109375" style="95" bestFit="1" customWidth="1"/>
    <col min="779" max="779" width="14.42578125" style="95" customWidth="1"/>
    <col min="780" max="780" width="9.140625" style="95"/>
    <col min="781" max="781" width="13.7109375" style="95" bestFit="1" customWidth="1"/>
    <col min="782" max="1024" width="9.140625" style="95"/>
    <col min="1025" max="1025" width="10.85546875" style="95" bestFit="1" customWidth="1"/>
    <col min="1026" max="1026" width="12" style="95" customWidth="1"/>
    <col min="1027" max="1028" width="12.7109375" style="95" customWidth="1"/>
    <col min="1029" max="1029" width="13.7109375" style="95" bestFit="1" customWidth="1"/>
    <col min="1030" max="1030" width="12.7109375" style="95" customWidth="1"/>
    <col min="1031" max="1031" width="13.7109375" style="95" bestFit="1" customWidth="1"/>
    <col min="1032" max="1032" width="17.140625" style="95" customWidth="1"/>
    <col min="1033" max="1033" width="9.140625" style="95"/>
    <col min="1034" max="1034" width="13.7109375" style="95" bestFit="1" customWidth="1"/>
    <col min="1035" max="1035" width="14.42578125" style="95" customWidth="1"/>
    <col min="1036" max="1036" width="9.140625" style="95"/>
    <col min="1037" max="1037" width="13.7109375" style="95" bestFit="1" customWidth="1"/>
    <col min="1038" max="1280" width="9.140625" style="95"/>
    <col min="1281" max="1281" width="10.85546875" style="95" bestFit="1" customWidth="1"/>
    <col min="1282" max="1282" width="12" style="95" customWidth="1"/>
    <col min="1283" max="1284" width="12.7109375" style="95" customWidth="1"/>
    <col min="1285" max="1285" width="13.7109375" style="95" bestFit="1" customWidth="1"/>
    <col min="1286" max="1286" width="12.7109375" style="95" customWidth="1"/>
    <col min="1287" max="1287" width="13.7109375" style="95" bestFit="1" customWidth="1"/>
    <col min="1288" max="1288" width="17.140625" style="95" customWidth="1"/>
    <col min="1289" max="1289" width="9.140625" style="95"/>
    <col min="1290" max="1290" width="13.7109375" style="95" bestFit="1" customWidth="1"/>
    <col min="1291" max="1291" width="14.42578125" style="95" customWidth="1"/>
    <col min="1292" max="1292" width="9.140625" style="95"/>
    <col min="1293" max="1293" width="13.7109375" style="95" bestFit="1" customWidth="1"/>
    <col min="1294" max="1536" width="9.140625" style="95"/>
    <col min="1537" max="1537" width="10.85546875" style="95" bestFit="1" customWidth="1"/>
    <col min="1538" max="1538" width="12" style="95" customWidth="1"/>
    <col min="1539" max="1540" width="12.7109375" style="95" customWidth="1"/>
    <col min="1541" max="1541" width="13.7109375" style="95" bestFit="1" customWidth="1"/>
    <col min="1542" max="1542" width="12.7109375" style="95" customWidth="1"/>
    <col min="1543" max="1543" width="13.7109375" style="95" bestFit="1" customWidth="1"/>
    <col min="1544" max="1544" width="17.140625" style="95" customWidth="1"/>
    <col min="1545" max="1545" width="9.140625" style="95"/>
    <col min="1546" max="1546" width="13.7109375" style="95" bestFit="1" customWidth="1"/>
    <col min="1547" max="1547" width="14.42578125" style="95" customWidth="1"/>
    <col min="1548" max="1548" width="9.140625" style="95"/>
    <col min="1549" max="1549" width="13.7109375" style="95" bestFit="1" customWidth="1"/>
    <col min="1550" max="1792" width="9.140625" style="95"/>
    <col min="1793" max="1793" width="10.85546875" style="95" bestFit="1" customWidth="1"/>
    <col min="1794" max="1794" width="12" style="95" customWidth="1"/>
    <col min="1795" max="1796" width="12.7109375" style="95" customWidth="1"/>
    <col min="1797" max="1797" width="13.7109375" style="95" bestFit="1" customWidth="1"/>
    <col min="1798" max="1798" width="12.7109375" style="95" customWidth="1"/>
    <col min="1799" max="1799" width="13.7109375" style="95" bestFit="1" customWidth="1"/>
    <col min="1800" max="1800" width="17.140625" style="95" customWidth="1"/>
    <col min="1801" max="1801" width="9.140625" style="95"/>
    <col min="1802" max="1802" width="13.7109375" style="95" bestFit="1" customWidth="1"/>
    <col min="1803" max="1803" width="14.42578125" style="95" customWidth="1"/>
    <col min="1804" max="1804" width="9.140625" style="95"/>
    <col min="1805" max="1805" width="13.7109375" style="95" bestFit="1" customWidth="1"/>
    <col min="1806" max="2048" width="9.140625" style="95"/>
    <col min="2049" max="2049" width="10.85546875" style="95" bestFit="1" customWidth="1"/>
    <col min="2050" max="2050" width="12" style="95" customWidth="1"/>
    <col min="2051" max="2052" width="12.7109375" style="95" customWidth="1"/>
    <col min="2053" max="2053" width="13.7109375" style="95" bestFit="1" customWidth="1"/>
    <col min="2054" max="2054" width="12.7109375" style="95" customWidth="1"/>
    <col min="2055" max="2055" width="13.7109375" style="95" bestFit="1" customWidth="1"/>
    <col min="2056" max="2056" width="17.140625" style="95" customWidth="1"/>
    <col min="2057" max="2057" width="9.140625" style="95"/>
    <col min="2058" max="2058" width="13.7109375" style="95" bestFit="1" customWidth="1"/>
    <col min="2059" max="2059" width="14.42578125" style="95" customWidth="1"/>
    <col min="2060" max="2060" width="9.140625" style="95"/>
    <col min="2061" max="2061" width="13.7109375" style="95" bestFit="1" customWidth="1"/>
    <col min="2062" max="2304" width="9.140625" style="95"/>
    <col min="2305" max="2305" width="10.85546875" style="95" bestFit="1" customWidth="1"/>
    <col min="2306" max="2306" width="12" style="95" customWidth="1"/>
    <col min="2307" max="2308" width="12.7109375" style="95" customWidth="1"/>
    <col min="2309" max="2309" width="13.7109375" style="95" bestFit="1" customWidth="1"/>
    <col min="2310" max="2310" width="12.7109375" style="95" customWidth="1"/>
    <col min="2311" max="2311" width="13.7109375" style="95" bestFit="1" customWidth="1"/>
    <col min="2312" max="2312" width="17.140625" style="95" customWidth="1"/>
    <col min="2313" max="2313" width="9.140625" style="95"/>
    <col min="2314" max="2314" width="13.7109375" style="95" bestFit="1" customWidth="1"/>
    <col min="2315" max="2315" width="14.42578125" style="95" customWidth="1"/>
    <col min="2316" max="2316" width="9.140625" style="95"/>
    <col min="2317" max="2317" width="13.7109375" style="95" bestFit="1" customWidth="1"/>
    <col min="2318" max="2560" width="9.140625" style="95"/>
    <col min="2561" max="2561" width="10.85546875" style="95" bestFit="1" customWidth="1"/>
    <col min="2562" max="2562" width="12" style="95" customWidth="1"/>
    <col min="2563" max="2564" width="12.7109375" style="95" customWidth="1"/>
    <col min="2565" max="2565" width="13.7109375" style="95" bestFit="1" customWidth="1"/>
    <col min="2566" max="2566" width="12.7109375" style="95" customWidth="1"/>
    <col min="2567" max="2567" width="13.7109375" style="95" bestFit="1" customWidth="1"/>
    <col min="2568" max="2568" width="17.140625" style="95" customWidth="1"/>
    <col min="2569" max="2569" width="9.140625" style="95"/>
    <col min="2570" max="2570" width="13.7109375" style="95" bestFit="1" customWidth="1"/>
    <col min="2571" max="2571" width="14.42578125" style="95" customWidth="1"/>
    <col min="2572" max="2572" width="9.140625" style="95"/>
    <col min="2573" max="2573" width="13.7109375" style="95" bestFit="1" customWidth="1"/>
    <col min="2574" max="2816" width="9.140625" style="95"/>
    <col min="2817" max="2817" width="10.85546875" style="95" bestFit="1" customWidth="1"/>
    <col min="2818" max="2818" width="12" style="95" customWidth="1"/>
    <col min="2819" max="2820" width="12.7109375" style="95" customWidth="1"/>
    <col min="2821" max="2821" width="13.7109375" style="95" bestFit="1" customWidth="1"/>
    <col min="2822" max="2822" width="12.7109375" style="95" customWidth="1"/>
    <col min="2823" max="2823" width="13.7109375" style="95" bestFit="1" customWidth="1"/>
    <col min="2824" max="2824" width="17.140625" style="95" customWidth="1"/>
    <col min="2825" max="2825" width="9.140625" style="95"/>
    <col min="2826" max="2826" width="13.7109375" style="95" bestFit="1" customWidth="1"/>
    <col min="2827" max="2827" width="14.42578125" style="95" customWidth="1"/>
    <col min="2828" max="2828" width="9.140625" style="95"/>
    <col min="2829" max="2829" width="13.7109375" style="95" bestFit="1" customWidth="1"/>
    <col min="2830" max="3072" width="9.140625" style="95"/>
    <col min="3073" max="3073" width="10.85546875" style="95" bestFit="1" customWidth="1"/>
    <col min="3074" max="3074" width="12" style="95" customWidth="1"/>
    <col min="3075" max="3076" width="12.7109375" style="95" customWidth="1"/>
    <col min="3077" max="3077" width="13.7109375" style="95" bestFit="1" customWidth="1"/>
    <col min="3078" max="3078" width="12.7109375" style="95" customWidth="1"/>
    <col min="3079" max="3079" width="13.7109375" style="95" bestFit="1" customWidth="1"/>
    <col min="3080" max="3080" width="17.140625" style="95" customWidth="1"/>
    <col min="3081" max="3081" width="9.140625" style="95"/>
    <col min="3082" max="3082" width="13.7109375" style="95" bestFit="1" customWidth="1"/>
    <col min="3083" max="3083" width="14.42578125" style="95" customWidth="1"/>
    <col min="3084" max="3084" width="9.140625" style="95"/>
    <col min="3085" max="3085" width="13.7109375" style="95" bestFit="1" customWidth="1"/>
    <col min="3086" max="3328" width="9.140625" style="95"/>
    <col min="3329" max="3329" width="10.85546875" style="95" bestFit="1" customWidth="1"/>
    <col min="3330" max="3330" width="12" style="95" customWidth="1"/>
    <col min="3331" max="3332" width="12.7109375" style="95" customWidth="1"/>
    <col min="3333" max="3333" width="13.7109375" style="95" bestFit="1" customWidth="1"/>
    <col min="3334" max="3334" width="12.7109375" style="95" customWidth="1"/>
    <col min="3335" max="3335" width="13.7109375" style="95" bestFit="1" customWidth="1"/>
    <col min="3336" max="3336" width="17.140625" style="95" customWidth="1"/>
    <col min="3337" max="3337" width="9.140625" style="95"/>
    <col min="3338" max="3338" width="13.7109375" style="95" bestFit="1" customWidth="1"/>
    <col min="3339" max="3339" width="14.42578125" style="95" customWidth="1"/>
    <col min="3340" max="3340" width="9.140625" style="95"/>
    <col min="3341" max="3341" width="13.7109375" style="95" bestFit="1" customWidth="1"/>
    <col min="3342" max="3584" width="9.140625" style="95"/>
    <col min="3585" max="3585" width="10.85546875" style="95" bestFit="1" customWidth="1"/>
    <col min="3586" max="3586" width="12" style="95" customWidth="1"/>
    <col min="3587" max="3588" width="12.7109375" style="95" customWidth="1"/>
    <col min="3589" max="3589" width="13.7109375" style="95" bestFit="1" customWidth="1"/>
    <col min="3590" max="3590" width="12.7109375" style="95" customWidth="1"/>
    <col min="3591" max="3591" width="13.7109375" style="95" bestFit="1" customWidth="1"/>
    <col min="3592" max="3592" width="17.140625" style="95" customWidth="1"/>
    <col min="3593" max="3593" width="9.140625" style="95"/>
    <col min="3594" max="3594" width="13.7109375" style="95" bestFit="1" customWidth="1"/>
    <col min="3595" max="3595" width="14.42578125" style="95" customWidth="1"/>
    <col min="3596" max="3596" width="9.140625" style="95"/>
    <col min="3597" max="3597" width="13.7109375" style="95" bestFit="1" customWidth="1"/>
    <col min="3598" max="3840" width="9.140625" style="95"/>
    <col min="3841" max="3841" width="10.85546875" style="95" bestFit="1" customWidth="1"/>
    <col min="3842" max="3842" width="12" style="95" customWidth="1"/>
    <col min="3843" max="3844" width="12.7109375" style="95" customWidth="1"/>
    <col min="3845" max="3845" width="13.7109375" style="95" bestFit="1" customWidth="1"/>
    <col min="3846" max="3846" width="12.7109375" style="95" customWidth="1"/>
    <col min="3847" max="3847" width="13.7109375" style="95" bestFit="1" customWidth="1"/>
    <col min="3848" max="3848" width="17.140625" style="95" customWidth="1"/>
    <col min="3849" max="3849" width="9.140625" style="95"/>
    <col min="3850" max="3850" width="13.7109375" style="95" bestFit="1" customWidth="1"/>
    <col min="3851" max="3851" width="14.42578125" style="95" customWidth="1"/>
    <col min="3852" max="3852" width="9.140625" style="95"/>
    <col min="3853" max="3853" width="13.7109375" style="95" bestFit="1" customWidth="1"/>
    <col min="3854" max="4096" width="9.140625" style="95"/>
    <col min="4097" max="4097" width="10.85546875" style="95" bestFit="1" customWidth="1"/>
    <col min="4098" max="4098" width="12" style="95" customWidth="1"/>
    <col min="4099" max="4100" width="12.7109375" style="95" customWidth="1"/>
    <col min="4101" max="4101" width="13.7109375" style="95" bestFit="1" customWidth="1"/>
    <col min="4102" max="4102" width="12.7109375" style="95" customWidth="1"/>
    <col min="4103" max="4103" width="13.7109375" style="95" bestFit="1" customWidth="1"/>
    <col min="4104" max="4104" width="17.140625" style="95" customWidth="1"/>
    <col min="4105" max="4105" width="9.140625" style="95"/>
    <col min="4106" max="4106" width="13.7109375" style="95" bestFit="1" customWidth="1"/>
    <col min="4107" max="4107" width="14.42578125" style="95" customWidth="1"/>
    <col min="4108" max="4108" width="9.140625" style="95"/>
    <col min="4109" max="4109" width="13.7109375" style="95" bestFit="1" customWidth="1"/>
    <col min="4110" max="4352" width="9.140625" style="95"/>
    <col min="4353" max="4353" width="10.85546875" style="95" bestFit="1" customWidth="1"/>
    <col min="4354" max="4354" width="12" style="95" customWidth="1"/>
    <col min="4355" max="4356" width="12.7109375" style="95" customWidth="1"/>
    <col min="4357" max="4357" width="13.7109375" style="95" bestFit="1" customWidth="1"/>
    <col min="4358" max="4358" width="12.7109375" style="95" customWidth="1"/>
    <col min="4359" max="4359" width="13.7109375" style="95" bestFit="1" customWidth="1"/>
    <col min="4360" max="4360" width="17.140625" style="95" customWidth="1"/>
    <col min="4361" max="4361" width="9.140625" style="95"/>
    <col min="4362" max="4362" width="13.7109375" style="95" bestFit="1" customWidth="1"/>
    <col min="4363" max="4363" width="14.42578125" style="95" customWidth="1"/>
    <col min="4364" max="4364" width="9.140625" style="95"/>
    <col min="4365" max="4365" width="13.7109375" style="95" bestFit="1" customWidth="1"/>
    <col min="4366" max="4608" width="9.140625" style="95"/>
    <col min="4609" max="4609" width="10.85546875" style="95" bestFit="1" customWidth="1"/>
    <col min="4610" max="4610" width="12" style="95" customWidth="1"/>
    <col min="4611" max="4612" width="12.7109375" style="95" customWidth="1"/>
    <col min="4613" max="4613" width="13.7109375" style="95" bestFit="1" customWidth="1"/>
    <col min="4614" max="4614" width="12.7109375" style="95" customWidth="1"/>
    <col min="4615" max="4615" width="13.7109375" style="95" bestFit="1" customWidth="1"/>
    <col min="4616" max="4616" width="17.140625" style="95" customWidth="1"/>
    <col min="4617" max="4617" width="9.140625" style="95"/>
    <col min="4618" max="4618" width="13.7109375" style="95" bestFit="1" customWidth="1"/>
    <col min="4619" max="4619" width="14.42578125" style="95" customWidth="1"/>
    <col min="4620" max="4620" width="9.140625" style="95"/>
    <col min="4621" max="4621" width="13.7109375" style="95" bestFit="1" customWidth="1"/>
    <col min="4622" max="4864" width="9.140625" style="95"/>
    <col min="4865" max="4865" width="10.85546875" style="95" bestFit="1" customWidth="1"/>
    <col min="4866" max="4866" width="12" style="95" customWidth="1"/>
    <col min="4867" max="4868" width="12.7109375" style="95" customWidth="1"/>
    <col min="4869" max="4869" width="13.7109375" style="95" bestFit="1" customWidth="1"/>
    <col min="4870" max="4870" width="12.7109375" style="95" customWidth="1"/>
    <col min="4871" max="4871" width="13.7109375" style="95" bestFit="1" customWidth="1"/>
    <col min="4872" max="4872" width="17.140625" style="95" customWidth="1"/>
    <col min="4873" max="4873" width="9.140625" style="95"/>
    <col min="4874" max="4874" width="13.7109375" style="95" bestFit="1" customWidth="1"/>
    <col min="4875" max="4875" width="14.42578125" style="95" customWidth="1"/>
    <col min="4876" max="4876" width="9.140625" style="95"/>
    <col min="4877" max="4877" width="13.7109375" style="95" bestFit="1" customWidth="1"/>
    <col min="4878" max="5120" width="9.140625" style="95"/>
    <col min="5121" max="5121" width="10.85546875" style="95" bestFit="1" customWidth="1"/>
    <col min="5122" max="5122" width="12" style="95" customWidth="1"/>
    <col min="5123" max="5124" width="12.7109375" style="95" customWidth="1"/>
    <col min="5125" max="5125" width="13.7109375" style="95" bestFit="1" customWidth="1"/>
    <col min="5126" max="5126" width="12.7109375" style="95" customWidth="1"/>
    <col min="5127" max="5127" width="13.7109375" style="95" bestFit="1" customWidth="1"/>
    <col min="5128" max="5128" width="17.140625" style="95" customWidth="1"/>
    <col min="5129" max="5129" width="9.140625" style="95"/>
    <col min="5130" max="5130" width="13.7109375" style="95" bestFit="1" customWidth="1"/>
    <col min="5131" max="5131" width="14.42578125" style="95" customWidth="1"/>
    <col min="5132" max="5132" width="9.140625" style="95"/>
    <col min="5133" max="5133" width="13.7109375" style="95" bestFit="1" customWidth="1"/>
    <col min="5134" max="5376" width="9.140625" style="95"/>
    <col min="5377" max="5377" width="10.85546875" style="95" bestFit="1" customWidth="1"/>
    <col min="5378" max="5378" width="12" style="95" customWidth="1"/>
    <col min="5379" max="5380" width="12.7109375" style="95" customWidth="1"/>
    <col min="5381" max="5381" width="13.7109375" style="95" bestFit="1" customWidth="1"/>
    <col min="5382" max="5382" width="12.7109375" style="95" customWidth="1"/>
    <col min="5383" max="5383" width="13.7109375" style="95" bestFit="1" customWidth="1"/>
    <col min="5384" max="5384" width="17.140625" style="95" customWidth="1"/>
    <col min="5385" max="5385" width="9.140625" style="95"/>
    <col min="5386" max="5386" width="13.7109375" style="95" bestFit="1" customWidth="1"/>
    <col min="5387" max="5387" width="14.42578125" style="95" customWidth="1"/>
    <col min="5388" max="5388" width="9.140625" style="95"/>
    <col min="5389" max="5389" width="13.7109375" style="95" bestFit="1" customWidth="1"/>
    <col min="5390" max="5632" width="9.140625" style="95"/>
    <col min="5633" max="5633" width="10.85546875" style="95" bestFit="1" customWidth="1"/>
    <col min="5634" max="5634" width="12" style="95" customWidth="1"/>
    <col min="5635" max="5636" width="12.7109375" style="95" customWidth="1"/>
    <col min="5637" max="5637" width="13.7109375" style="95" bestFit="1" customWidth="1"/>
    <col min="5638" max="5638" width="12.7109375" style="95" customWidth="1"/>
    <col min="5639" max="5639" width="13.7109375" style="95" bestFit="1" customWidth="1"/>
    <col min="5640" max="5640" width="17.140625" style="95" customWidth="1"/>
    <col min="5641" max="5641" width="9.140625" style="95"/>
    <col min="5642" max="5642" width="13.7109375" style="95" bestFit="1" customWidth="1"/>
    <col min="5643" max="5643" width="14.42578125" style="95" customWidth="1"/>
    <col min="5644" max="5644" width="9.140625" style="95"/>
    <col min="5645" max="5645" width="13.7109375" style="95" bestFit="1" customWidth="1"/>
    <col min="5646" max="5888" width="9.140625" style="95"/>
    <col min="5889" max="5889" width="10.85546875" style="95" bestFit="1" customWidth="1"/>
    <col min="5890" max="5890" width="12" style="95" customWidth="1"/>
    <col min="5891" max="5892" width="12.7109375" style="95" customWidth="1"/>
    <col min="5893" max="5893" width="13.7109375" style="95" bestFit="1" customWidth="1"/>
    <col min="5894" max="5894" width="12.7109375" style="95" customWidth="1"/>
    <col min="5895" max="5895" width="13.7109375" style="95" bestFit="1" customWidth="1"/>
    <col min="5896" max="5896" width="17.140625" style="95" customWidth="1"/>
    <col min="5897" max="5897" width="9.140625" style="95"/>
    <col min="5898" max="5898" width="13.7109375" style="95" bestFit="1" customWidth="1"/>
    <col min="5899" max="5899" width="14.42578125" style="95" customWidth="1"/>
    <col min="5900" max="5900" width="9.140625" style="95"/>
    <col min="5901" max="5901" width="13.7109375" style="95" bestFit="1" customWidth="1"/>
    <col min="5902" max="6144" width="9.140625" style="95"/>
    <col min="6145" max="6145" width="10.85546875" style="95" bestFit="1" customWidth="1"/>
    <col min="6146" max="6146" width="12" style="95" customWidth="1"/>
    <col min="6147" max="6148" width="12.7109375" style="95" customWidth="1"/>
    <col min="6149" max="6149" width="13.7109375" style="95" bestFit="1" customWidth="1"/>
    <col min="6150" max="6150" width="12.7109375" style="95" customWidth="1"/>
    <col min="6151" max="6151" width="13.7109375" style="95" bestFit="1" customWidth="1"/>
    <col min="6152" max="6152" width="17.140625" style="95" customWidth="1"/>
    <col min="6153" max="6153" width="9.140625" style="95"/>
    <col min="6154" max="6154" width="13.7109375" style="95" bestFit="1" customWidth="1"/>
    <col min="6155" max="6155" width="14.42578125" style="95" customWidth="1"/>
    <col min="6156" max="6156" width="9.140625" style="95"/>
    <col min="6157" max="6157" width="13.7109375" style="95" bestFit="1" customWidth="1"/>
    <col min="6158" max="6400" width="9.140625" style="95"/>
    <col min="6401" max="6401" width="10.85546875" style="95" bestFit="1" customWidth="1"/>
    <col min="6402" max="6402" width="12" style="95" customWidth="1"/>
    <col min="6403" max="6404" width="12.7109375" style="95" customWidth="1"/>
    <col min="6405" max="6405" width="13.7109375" style="95" bestFit="1" customWidth="1"/>
    <col min="6406" max="6406" width="12.7109375" style="95" customWidth="1"/>
    <col min="6407" max="6407" width="13.7109375" style="95" bestFit="1" customWidth="1"/>
    <col min="6408" max="6408" width="17.140625" style="95" customWidth="1"/>
    <col min="6409" max="6409" width="9.140625" style="95"/>
    <col min="6410" max="6410" width="13.7109375" style="95" bestFit="1" customWidth="1"/>
    <col min="6411" max="6411" width="14.42578125" style="95" customWidth="1"/>
    <col min="6412" max="6412" width="9.140625" style="95"/>
    <col min="6413" max="6413" width="13.7109375" style="95" bestFit="1" customWidth="1"/>
    <col min="6414" max="6656" width="9.140625" style="95"/>
    <col min="6657" max="6657" width="10.85546875" style="95" bestFit="1" customWidth="1"/>
    <col min="6658" max="6658" width="12" style="95" customWidth="1"/>
    <col min="6659" max="6660" width="12.7109375" style="95" customWidth="1"/>
    <col min="6661" max="6661" width="13.7109375" style="95" bestFit="1" customWidth="1"/>
    <col min="6662" max="6662" width="12.7109375" style="95" customWidth="1"/>
    <col min="6663" max="6663" width="13.7109375" style="95" bestFit="1" customWidth="1"/>
    <col min="6664" max="6664" width="17.140625" style="95" customWidth="1"/>
    <col min="6665" max="6665" width="9.140625" style="95"/>
    <col min="6666" max="6666" width="13.7109375" style="95" bestFit="1" customWidth="1"/>
    <col min="6667" max="6667" width="14.42578125" style="95" customWidth="1"/>
    <col min="6668" max="6668" width="9.140625" style="95"/>
    <col min="6669" max="6669" width="13.7109375" style="95" bestFit="1" customWidth="1"/>
    <col min="6670" max="6912" width="9.140625" style="95"/>
    <col min="6913" max="6913" width="10.85546875" style="95" bestFit="1" customWidth="1"/>
    <col min="6914" max="6914" width="12" style="95" customWidth="1"/>
    <col min="6915" max="6916" width="12.7109375" style="95" customWidth="1"/>
    <col min="6917" max="6917" width="13.7109375" style="95" bestFit="1" customWidth="1"/>
    <col min="6918" max="6918" width="12.7109375" style="95" customWidth="1"/>
    <col min="6919" max="6919" width="13.7109375" style="95" bestFit="1" customWidth="1"/>
    <col min="6920" max="6920" width="17.140625" style="95" customWidth="1"/>
    <col min="6921" max="6921" width="9.140625" style="95"/>
    <col min="6922" max="6922" width="13.7109375" style="95" bestFit="1" customWidth="1"/>
    <col min="6923" max="6923" width="14.42578125" style="95" customWidth="1"/>
    <col min="6924" max="6924" width="9.140625" style="95"/>
    <col min="6925" max="6925" width="13.7109375" style="95" bestFit="1" customWidth="1"/>
    <col min="6926" max="7168" width="9.140625" style="95"/>
    <col min="7169" max="7169" width="10.85546875" style="95" bestFit="1" customWidth="1"/>
    <col min="7170" max="7170" width="12" style="95" customWidth="1"/>
    <col min="7171" max="7172" width="12.7109375" style="95" customWidth="1"/>
    <col min="7173" max="7173" width="13.7109375" style="95" bestFit="1" customWidth="1"/>
    <col min="7174" max="7174" width="12.7109375" style="95" customWidth="1"/>
    <col min="7175" max="7175" width="13.7109375" style="95" bestFit="1" customWidth="1"/>
    <col min="7176" max="7176" width="17.140625" style="95" customWidth="1"/>
    <col min="7177" max="7177" width="9.140625" style="95"/>
    <col min="7178" max="7178" width="13.7109375" style="95" bestFit="1" customWidth="1"/>
    <col min="7179" max="7179" width="14.42578125" style="95" customWidth="1"/>
    <col min="7180" max="7180" width="9.140625" style="95"/>
    <col min="7181" max="7181" width="13.7109375" style="95" bestFit="1" customWidth="1"/>
    <col min="7182" max="7424" width="9.140625" style="95"/>
    <col min="7425" max="7425" width="10.85546875" style="95" bestFit="1" customWidth="1"/>
    <col min="7426" max="7426" width="12" style="95" customWidth="1"/>
    <col min="7427" max="7428" width="12.7109375" style="95" customWidth="1"/>
    <col min="7429" max="7429" width="13.7109375" style="95" bestFit="1" customWidth="1"/>
    <col min="7430" max="7430" width="12.7109375" style="95" customWidth="1"/>
    <col min="7431" max="7431" width="13.7109375" style="95" bestFit="1" customWidth="1"/>
    <col min="7432" max="7432" width="17.140625" style="95" customWidth="1"/>
    <col min="7433" max="7433" width="9.140625" style="95"/>
    <col min="7434" max="7434" width="13.7109375" style="95" bestFit="1" customWidth="1"/>
    <col min="7435" max="7435" width="14.42578125" style="95" customWidth="1"/>
    <col min="7436" max="7436" width="9.140625" style="95"/>
    <col min="7437" max="7437" width="13.7109375" style="95" bestFit="1" customWidth="1"/>
    <col min="7438" max="7680" width="9.140625" style="95"/>
    <col min="7681" max="7681" width="10.85546875" style="95" bestFit="1" customWidth="1"/>
    <col min="7682" max="7682" width="12" style="95" customWidth="1"/>
    <col min="7683" max="7684" width="12.7109375" style="95" customWidth="1"/>
    <col min="7685" max="7685" width="13.7109375" style="95" bestFit="1" customWidth="1"/>
    <col min="7686" max="7686" width="12.7109375" style="95" customWidth="1"/>
    <col min="7687" max="7687" width="13.7109375" style="95" bestFit="1" customWidth="1"/>
    <col min="7688" max="7688" width="17.140625" style="95" customWidth="1"/>
    <col min="7689" max="7689" width="9.140625" style="95"/>
    <col min="7690" max="7690" width="13.7109375" style="95" bestFit="1" customWidth="1"/>
    <col min="7691" max="7691" width="14.42578125" style="95" customWidth="1"/>
    <col min="7692" max="7692" width="9.140625" style="95"/>
    <col min="7693" max="7693" width="13.7109375" style="95" bestFit="1" customWidth="1"/>
    <col min="7694" max="7936" width="9.140625" style="95"/>
    <col min="7937" max="7937" width="10.85546875" style="95" bestFit="1" customWidth="1"/>
    <col min="7938" max="7938" width="12" style="95" customWidth="1"/>
    <col min="7939" max="7940" width="12.7109375" style="95" customWidth="1"/>
    <col min="7941" max="7941" width="13.7109375" style="95" bestFit="1" customWidth="1"/>
    <col min="7942" max="7942" width="12.7109375" style="95" customWidth="1"/>
    <col min="7943" max="7943" width="13.7109375" style="95" bestFit="1" customWidth="1"/>
    <col min="7944" max="7944" width="17.140625" style="95" customWidth="1"/>
    <col min="7945" max="7945" width="9.140625" style="95"/>
    <col min="7946" max="7946" width="13.7109375" style="95" bestFit="1" customWidth="1"/>
    <col min="7947" max="7947" width="14.42578125" style="95" customWidth="1"/>
    <col min="7948" max="7948" width="9.140625" style="95"/>
    <col min="7949" max="7949" width="13.7109375" style="95" bestFit="1" customWidth="1"/>
    <col min="7950" max="8192" width="9.140625" style="95"/>
    <col min="8193" max="8193" width="10.85546875" style="95" bestFit="1" customWidth="1"/>
    <col min="8194" max="8194" width="12" style="95" customWidth="1"/>
    <col min="8195" max="8196" width="12.7109375" style="95" customWidth="1"/>
    <col min="8197" max="8197" width="13.7109375" style="95" bestFit="1" customWidth="1"/>
    <col min="8198" max="8198" width="12.7109375" style="95" customWidth="1"/>
    <col min="8199" max="8199" width="13.7109375" style="95" bestFit="1" customWidth="1"/>
    <col min="8200" max="8200" width="17.140625" style="95" customWidth="1"/>
    <col min="8201" max="8201" width="9.140625" style="95"/>
    <col min="8202" max="8202" width="13.7109375" style="95" bestFit="1" customWidth="1"/>
    <col min="8203" max="8203" width="14.42578125" style="95" customWidth="1"/>
    <col min="8204" max="8204" width="9.140625" style="95"/>
    <col min="8205" max="8205" width="13.7109375" style="95" bestFit="1" customWidth="1"/>
    <col min="8206" max="8448" width="9.140625" style="95"/>
    <col min="8449" max="8449" width="10.85546875" style="95" bestFit="1" customWidth="1"/>
    <col min="8450" max="8450" width="12" style="95" customWidth="1"/>
    <col min="8451" max="8452" width="12.7109375" style="95" customWidth="1"/>
    <col min="8453" max="8453" width="13.7109375" style="95" bestFit="1" customWidth="1"/>
    <col min="8454" max="8454" width="12.7109375" style="95" customWidth="1"/>
    <col min="8455" max="8455" width="13.7109375" style="95" bestFit="1" customWidth="1"/>
    <col min="8456" max="8456" width="17.140625" style="95" customWidth="1"/>
    <col min="8457" max="8457" width="9.140625" style="95"/>
    <col min="8458" max="8458" width="13.7109375" style="95" bestFit="1" customWidth="1"/>
    <col min="8459" max="8459" width="14.42578125" style="95" customWidth="1"/>
    <col min="8460" max="8460" width="9.140625" style="95"/>
    <col min="8461" max="8461" width="13.7109375" style="95" bestFit="1" customWidth="1"/>
    <col min="8462" max="8704" width="9.140625" style="95"/>
    <col min="8705" max="8705" width="10.85546875" style="95" bestFit="1" customWidth="1"/>
    <col min="8706" max="8706" width="12" style="95" customWidth="1"/>
    <col min="8707" max="8708" width="12.7109375" style="95" customWidth="1"/>
    <col min="8709" max="8709" width="13.7109375" style="95" bestFit="1" customWidth="1"/>
    <col min="8710" max="8710" width="12.7109375" style="95" customWidth="1"/>
    <col min="8711" max="8711" width="13.7109375" style="95" bestFit="1" customWidth="1"/>
    <col min="8712" max="8712" width="17.140625" style="95" customWidth="1"/>
    <col min="8713" max="8713" width="9.140625" style="95"/>
    <col min="8714" max="8714" width="13.7109375" style="95" bestFit="1" customWidth="1"/>
    <col min="8715" max="8715" width="14.42578125" style="95" customWidth="1"/>
    <col min="8716" max="8716" width="9.140625" style="95"/>
    <col min="8717" max="8717" width="13.7109375" style="95" bestFit="1" customWidth="1"/>
    <col min="8718" max="8960" width="9.140625" style="95"/>
    <col min="8961" max="8961" width="10.85546875" style="95" bestFit="1" customWidth="1"/>
    <col min="8962" max="8962" width="12" style="95" customWidth="1"/>
    <col min="8963" max="8964" width="12.7109375" style="95" customWidth="1"/>
    <col min="8965" max="8965" width="13.7109375" style="95" bestFit="1" customWidth="1"/>
    <col min="8966" max="8966" width="12.7109375" style="95" customWidth="1"/>
    <col min="8967" max="8967" width="13.7109375" style="95" bestFit="1" customWidth="1"/>
    <col min="8968" max="8968" width="17.140625" style="95" customWidth="1"/>
    <col min="8969" max="8969" width="9.140625" style="95"/>
    <col min="8970" max="8970" width="13.7109375" style="95" bestFit="1" customWidth="1"/>
    <col min="8971" max="8971" width="14.42578125" style="95" customWidth="1"/>
    <col min="8972" max="8972" width="9.140625" style="95"/>
    <col min="8973" max="8973" width="13.7109375" style="95" bestFit="1" customWidth="1"/>
    <col min="8974" max="9216" width="9.140625" style="95"/>
    <col min="9217" max="9217" width="10.85546875" style="95" bestFit="1" customWidth="1"/>
    <col min="9218" max="9218" width="12" style="95" customWidth="1"/>
    <col min="9219" max="9220" width="12.7109375" style="95" customWidth="1"/>
    <col min="9221" max="9221" width="13.7109375" style="95" bestFit="1" customWidth="1"/>
    <col min="9222" max="9222" width="12.7109375" style="95" customWidth="1"/>
    <col min="9223" max="9223" width="13.7109375" style="95" bestFit="1" customWidth="1"/>
    <col min="9224" max="9224" width="17.140625" style="95" customWidth="1"/>
    <col min="9225" max="9225" width="9.140625" style="95"/>
    <col min="9226" max="9226" width="13.7109375" style="95" bestFit="1" customWidth="1"/>
    <col min="9227" max="9227" width="14.42578125" style="95" customWidth="1"/>
    <col min="9228" max="9228" width="9.140625" style="95"/>
    <col min="9229" max="9229" width="13.7109375" style="95" bestFit="1" customWidth="1"/>
    <col min="9230" max="9472" width="9.140625" style="95"/>
    <col min="9473" max="9473" width="10.85546875" style="95" bestFit="1" customWidth="1"/>
    <col min="9474" max="9474" width="12" style="95" customWidth="1"/>
    <col min="9475" max="9476" width="12.7109375" style="95" customWidth="1"/>
    <col min="9477" max="9477" width="13.7109375" style="95" bestFit="1" customWidth="1"/>
    <col min="9478" max="9478" width="12.7109375" style="95" customWidth="1"/>
    <col min="9479" max="9479" width="13.7109375" style="95" bestFit="1" customWidth="1"/>
    <col min="9480" max="9480" width="17.140625" style="95" customWidth="1"/>
    <col min="9481" max="9481" width="9.140625" style="95"/>
    <col min="9482" max="9482" width="13.7109375" style="95" bestFit="1" customWidth="1"/>
    <col min="9483" max="9483" width="14.42578125" style="95" customWidth="1"/>
    <col min="9484" max="9484" width="9.140625" style="95"/>
    <col min="9485" max="9485" width="13.7109375" style="95" bestFit="1" customWidth="1"/>
    <col min="9486" max="9728" width="9.140625" style="95"/>
    <col min="9729" max="9729" width="10.85546875" style="95" bestFit="1" customWidth="1"/>
    <col min="9730" max="9730" width="12" style="95" customWidth="1"/>
    <col min="9731" max="9732" width="12.7109375" style="95" customWidth="1"/>
    <col min="9733" max="9733" width="13.7109375" style="95" bestFit="1" customWidth="1"/>
    <col min="9734" max="9734" width="12.7109375" style="95" customWidth="1"/>
    <col min="9735" max="9735" width="13.7109375" style="95" bestFit="1" customWidth="1"/>
    <col min="9736" max="9736" width="17.140625" style="95" customWidth="1"/>
    <col min="9737" max="9737" width="9.140625" style="95"/>
    <col min="9738" max="9738" width="13.7109375" style="95" bestFit="1" customWidth="1"/>
    <col min="9739" max="9739" width="14.42578125" style="95" customWidth="1"/>
    <col min="9740" max="9740" width="9.140625" style="95"/>
    <col min="9741" max="9741" width="13.7109375" style="95" bestFit="1" customWidth="1"/>
    <col min="9742" max="9984" width="9.140625" style="95"/>
    <col min="9985" max="9985" width="10.85546875" style="95" bestFit="1" customWidth="1"/>
    <col min="9986" max="9986" width="12" style="95" customWidth="1"/>
    <col min="9987" max="9988" width="12.7109375" style="95" customWidth="1"/>
    <col min="9989" max="9989" width="13.7109375" style="95" bestFit="1" customWidth="1"/>
    <col min="9990" max="9990" width="12.7109375" style="95" customWidth="1"/>
    <col min="9991" max="9991" width="13.7109375" style="95" bestFit="1" customWidth="1"/>
    <col min="9992" max="9992" width="17.140625" style="95" customWidth="1"/>
    <col min="9993" max="9993" width="9.140625" style="95"/>
    <col min="9994" max="9994" width="13.7109375" style="95" bestFit="1" customWidth="1"/>
    <col min="9995" max="9995" width="14.42578125" style="95" customWidth="1"/>
    <col min="9996" max="9996" width="9.140625" style="95"/>
    <col min="9997" max="9997" width="13.7109375" style="95" bestFit="1" customWidth="1"/>
    <col min="9998" max="10240" width="9.140625" style="95"/>
    <col min="10241" max="10241" width="10.85546875" style="95" bestFit="1" customWidth="1"/>
    <col min="10242" max="10242" width="12" style="95" customWidth="1"/>
    <col min="10243" max="10244" width="12.7109375" style="95" customWidth="1"/>
    <col min="10245" max="10245" width="13.7109375" style="95" bestFit="1" customWidth="1"/>
    <col min="10246" max="10246" width="12.7109375" style="95" customWidth="1"/>
    <col min="10247" max="10247" width="13.7109375" style="95" bestFit="1" customWidth="1"/>
    <col min="10248" max="10248" width="17.140625" style="95" customWidth="1"/>
    <col min="10249" max="10249" width="9.140625" style="95"/>
    <col min="10250" max="10250" width="13.7109375" style="95" bestFit="1" customWidth="1"/>
    <col min="10251" max="10251" width="14.42578125" style="95" customWidth="1"/>
    <col min="10252" max="10252" width="9.140625" style="95"/>
    <col min="10253" max="10253" width="13.7109375" style="95" bestFit="1" customWidth="1"/>
    <col min="10254" max="10496" width="9.140625" style="95"/>
    <col min="10497" max="10497" width="10.85546875" style="95" bestFit="1" customWidth="1"/>
    <col min="10498" max="10498" width="12" style="95" customWidth="1"/>
    <col min="10499" max="10500" width="12.7109375" style="95" customWidth="1"/>
    <col min="10501" max="10501" width="13.7109375" style="95" bestFit="1" customWidth="1"/>
    <col min="10502" max="10502" width="12.7109375" style="95" customWidth="1"/>
    <col min="10503" max="10503" width="13.7109375" style="95" bestFit="1" customWidth="1"/>
    <col min="10504" max="10504" width="17.140625" style="95" customWidth="1"/>
    <col min="10505" max="10505" width="9.140625" style="95"/>
    <col min="10506" max="10506" width="13.7109375" style="95" bestFit="1" customWidth="1"/>
    <col min="10507" max="10507" width="14.42578125" style="95" customWidth="1"/>
    <col min="10508" max="10508" width="9.140625" style="95"/>
    <col min="10509" max="10509" width="13.7109375" style="95" bestFit="1" customWidth="1"/>
    <col min="10510" max="10752" width="9.140625" style="95"/>
    <col min="10753" max="10753" width="10.85546875" style="95" bestFit="1" customWidth="1"/>
    <col min="10754" max="10754" width="12" style="95" customWidth="1"/>
    <col min="10755" max="10756" width="12.7109375" style="95" customWidth="1"/>
    <col min="10757" max="10757" width="13.7109375" style="95" bestFit="1" customWidth="1"/>
    <col min="10758" max="10758" width="12.7109375" style="95" customWidth="1"/>
    <col min="10759" max="10759" width="13.7109375" style="95" bestFit="1" customWidth="1"/>
    <col min="10760" max="10760" width="17.140625" style="95" customWidth="1"/>
    <col min="10761" max="10761" width="9.140625" style="95"/>
    <col min="10762" max="10762" width="13.7109375" style="95" bestFit="1" customWidth="1"/>
    <col min="10763" max="10763" width="14.42578125" style="95" customWidth="1"/>
    <col min="10764" max="10764" width="9.140625" style="95"/>
    <col min="10765" max="10765" width="13.7109375" style="95" bestFit="1" customWidth="1"/>
    <col min="10766" max="11008" width="9.140625" style="95"/>
    <col min="11009" max="11009" width="10.85546875" style="95" bestFit="1" customWidth="1"/>
    <col min="11010" max="11010" width="12" style="95" customWidth="1"/>
    <col min="11011" max="11012" width="12.7109375" style="95" customWidth="1"/>
    <col min="11013" max="11013" width="13.7109375" style="95" bestFit="1" customWidth="1"/>
    <col min="11014" max="11014" width="12.7109375" style="95" customWidth="1"/>
    <col min="11015" max="11015" width="13.7109375" style="95" bestFit="1" customWidth="1"/>
    <col min="11016" max="11016" width="17.140625" style="95" customWidth="1"/>
    <col min="11017" max="11017" width="9.140625" style="95"/>
    <col min="11018" max="11018" width="13.7109375" style="95" bestFit="1" customWidth="1"/>
    <col min="11019" max="11019" width="14.42578125" style="95" customWidth="1"/>
    <col min="11020" max="11020" width="9.140625" style="95"/>
    <col min="11021" max="11021" width="13.7109375" style="95" bestFit="1" customWidth="1"/>
    <col min="11022" max="11264" width="9.140625" style="95"/>
    <col min="11265" max="11265" width="10.85546875" style="95" bestFit="1" customWidth="1"/>
    <col min="11266" max="11266" width="12" style="95" customWidth="1"/>
    <col min="11267" max="11268" width="12.7109375" style="95" customWidth="1"/>
    <col min="11269" max="11269" width="13.7109375" style="95" bestFit="1" customWidth="1"/>
    <col min="11270" max="11270" width="12.7109375" style="95" customWidth="1"/>
    <col min="11271" max="11271" width="13.7109375" style="95" bestFit="1" customWidth="1"/>
    <col min="11272" max="11272" width="17.140625" style="95" customWidth="1"/>
    <col min="11273" max="11273" width="9.140625" style="95"/>
    <col min="11274" max="11274" width="13.7109375" style="95" bestFit="1" customWidth="1"/>
    <col min="11275" max="11275" width="14.42578125" style="95" customWidth="1"/>
    <col min="11276" max="11276" width="9.140625" style="95"/>
    <col min="11277" max="11277" width="13.7109375" style="95" bestFit="1" customWidth="1"/>
    <col min="11278" max="11520" width="9.140625" style="95"/>
    <col min="11521" max="11521" width="10.85546875" style="95" bestFit="1" customWidth="1"/>
    <col min="11522" max="11522" width="12" style="95" customWidth="1"/>
    <col min="11523" max="11524" width="12.7109375" style="95" customWidth="1"/>
    <col min="11525" max="11525" width="13.7109375" style="95" bestFit="1" customWidth="1"/>
    <col min="11526" max="11526" width="12.7109375" style="95" customWidth="1"/>
    <col min="11527" max="11527" width="13.7109375" style="95" bestFit="1" customWidth="1"/>
    <col min="11528" max="11528" width="17.140625" style="95" customWidth="1"/>
    <col min="11529" max="11529" width="9.140625" style="95"/>
    <col min="11530" max="11530" width="13.7109375" style="95" bestFit="1" customWidth="1"/>
    <col min="11531" max="11531" width="14.42578125" style="95" customWidth="1"/>
    <col min="11532" max="11532" width="9.140625" style="95"/>
    <col min="11533" max="11533" width="13.7109375" style="95" bestFit="1" customWidth="1"/>
    <col min="11534" max="11776" width="9.140625" style="95"/>
    <col min="11777" max="11777" width="10.85546875" style="95" bestFit="1" customWidth="1"/>
    <col min="11778" max="11778" width="12" style="95" customWidth="1"/>
    <col min="11779" max="11780" width="12.7109375" style="95" customWidth="1"/>
    <col min="11781" max="11781" width="13.7109375" style="95" bestFit="1" customWidth="1"/>
    <col min="11782" max="11782" width="12.7109375" style="95" customWidth="1"/>
    <col min="11783" max="11783" width="13.7109375" style="95" bestFit="1" customWidth="1"/>
    <col min="11784" max="11784" width="17.140625" style="95" customWidth="1"/>
    <col min="11785" max="11785" width="9.140625" style="95"/>
    <col min="11786" max="11786" width="13.7109375" style="95" bestFit="1" customWidth="1"/>
    <col min="11787" max="11787" width="14.42578125" style="95" customWidth="1"/>
    <col min="11788" max="11788" width="9.140625" style="95"/>
    <col min="11789" max="11789" width="13.7109375" style="95" bestFit="1" customWidth="1"/>
    <col min="11790" max="12032" width="9.140625" style="95"/>
    <col min="12033" max="12033" width="10.85546875" style="95" bestFit="1" customWidth="1"/>
    <col min="12034" max="12034" width="12" style="95" customWidth="1"/>
    <col min="12035" max="12036" width="12.7109375" style="95" customWidth="1"/>
    <col min="12037" max="12037" width="13.7109375" style="95" bestFit="1" customWidth="1"/>
    <col min="12038" max="12038" width="12.7109375" style="95" customWidth="1"/>
    <col min="12039" max="12039" width="13.7109375" style="95" bestFit="1" customWidth="1"/>
    <col min="12040" max="12040" width="17.140625" style="95" customWidth="1"/>
    <col min="12041" max="12041" width="9.140625" style="95"/>
    <col min="12042" max="12042" width="13.7109375" style="95" bestFit="1" customWidth="1"/>
    <col min="12043" max="12043" width="14.42578125" style="95" customWidth="1"/>
    <col min="12044" max="12044" width="9.140625" style="95"/>
    <col min="12045" max="12045" width="13.7109375" style="95" bestFit="1" customWidth="1"/>
    <col min="12046" max="12288" width="9.140625" style="95"/>
    <col min="12289" max="12289" width="10.85546875" style="95" bestFit="1" customWidth="1"/>
    <col min="12290" max="12290" width="12" style="95" customWidth="1"/>
    <col min="12291" max="12292" width="12.7109375" style="95" customWidth="1"/>
    <col min="12293" max="12293" width="13.7109375" style="95" bestFit="1" customWidth="1"/>
    <col min="12294" max="12294" width="12.7109375" style="95" customWidth="1"/>
    <col min="12295" max="12295" width="13.7109375" style="95" bestFit="1" customWidth="1"/>
    <col min="12296" max="12296" width="17.140625" style="95" customWidth="1"/>
    <col min="12297" max="12297" width="9.140625" style="95"/>
    <col min="12298" max="12298" width="13.7109375" style="95" bestFit="1" customWidth="1"/>
    <col min="12299" max="12299" width="14.42578125" style="95" customWidth="1"/>
    <col min="12300" max="12300" width="9.140625" style="95"/>
    <col min="12301" max="12301" width="13.7109375" style="95" bestFit="1" customWidth="1"/>
    <col min="12302" max="12544" width="9.140625" style="95"/>
    <col min="12545" max="12545" width="10.85546875" style="95" bestFit="1" customWidth="1"/>
    <col min="12546" max="12546" width="12" style="95" customWidth="1"/>
    <col min="12547" max="12548" width="12.7109375" style="95" customWidth="1"/>
    <col min="12549" max="12549" width="13.7109375" style="95" bestFit="1" customWidth="1"/>
    <col min="12550" max="12550" width="12.7109375" style="95" customWidth="1"/>
    <col min="12551" max="12551" width="13.7109375" style="95" bestFit="1" customWidth="1"/>
    <col min="12552" max="12552" width="17.140625" style="95" customWidth="1"/>
    <col min="12553" max="12553" width="9.140625" style="95"/>
    <col min="12554" max="12554" width="13.7109375" style="95" bestFit="1" customWidth="1"/>
    <col min="12555" max="12555" width="14.42578125" style="95" customWidth="1"/>
    <col min="12556" max="12556" width="9.140625" style="95"/>
    <col min="12557" max="12557" width="13.7109375" style="95" bestFit="1" customWidth="1"/>
    <col min="12558" max="12800" width="9.140625" style="95"/>
    <col min="12801" max="12801" width="10.85546875" style="95" bestFit="1" customWidth="1"/>
    <col min="12802" max="12802" width="12" style="95" customWidth="1"/>
    <col min="12803" max="12804" width="12.7109375" style="95" customWidth="1"/>
    <col min="12805" max="12805" width="13.7109375" style="95" bestFit="1" customWidth="1"/>
    <col min="12806" max="12806" width="12.7109375" style="95" customWidth="1"/>
    <col min="12807" max="12807" width="13.7109375" style="95" bestFit="1" customWidth="1"/>
    <col min="12808" max="12808" width="17.140625" style="95" customWidth="1"/>
    <col min="12809" max="12809" width="9.140625" style="95"/>
    <col min="12810" max="12810" width="13.7109375" style="95" bestFit="1" customWidth="1"/>
    <col min="12811" max="12811" width="14.42578125" style="95" customWidth="1"/>
    <col min="12812" max="12812" width="9.140625" style="95"/>
    <col min="12813" max="12813" width="13.7109375" style="95" bestFit="1" customWidth="1"/>
    <col min="12814" max="13056" width="9.140625" style="95"/>
    <col min="13057" max="13057" width="10.85546875" style="95" bestFit="1" customWidth="1"/>
    <col min="13058" max="13058" width="12" style="95" customWidth="1"/>
    <col min="13059" max="13060" width="12.7109375" style="95" customWidth="1"/>
    <col min="13061" max="13061" width="13.7109375" style="95" bestFit="1" customWidth="1"/>
    <col min="13062" max="13062" width="12.7109375" style="95" customWidth="1"/>
    <col min="13063" max="13063" width="13.7109375" style="95" bestFit="1" customWidth="1"/>
    <col min="13064" max="13064" width="17.140625" style="95" customWidth="1"/>
    <col min="13065" max="13065" width="9.140625" style="95"/>
    <col min="13066" max="13066" width="13.7109375" style="95" bestFit="1" customWidth="1"/>
    <col min="13067" max="13067" width="14.42578125" style="95" customWidth="1"/>
    <col min="13068" max="13068" width="9.140625" style="95"/>
    <col min="13069" max="13069" width="13.7109375" style="95" bestFit="1" customWidth="1"/>
    <col min="13070" max="13312" width="9.140625" style="95"/>
    <col min="13313" max="13313" width="10.85546875" style="95" bestFit="1" customWidth="1"/>
    <col min="13314" max="13314" width="12" style="95" customWidth="1"/>
    <col min="13315" max="13316" width="12.7109375" style="95" customWidth="1"/>
    <col min="13317" max="13317" width="13.7109375" style="95" bestFit="1" customWidth="1"/>
    <col min="13318" max="13318" width="12.7109375" style="95" customWidth="1"/>
    <col min="13319" max="13319" width="13.7109375" style="95" bestFit="1" customWidth="1"/>
    <col min="13320" max="13320" width="17.140625" style="95" customWidth="1"/>
    <col min="13321" max="13321" width="9.140625" style="95"/>
    <col min="13322" max="13322" width="13.7109375" style="95" bestFit="1" customWidth="1"/>
    <col min="13323" max="13323" width="14.42578125" style="95" customWidth="1"/>
    <col min="13324" max="13324" width="9.140625" style="95"/>
    <col min="13325" max="13325" width="13.7109375" style="95" bestFit="1" customWidth="1"/>
    <col min="13326" max="13568" width="9.140625" style="95"/>
    <col min="13569" max="13569" width="10.85546875" style="95" bestFit="1" customWidth="1"/>
    <col min="13570" max="13570" width="12" style="95" customWidth="1"/>
    <col min="13571" max="13572" width="12.7109375" style="95" customWidth="1"/>
    <col min="13573" max="13573" width="13.7109375" style="95" bestFit="1" customWidth="1"/>
    <col min="13574" max="13574" width="12.7109375" style="95" customWidth="1"/>
    <col min="13575" max="13575" width="13.7109375" style="95" bestFit="1" customWidth="1"/>
    <col min="13576" max="13576" width="17.140625" style="95" customWidth="1"/>
    <col min="13577" max="13577" width="9.140625" style="95"/>
    <col min="13578" max="13578" width="13.7109375" style="95" bestFit="1" customWidth="1"/>
    <col min="13579" max="13579" width="14.42578125" style="95" customWidth="1"/>
    <col min="13580" max="13580" width="9.140625" style="95"/>
    <col min="13581" max="13581" width="13.7109375" style="95" bestFit="1" customWidth="1"/>
    <col min="13582" max="13824" width="9.140625" style="95"/>
    <col min="13825" max="13825" width="10.85546875" style="95" bestFit="1" customWidth="1"/>
    <col min="13826" max="13826" width="12" style="95" customWidth="1"/>
    <col min="13827" max="13828" width="12.7109375" style="95" customWidth="1"/>
    <col min="13829" max="13829" width="13.7109375" style="95" bestFit="1" customWidth="1"/>
    <col min="13830" max="13830" width="12.7109375" style="95" customWidth="1"/>
    <col min="13831" max="13831" width="13.7109375" style="95" bestFit="1" customWidth="1"/>
    <col min="13832" max="13832" width="17.140625" style="95" customWidth="1"/>
    <col min="13833" max="13833" width="9.140625" style="95"/>
    <col min="13834" max="13834" width="13.7109375" style="95" bestFit="1" customWidth="1"/>
    <col min="13835" max="13835" width="14.42578125" style="95" customWidth="1"/>
    <col min="13836" max="13836" width="9.140625" style="95"/>
    <col min="13837" max="13837" width="13.7109375" style="95" bestFit="1" customWidth="1"/>
    <col min="13838" max="14080" width="9.140625" style="95"/>
    <col min="14081" max="14081" width="10.85546875" style="95" bestFit="1" customWidth="1"/>
    <col min="14082" max="14082" width="12" style="95" customWidth="1"/>
    <col min="14083" max="14084" width="12.7109375" style="95" customWidth="1"/>
    <col min="14085" max="14085" width="13.7109375" style="95" bestFit="1" customWidth="1"/>
    <col min="14086" max="14086" width="12.7109375" style="95" customWidth="1"/>
    <col min="14087" max="14087" width="13.7109375" style="95" bestFit="1" customWidth="1"/>
    <col min="14088" max="14088" width="17.140625" style="95" customWidth="1"/>
    <col min="14089" max="14089" width="9.140625" style="95"/>
    <col min="14090" max="14090" width="13.7109375" style="95" bestFit="1" customWidth="1"/>
    <col min="14091" max="14091" width="14.42578125" style="95" customWidth="1"/>
    <col min="14092" max="14092" width="9.140625" style="95"/>
    <col min="14093" max="14093" width="13.7109375" style="95" bestFit="1" customWidth="1"/>
    <col min="14094" max="14336" width="9.140625" style="95"/>
    <col min="14337" max="14337" width="10.85546875" style="95" bestFit="1" customWidth="1"/>
    <col min="14338" max="14338" width="12" style="95" customWidth="1"/>
    <col min="14339" max="14340" width="12.7109375" style="95" customWidth="1"/>
    <col min="14341" max="14341" width="13.7109375" style="95" bestFit="1" customWidth="1"/>
    <col min="14342" max="14342" width="12.7109375" style="95" customWidth="1"/>
    <col min="14343" max="14343" width="13.7109375" style="95" bestFit="1" customWidth="1"/>
    <col min="14344" max="14344" width="17.140625" style="95" customWidth="1"/>
    <col min="14345" max="14345" width="9.140625" style="95"/>
    <col min="14346" max="14346" width="13.7109375" style="95" bestFit="1" customWidth="1"/>
    <col min="14347" max="14347" width="14.42578125" style="95" customWidth="1"/>
    <col min="14348" max="14348" width="9.140625" style="95"/>
    <col min="14349" max="14349" width="13.7109375" style="95" bestFit="1" customWidth="1"/>
    <col min="14350" max="14592" width="9.140625" style="95"/>
    <col min="14593" max="14593" width="10.85546875" style="95" bestFit="1" customWidth="1"/>
    <col min="14594" max="14594" width="12" style="95" customWidth="1"/>
    <col min="14595" max="14596" width="12.7109375" style="95" customWidth="1"/>
    <col min="14597" max="14597" width="13.7109375" style="95" bestFit="1" customWidth="1"/>
    <col min="14598" max="14598" width="12.7109375" style="95" customWidth="1"/>
    <col min="14599" max="14599" width="13.7109375" style="95" bestFit="1" customWidth="1"/>
    <col min="14600" max="14600" width="17.140625" style="95" customWidth="1"/>
    <col min="14601" max="14601" width="9.140625" style="95"/>
    <col min="14602" max="14602" width="13.7109375" style="95" bestFit="1" customWidth="1"/>
    <col min="14603" max="14603" width="14.42578125" style="95" customWidth="1"/>
    <col min="14604" max="14604" width="9.140625" style="95"/>
    <col min="14605" max="14605" width="13.7109375" style="95" bestFit="1" customWidth="1"/>
    <col min="14606" max="14848" width="9.140625" style="95"/>
    <col min="14849" max="14849" width="10.85546875" style="95" bestFit="1" customWidth="1"/>
    <col min="14850" max="14850" width="12" style="95" customWidth="1"/>
    <col min="14851" max="14852" width="12.7109375" style="95" customWidth="1"/>
    <col min="14853" max="14853" width="13.7109375" style="95" bestFit="1" customWidth="1"/>
    <col min="14854" max="14854" width="12.7109375" style="95" customWidth="1"/>
    <col min="14855" max="14855" width="13.7109375" style="95" bestFit="1" customWidth="1"/>
    <col min="14856" max="14856" width="17.140625" style="95" customWidth="1"/>
    <col min="14857" max="14857" width="9.140625" style="95"/>
    <col min="14858" max="14858" width="13.7109375" style="95" bestFit="1" customWidth="1"/>
    <col min="14859" max="14859" width="14.42578125" style="95" customWidth="1"/>
    <col min="14860" max="14860" width="9.140625" style="95"/>
    <col min="14861" max="14861" width="13.7109375" style="95" bestFit="1" customWidth="1"/>
    <col min="14862" max="15104" width="9.140625" style="95"/>
    <col min="15105" max="15105" width="10.85546875" style="95" bestFit="1" customWidth="1"/>
    <col min="15106" max="15106" width="12" style="95" customWidth="1"/>
    <col min="15107" max="15108" width="12.7109375" style="95" customWidth="1"/>
    <col min="15109" max="15109" width="13.7109375" style="95" bestFit="1" customWidth="1"/>
    <col min="15110" max="15110" width="12.7109375" style="95" customWidth="1"/>
    <col min="15111" max="15111" width="13.7109375" style="95" bestFit="1" customWidth="1"/>
    <col min="15112" max="15112" width="17.140625" style="95" customWidth="1"/>
    <col min="15113" max="15113" width="9.140625" style="95"/>
    <col min="15114" max="15114" width="13.7109375" style="95" bestFit="1" customWidth="1"/>
    <col min="15115" max="15115" width="14.42578125" style="95" customWidth="1"/>
    <col min="15116" max="15116" width="9.140625" style="95"/>
    <col min="15117" max="15117" width="13.7109375" style="95" bestFit="1" customWidth="1"/>
    <col min="15118" max="15360" width="9.140625" style="95"/>
    <col min="15361" max="15361" width="10.85546875" style="95" bestFit="1" customWidth="1"/>
    <col min="15362" max="15362" width="12" style="95" customWidth="1"/>
    <col min="15363" max="15364" width="12.7109375" style="95" customWidth="1"/>
    <col min="15365" max="15365" width="13.7109375" style="95" bestFit="1" customWidth="1"/>
    <col min="15366" max="15366" width="12.7109375" style="95" customWidth="1"/>
    <col min="15367" max="15367" width="13.7109375" style="95" bestFit="1" customWidth="1"/>
    <col min="15368" max="15368" width="17.140625" style="95" customWidth="1"/>
    <col min="15369" max="15369" width="9.140625" style="95"/>
    <col min="15370" max="15370" width="13.7109375" style="95" bestFit="1" customWidth="1"/>
    <col min="15371" max="15371" width="14.42578125" style="95" customWidth="1"/>
    <col min="15372" max="15372" width="9.140625" style="95"/>
    <col min="15373" max="15373" width="13.7109375" style="95" bestFit="1" customWidth="1"/>
    <col min="15374" max="15616" width="9.140625" style="95"/>
    <col min="15617" max="15617" width="10.85546875" style="95" bestFit="1" customWidth="1"/>
    <col min="15618" max="15618" width="12" style="95" customWidth="1"/>
    <col min="15619" max="15620" width="12.7109375" style="95" customWidth="1"/>
    <col min="15621" max="15621" width="13.7109375" style="95" bestFit="1" customWidth="1"/>
    <col min="15622" max="15622" width="12.7109375" style="95" customWidth="1"/>
    <col min="15623" max="15623" width="13.7109375" style="95" bestFit="1" customWidth="1"/>
    <col min="15624" max="15624" width="17.140625" style="95" customWidth="1"/>
    <col min="15625" max="15625" width="9.140625" style="95"/>
    <col min="15626" max="15626" width="13.7109375" style="95" bestFit="1" customWidth="1"/>
    <col min="15627" max="15627" width="14.42578125" style="95" customWidth="1"/>
    <col min="15628" max="15628" width="9.140625" style="95"/>
    <col min="15629" max="15629" width="13.7109375" style="95" bestFit="1" customWidth="1"/>
    <col min="15630" max="15872" width="9.140625" style="95"/>
    <col min="15873" max="15873" width="10.85546875" style="95" bestFit="1" customWidth="1"/>
    <col min="15874" max="15874" width="12" style="95" customWidth="1"/>
    <col min="15875" max="15876" width="12.7109375" style="95" customWidth="1"/>
    <col min="15877" max="15877" width="13.7109375" style="95" bestFit="1" customWidth="1"/>
    <col min="15878" max="15878" width="12.7109375" style="95" customWidth="1"/>
    <col min="15879" max="15879" width="13.7109375" style="95" bestFit="1" customWidth="1"/>
    <col min="15880" max="15880" width="17.140625" style="95" customWidth="1"/>
    <col min="15881" max="15881" width="9.140625" style="95"/>
    <col min="15882" max="15882" width="13.7109375" style="95" bestFit="1" customWidth="1"/>
    <col min="15883" max="15883" width="14.42578125" style="95" customWidth="1"/>
    <col min="15884" max="15884" width="9.140625" style="95"/>
    <col min="15885" max="15885" width="13.7109375" style="95" bestFit="1" customWidth="1"/>
    <col min="15886" max="16128" width="9.140625" style="95"/>
    <col min="16129" max="16129" width="10.85546875" style="95" bestFit="1" customWidth="1"/>
    <col min="16130" max="16130" width="12" style="95" customWidth="1"/>
    <col min="16131" max="16132" width="12.7109375" style="95" customWidth="1"/>
    <col min="16133" max="16133" width="13.7109375" style="95" bestFit="1" customWidth="1"/>
    <col min="16134" max="16134" width="12.7109375" style="95" customWidth="1"/>
    <col min="16135" max="16135" width="13.7109375" style="95" bestFit="1" customWidth="1"/>
    <col min="16136" max="16136" width="17.140625" style="95" customWidth="1"/>
    <col min="16137" max="16137" width="9.140625" style="95"/>
    <col min="16138" max="16138" width="13.7109375" style="95" bestFit="1" customWidth="1"/>
    <col min="16139" max="16139" width="14.42578125" style="95" customWidth="1"/>
    <col min="16140" max="16140" width="9.140625" style="95"/>
    <col min="16141" max="16141" width="13.7109375" style="95" bestFit="1" customWidth="1"/>
    <col min="16142" max="16384" width="9.140625" style="95"/>
  </cols>
  <sheetData>
    <row r="1" spans="1:14">
      <c r="A1" s="1631" t="s">
        <v>460</v>
      </c>
      <c r="B1" s="1631"/>
      <c r="C1" s="1631"/>
      <c r="D1" s="1631"/>
      <c r="E1" s="1631"/>
      <c r="F1" s="1631"/>
      <c r="G1" s="1631"/>
    </row>
    <row r="2" spans="1:14" ht="15.75">
      <c r="A2" s="1632" t="s">
        <v>137</v>
      </c>
      <c r="B2" s="1632"/>
      <c r="C2" s="1632"/>
      <c r="D2" s="1632"/>
      <c r="E2" s="1632"/>
      <c r="F2" s="1632"/>
      <c r="G2" s="1632"/>
    </row>
    <row r="3" spans="1:14">
      <c r="A3" s="1633" t="s">
        <v>138</v>
      </c>
      <c r="B3" s="1633"/>
      <c r="C3" s="1633"/>
      <c r="D3" s="1633"/>
      <c r="E3" s="1633"/>
      <c r="F3" s="1633"/>
      <c r="G3" s="1633"/>
      <c r="I3" s="1479"/>
      <c r="J3" s="1479"/>
      <c r="K3" s="1479"/>
      <c r="L3" s="1479"/>
      <c r="M3" s="1479"/>
      <c r="N3" s="1479"/>
    </row>
    <row r="4" spans="1:14" ht="15.75" thickBot="1">
      <c r="A4" s="1634" t="s">
        <v>139</v>
      </c>
      <c r="B4" s="1634"/>
      <c r="C4" s="1634"/>
      <c r="D4" s="1634"/>
      <c r="E4" s="1634"/>
      <c r="F4" s="1634"/>
      <c r="G4" s="1634"/>
      <c r="I4" s="1479"/>
      <c r="J4" s="1479"/>
      <c r="K4" s="1479"/>
      <c r="L4" s="1479"/>
      <c r="M4" s="1479"/>
      <c r="N4" s="1479"/>
    </row>
    <row r="5" spans="1:14" ht="15.75" thickTop="1">
      <c r="A5" s="1635" t="s">
        <v>140</v>
      </c>
      <c r="B5" s="1637" t="s">
        <v>5</v>
      </c>
      <c r="C5" s="1637"/>
      <c r="D5" s="1638" t="s">
        <v>6</v>
      </c>
      <c r="E5" s="1639"/>
      <c r="F5" s="1637" t="s">
        <v>50</v>
      </c>
      <c r="G5" s="1640"/>
    </row>
    <row r="6" spans="1:14">
      <c r="A6" s="1636"/>
      <c r="B6" s="96" t="s">
        <v>141</v>
      </c>
      <c r="C6" s="96" t="s">
        <v>4</v>
      </c>
      <c r="D6" s="97" t="s">
        <v>141</v>
      </c>
      <c r="E6" s="97" t="s">
        <v>4</v>
      </c>
      <c r="F6" s="97" t="s">
        <v>141</v>
      </c>
      <c r="G6" s="98" t="s">
        <v>4</v>
      </c>
    </row>
    <row r="7" spans="1:14">
      <c r="A7" s="99" t="s">
        <v>142</v>
      </c>
      <c r="B7" s="100">
        <v>99.64</v>
      </c>
      <c r="C7" s="101">
        <v>7.5</v>
      </c>
      <c r="D7" s="101">
        <v>106.52</v>
      </c>
      <c r="E7" s="102">
        <v>6.9</v>
      </c>
      <c r="F7" s="103">
        <v>115.7</v>
      </c>
      <c r="G7" s="104">
        <v>8.61</v>
      </c>
    </row>
    <row r="8" spans="1:14">
      <c r="A8" s="99" t="s">
        <v>143</v>
      </c>
      <c r="B8" s="105">
        <v>99.87</v>
      </c>
      <c r="C8" s="106">
        <v>7.6</v>
      </c>
      <c r="D8" s="107">
        <v>107.05</v>
      </c>
      <c r="E8" s="106">
        <v>7.2</v>
      </c>
      <c r="F8" s="108">
        <v>115.5</v>
      </c>
      <c r="G8" s="109">
        <v>7.9</v>
      </c>
    </row>
    <row r="9" spans="1:14">
      <c r="A9" s="99" t="s">
        <v>144</v>
      </c>
      <c r="B9" s="110">
        <v>100.17</v>
      </c>
      <c r="C9" s="101">
        <v>7.5</v>
      </c>
      <c r="D9" s="111">
        <v>108.37</v>
      </c>
      <c r="E9" s="101">
        <v>8.1999999999999993</v>
      </c>
      <c r="F9" s="112">
        <v>115.66</v>
      </c>
      <c r="G9" s="104">
        <v>6.73</v>
      </c>
    </row>
    <row r="10" spans="1:14">
      <c r="A10" s="99" t="s">
        <v>145</v>
      </c>
      <c r="B10" s="110">
        <v>100.37</v>
      </c>
      <c r="C10" s="101">
        <v>7.2</v>
      </c>
      <c r="D10" s="111">
        <v>110.85</v>
      </c>
      <c r="E10" s="101">
        <v>10.44</v>
      </c>
      <c r="F10" s="112">
        <v>116.12</v>
      </c>
      <c r="G10" s="104">
        <v>4.75</v>
      </c>
    </row>
    <row r="11" spans="1:14">
      <c r="A11" s="99" t="s">
        <v>146</v>
      </c>
      <c r="B11" s="110">
        <v>99.38</v>
      </c>
      <c r="C11" s="101">
        <v>7</v>
      </c>
      <c r="D11" s="111">
        <v>110.88</v>
      </c>
      <c r="E11" s="101">
        <v>11.58</v>
      </c>
      <c r="F11" s="112">
        <v>115.1</v>
      </c>
      <c r="G11" s="104">
        <v>3.8</v>
      </c>
    </row>
    <row r="12" spans="1:14">
      <c r="A12" s="99" t="s">
        <v>147</v>
      </c>
      <c r="B12" s="110">
        <v>98.58</v>
      </c>
      <c r="C12" s="101">
        <v>6.8</v>
      </c>
      <c r="D12" s="111">
        <v>110.5</v>
      </c>
      <c r="E12" s="101">
        <v>12.1</v>
      </c>
      <c r="F12" s="112">
        <v>113.9</v>
      </c>
      <c r="G12" s="113">
        <v>3.2</v>
      </c>
    </row>
    <row r="13" spans="1:14">
      <c r="A13" s="99" t="s">
        <v>148</v>
      </c>
      <c r="B13" s="110">
        <v>98.67</v>
      </c>
      <c r="C13" s="111">
        <v>7</v>
      </c>
      <c r="D13" s="111">
        <v>109.8</v>
      </c>
      <c r="E13" s="111">
        <v>11.3</v>
      </c>
      <c r="F13" s="112">
        <v>113.38</v>
      </c>
      <c r="G13" s="113">
        <v>3.26</v>
      </c>
    </row>
    <row r="14" spans="1:14">
      <c r="A14" s="99" t="s">
        <v>149</v>
      </c>
      <c r="B14" s="110">
        <v>99.05</v>
      </c>
      <c r="C14" s="101">
        <v>7</v>
      </c>
      <c r="D14" s="111">
        <v>109.18</v>
      </c>
      <c r="E14" s="101">
        <v>10.24</v>
      </c>
      <c r="F14" s="112">
        <v>112.4</v>
      </c>
      <c r="G14" s="113">
        <v>2.9</v>
      </c>
    </row>
    <row r="15" spans="1:14">
      <c r="A15" s="99" t="s">
        <v>150</v>
      </c>
      <c r="B15" s="110">
        <v>99.68</v>
      </c>
      <c r="C15" s="101">
        <v>6.9</v>
      </c>
      <c r="D15" s="111">
        <v>109.35</v>
      </c>
      <c r="E15" s="101">
        <v>9.7100000000000009</v>
      </c>
      <c r="F15" s="112">
        <v>113.5</v>
      </c>
      <c r="G15" s="113">
        <v>3.8</v>
      </c>
    </row>
    <row r="16" spans="1:14">
      <c r="A16" s="99" t="s">
        <v>151</v>
      </c>
      <c r="B16" s="110">
        <v>101.29</v>
      </c>
      <c r="C16" s="101">
        <v>7.1</v>
      </c>
      <c r="D16" s="111">
        <v>111.48</v>
      </c>
      <c r="E16" s="101">
        <v>10.039999999999999</v>
      </c>
      <c r="F16" s="112"/>
      <c r="G16" s="113"/>
    </row>
    <row r="17" spans="1:7">
      <c r="A17" s="99" t="s">
        <v>152</v>
      </c>
      <c r="B17" s="110">
        <v>101.17</v>
      </c>
      <c r="C17" s="101">
        <v>7.4</v>
      </c>
      <c r="D17" s="111">
        <v>112.44</v>
      </c>
      <c r="E17" s="101">
        <v>11.12</v>
      </c>
      <c r="F17" s="112"/>
      <c r="G17" s="113"/>
    </row>
    <row r="18" spans="1:7">
      <c r="A18" s="99" t="s">
        <v>153</v>
      </c>
      <c r="B18" s="110">
        <v>102.2</v>
      </c>
      <c r="C18" s="101">
        <v>7.6</v>
      </c>
      <c r="D18" s="111">
        <v>112.88</v>
      </c>
      <c r="E18" s="114">
        <v>10.44</v>
      </c>
      <c r="F18" s="112"/>
      <c r="G18" s="115"/>
    </row>
    <row r="19" spans="1:7" ht="15.75" thickBot="1">
      <c r="A19" s="116" t="s">
        <v>154</v>
      </c>
      <c r="B19" s="117">
        <v>100</v>
      </c>
      <c r="C19" s="118">
        <f>AVERAGE(C7:C18)</f>
        <v>7.2166666666666659</v>
      </c>
      <c r="D19" s="117">
        <f>AVERAGE(D7:D18)</f>
        <v>109.94166666666665</v>
      </c>
      <c r="E19" s="118">
        <f>AVERAGE(E7:E18)</f>
        <v>9.9391666666666652</v>
      </c>
      <c r="F19" s="117">
        <f>AVERAGE(F7:F18)</f>
        <v>114.58444444444444</v>
      </c>
      <c r="G19" s="119">
        <f>AVERAGE(G7:G18)</f>
        <v>4.9944444444444436</v>
      </c>
    </row>
    <row r="20" spans="1:7" ht="15.75" thickTop="1">
      <c r="A20" s="120"/>
    </row>
    <row r="21" spans="1:7">
      <c r="A21" s="122"/>
      <c r="G21" s="123"/>
    </row>
    <row r="23" spans="1:7">
      <c r="F23" s="124"/>
      <c r="G23" s="124"/>
    </row>
  </sheetData>
  <mergeCells count="8">
    <mergeCell ref="A1:G1"/>
    <mergeCell ref="A2:G2"/>
    <mergeCell ref="A3:G3"/>
    <mergeCell ref="A4:G4"/>
    <mergeCell ref="A5:A6"/>
    <mergeCell ref="B5:C5"/>
    <mergeCell ref="D5:E5"/>
    <mergeCell ref="F5:G5"/>
  </mergeCells>
  <printOptions horizontalCentered="1"/>
  <pageMargins left="0.75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5"/>
  <sheetViews>
    <sheetView zoomScaleSheetLayoutView="96" workbookViewId="0">
      <selection activeCell="A2" sqref="A2:M2"/>
    </sheetView>
  </sheetViews>
  <sheetFormatPr defaultRowHeight="12.75"/>
  <cols>
    <col min="1" max="1" width="11.7109375" style="125" bestFit="1" customWidth="1"/>
    <col min="2" max="3" width="9.5703125" style="125" hidden="1" customWidth="1"/>
    <col min="4" max="4" width="0" style="125" hidden="1" customWidth="1"/>
    <col min="5" max="5" width="10.140625" style="125" customWidth="1"/>
    <col min="6" max="6" width="11.140625" style="125" customWidth="1"/>
    <col min="7" max="10" width="9.140625" style="125" customWidth="1"/>
    <col min="11" max="11" width="9.7109375" style="125" customWidth="1"/>
    <col min="12" max="12" width="9.140625" style="125" customWidth="1"/>
    <col min="13" max="256" width="9.140625" style="125"/>
    <col min="257" max="257" width="11.7109375" style="125" bestFit="1" customWidth="1"/>
    <col min="258" max="260" width="0" style="125" hidden="1" customWidth="1"/>
    <col min="261" max="261" width="10.140625" style="125" customWidth="1"/>
    <col min="262" max="262" width="11.140625" style="125" customWidth="1"/>
    <col min="263" max="266" width="9.140625" style="125" customWidth="1"/>
    <col min="267" max="267" width="9.7109375" style="125" customWidth="1"/>
    <col min="268" max="268" width="9.140625" style="125" customWidth="1"/>
    <col min="269" max="512" width="9.140625" style="125"/>
    <col min="513" max="513" width="11.7109375" style="125" bestFit="1" customWidth="1"/>
    <col min="514" max="516" width="0" style="125" hidden="1" customWidth="1"/>
    <col min="517" max="517" width="10.140625" style="125" customWidth="1"/>
    <col min="518" max="518" width="11.140625" style="125" customWidth="1"/>
    <col min="519" max="522" width="9.140625" style="125" customWidth="1"/>
    <col min="523" max="523" width="9.7109375" style="125" customWidth="1"/>
    <col min="524" max="524" width="9.140625" style="125" customWidth="1"/>
    <col min="525" max="768" width="9.140625" style="125"/>
    <col min="769" max="769" width="11.7109375" style="125" bestFit="1" customWidth="1"/>
    <col min="770" max="772" width="0" style="125" hidden="1" customWidth="1"/>
    <col min="773" max="773" width="10.140625" style="125" customWidth="1"/>
    <col min="774" max="774" width="11.140625" style="125" customWidth="1"/>
    <col min="775" max="778" width="9.140625" style="125" customWidth="1"/>
    <col min="779" max="779" width="9.7109375" style="125" customWidth="1"/>
    <col min="780" max="780" width="9.140625" style="125" customWidth="1"/>
    <col min="781" max="1024" width="9.140625" style="125"/>
    <col min="1025" max="1025" width="11.7109375" style="125" bestFit="1" customWidth="1"/>
    <col min="1026" max="1028" width="0" style="125" hidden="1" customWidth="1"/>
    <col min="1029" max="1029" width="10.140625" style="125" customWidth="1"/>
    <col min="1030" max="1030" width="11.140625" style="125" customWidth="1"/>
    <col min="1031" max="1034" width="9.140625" style="125" customWidth="1"/>
    <col min="1035" max="1035" width="9.7109375" style="125" customWidth="1"/>
    <col min="1036" max="1036" width="9.140625" style="125" customWidth="1"/>
    <col min="1037" max="1280" width="9.140625" style="125"/>
    <col min="1281" max="1281" width="11.7109375" style="125" bestFit="1" customWidth="1"/>
    <col min="1282" max="1284" width="0" style="125" hidden="1" customWidth="1"/>
    <col min="1285" max="1285" width="10.140625" style="125" customWidth="1"/>
    <col min="1286" max="1286" width="11.140625" style="125" customWidth="1"/>
    <col min="1287" max="1290" width="9.140625" style="125" customWidth="1"/>
    <col min="1291" max="1291" width="9.7109375" style="125" customWidth="1"/>
    <col min="1292" max="1292" width="9.140625" style="125" customWidth="1"/>
    <col min="1293" max="1536" width="9.140625" style="125"/>
    <col min="1537" max="1537" width="11.7109375" style="125" bestFit="1" customWidth="1"/>
    <col min="1538" max="1540" width="0" style="125" hidden="1" customWidth="1"/>
    <col min="1541" max="1541" width="10.140625" style="125" customWidth="1"/>
    <col min="1542" max="1542" width="11.140625" style="125" customWidth="1"/>
    <col min="1543" max="1546" width="9.140625" style="125" customWidth="1"/>
    <col min="1547" max="1547" width="9.7109375" style="125" customWidth="1"/>
    <col min="1548" max="1548" width="9.140625" style="125" customWidth="1"/>
    <col min="1549" max="1792" width="9.140625" style="125"/>
    <col min="1793" max="1793" width="11.7109375" style="125" bestFit="1" customWidth="1"/>
    <col min="1794" max="1796" width="0" style="125" hidden="1" customWidth="1"/>
    <col min="1797" max="1797" width="10.140625" style="125" customWidth="1"/>
    <col min="1798" max="1798" width="11.140625" style="125" customWidth="1"/>
    <col min="1799" max="1802" width="9.140625" style="125" customWidth="1"/>
    <col min="1803" max="1803" width="9.7109375" style="125" customWidth="1"/>
    <col min="1804" max="1804" width="9.140625" style="125" customWidth="1"/>
    <col min="1805" max="2048" width="9.140625" style="125"/>
    <col min="2049" max="2049" width="11.7109375" style="125" bestFit="1" customWidth="1"/>
    <col min="2050" max="2052" width="0" style="125" hidden="1" customWidth="1"/>
    <col min="2053" max="2053" width="10.140625" style="125" customWidth="1"/>
    <col min="2054" max="2054" width="11.140625" style="125" customWidth="1"/>
    <col min="2055" max="2058" width="9.140625" style="125" customWidth="1"/>
    <col min="2059" max="2059" width="9.7109375" style="125" customWidth="1"/>
    <col min="2060" max="2060" width="9.140625" style="125" customWidth="1"/>
    <col min="2061" max="2304" width="9.140625" style="125"/>
    <col min="2305" max="2305" width="11.7109375" style="125" bestFit="1" customWidth="1"/>
    <col min="2306" max="2308" width="0" style="125" hidden="1" customWidth="1"/>
    <col min="2309" max="2309" width="10.140625" style="125" customWidth="1"/>
    <col min="2310" max="2310" width="11.140625" style="125" customWidth="1"/>
    <col min="2311" max="2314" width="9.140625" style="125" customWidth="1"/>
    <col min="2315" max="2315" width="9.7109375" style="125" customWidth="1"/>
    <col min="2316" max="2316" width="9.140625" style="125" customWidth="1"/>
    <col min="2317" max="2560" width="9.140625" style="125"/>
    <col min="2561" max="2561" width="11.7109375" style="125" bestFit="1" customWidth="1"/>
    <col min="2562" max="2564" width="0" style="125" hidden="1" customWidth="1"/>
    <col min="2565" max="2565" width="10.140625" style="125" customWidth="1"/>
    <col min="2566" max="2566" width="11.140625" style="125" customWidth="1"/>
    <col min="2567" max="2570" width="9.140625" style="125" customWidth="1"/>
    <col min="2571" max="2571" width="9.7109375" style="125" customWidth="1"/>
    <col min="2572" max="2572" width="9.140625" style="125" customWidth="1"/>
    <col min="2573" max="2816" width="9.140625" style="125"/>
    <col min="2817" max="2817" width="11.7109375" style="125" bestFit="1" customWidth="1"/>
    <col min="2818" max="2820" width="0" style="125" hidden="1" customWidth="1"/>
    <col min="2821" max="2821" width="10.140625" style="125" customWidth="1"/>
    <col min="2822" max="2822" width="11.140625" style="125" customWidth="1"/>
    <col min="2823" max="2826" width="9.140625" style="125" customWidth="1"/>
    <col min="2827" max="2827" width="9.7109375" style="125" customWidth="1"/>
    <col min="2828" max="2828" width="9.140625" style="125" customWidth="1"/>
    <col min="2829" max="3072" width="9.140625" style="125"/>
    <col min="3073" max="3073" width="11.7109375" style="125" bestFit="1" customWidth="1"/>
    <col min="3074" max="3076" width="0" style="125" hidden="1" customWidth="1"/>
    <col min="3077" max="3077" width="10.140625" style="125" customWidth="1"/>
    <col min="3078" max="3078" width="11.140625" style="125" customWidth="1"/>
    <col min="3079" max="3082" width="9.140625" style="125" customWidth="1"/>
    <col min="3083" max="3083" width="9.7109375" style="125" customWidth="1"/>
    <col min="3084" max="3084" width="9.140625" style="125" customWidth="1"/>
    <col min="3085" max="3328" width="9.140625" style="125"/>
    <col min="3329" max="3329" width="11.7109375" style="125" bestFit="1" customWidth="1"/>
    <col min="3330" max="3332" width="0" style="125" hidden="1" customWidth="1"/>
    <col min="3333" max="3333" width="10.140625" style="125" customWidth="1"/>
    <col min="3334" max="3334" width="11.140625" style="125" customWidth="1"/>
    <col min="3335" max="3338" width="9.140625" style="125" customWidth="1"/>
    <col min="3339" max="3339" width="9.7109375" style="125" customWidth="1"/>
    <col min="3340" max="3340" width="9.140625" style="125" customWidth="1"/>
    <col min="3341" max="3584" width="9.140625" style="125"/>
    <col min="3585" max="3585" width="11.7109375" style="125" bestFit="1" customWidth="1"/>
    <col min="3586" max="3588" width="0" style="125" hidden="1" customWidth="1"/>
    <col min="3589" max="3589" width="10.140625" style="125" customWidth="1"/>
    <col min="3590" max="3590" width="11.140625" style="125" customWidth="1"/>
    <col min="3591" max="3594" width="9.140625" style="125" customWidth="1"/>
    <col min="3595" max="3595" width="9.7109375" style="125" customWidth="1"/>
    <col min="3596" max="3596" width="9.140625" style="125" customWidth="1"/>
    <col min="3597" max="3840" width="9.140625" style="125"/>
    <col min="3841" max="3841" width="11.7109375" style="125" bestFit="1" customWidth="1"/>
    <col min="3842" max="3844" width="0" style="125" hidden="1" customWidth="1"/>
    <col min="3845" max="3845" width="10.140625" style="125" customWidth="1"/>
    <col min="3846" max="3846" width="11.140625" style="125" customWidth="1"/>
    <col min="3847" max="3850" width="9.140625" style="125" customWidth="1"/>
    <col min="3851" max="3851" width="9.7109375" style="125" customWidth="1"/>
    <col min="3852" max="3852" width="9.140625" style="125" customWidth="1"/>
    <col min="3853" max="4096" width="9.140625" style="125"/>
    <col min="4097" max="4097" width="11.7109375" style="125" bestFit="1" customWidth="1"/>
    <col min="4098" max="4100" width="0" style="125" hidden="1" customWidth="1"/>
    <col min="4101" max="4101" width="10.140625" style="125" customWidth="1"/>
    <col min="4102" max="4102" width="11.140625" style="125" customWidth="1"/>
    <col min="4103" max="4106" width="9.140625" style="125" customWidth="1"/>
    <col min="4107" max="4107" width="9.7109375" style="125" customWidth="1"/>
    <col min="4108" max="4108" width="9.140625" style="125" customWidth="1"/>
    <col min="4109" max="4352" width="9.140625" style="125"/>
    <col min="4353" max="4353" width="11.7109375" style="125" bestFit="1" customWidth="1"/>
    <col min="4354" max="4356" width="0" style="125" hidden="1" customWidth="1"/>
    <col min="4357" max="4357" width="10.140625" style="125" customWidth="1"/>
    <col min="4358" max="4358" width="11.140625" style="125" customWidth="1"/>
    <col min="4359" max="4362" width="9.140625" style="125" customWidth="1"/>
    <col min="4363" max="4363" width="9.7109375" style="125" customWidth="1"/>
    <col min="4364" max="4364" width="9.140625" style="125" customWidth="1"/>
    <col min="4365" max="4608" width="9.140625" style="125"/>
    <col min="4609" max="4609" width="11.7109375" style="125" bestFit="1" customWidth="1"/>
    <col min="4610" max="4612" width="0" style="125" hidden="1" customWidth="1"/>
    <col min="4613" max="4613" width="10.140625" style="125" customWidth="1"/>
    <col min="4614" max="4614" width="11.140625" style="125" customWidth="1"/>
    <col min="4615" max="4618" width="9.140625" style="125" customWidth="1"/>
    <col min="4619" max="4619" width="9.7109375" style="125" customWidth="1"/>
    <col min="4620" max="4620" width="9.140625" style="125" customWidth="1"/>
    <col min="4621" max="4864" width="9.140625" style="125"/>
    <col min="4865" max="4865" width="11.7109375" style="125" bestFit="1" customWidth="1"/>
    <col min="4866" max="4868" width="0" style="125" hidden="1" customWidth="1"/>
    <col min="4869" max="4869" width="10.140625" style="125" customWidth="1"/>
    <col min="4870" max="4870" width="11.140625" style="125" customWidth="1"/>
    <col min="4871" max="4874" width="9.140625" style="125" customWidth="1"/>
    <col min="4875" max="4875" width="9.7109375" style="125" customWidth="1"/>
    <col min="4876" max="4876" width="9.140625" style="125" customWidth="1"/>
    <col min="4877" max="5120" width="9.140625" style="125"/>
    <col min="5121" max="5121" width="11.7109375" style="125" bestFit="1" customWidth="1"/>
    <col min="5122" max="5124" width="0" style="125" hidden="1" customWidth="1"/>
    <col min="5125" max="5125" width="10.140625" style="125" customWidth="1"/>
    <col min="5126" max="5126" width="11.140625" style="125" customWidth="1"/>
    <col min="5127" max="5130" width="9.140625" style="125" customWidth="1"/>
    <col min="5131" max="5131" width="9.7109375" style="125" customWidth="1"/>
    <col min="5132" max="5132" width="9.140625" style="125" customWidth="1"/>
    <col min="5133" max="5376" width="9.140625" style="125"/>
    <col min="5377" max="5377" width="11.7109375" style="125" bestFit="1" customWidth="1"/>
    <col min="5378" max="5380" width="0" style="125" hidden="1" customWidth="1"/>
    <col min="5381" max="5381" width="10.140625" style="125" customWidth="1"/>
    <col min="5382" max="5382" width="11.140625" style="125" customWidth="1"/>
    <col min="5383" max="5386" width="9.140625" style="125" customWidth="1"/>
    <col min="5387" max="5387" width="9.7109375" style="125" customWidth="1"/>
    <col min="5388" max="5388" width="9.140625" style="125" customWidth="1"/>
    <col min="5389" max="5632" width="9.140625" style="125"/>
    <col min="5633" max="5633" width="11.7109375" style="125" bestFit="1" customWidth="1"/>
    <col min="5634" max="5636" width="0" style="125" hidden="1" customWidth="1"/>
    <col min="5637" max="5637" width="10.140625" style="125" customWidth="1"/>
    <col min="5638" max="5638" width="11.140625" style="125" customWidth="1"/>
    <col min="5639" max="5642" width="9.140625" style="125" customWidth="1"/>
    <col min="5643" max="5643" width="9.7109375" style="125" customWidth="1"/>
    <col min="5644" max="5644" width="9.140625" style="125" customWidth="1"/>
    <col min="5645" max="5888" width="9.140625" style="125"/>
    <col min="5889" max="5889" width="11.7109375" style="125" bestFit="1" customWidth="1"/>
    <col min="5890" max="5892" width="0" style="125" hidden="1" customWidth="1"/>
    <col min="5893" max="5893" width="10.140625" style="125" customWidth="1"/>
    <col min="5894" max="5894" width="11.140625" style="125" customWidth="1"/>
    <col min="5895" max="5898" width="9.140625" style="125" customWidth="1"/>
    <col min="5899" max="5899" width="9.7109375" style="125" customWidth="1"/>
    <col min="5900" max="5900" width="9.140625" style="125" customWidth="1"/>
    <col min="5901" max="6144" width="9.140625" style="125"/>
    <col min="6145" max="6145" width="11.7109375" style="125" bestFit="1" customWidth="1"/>
    <col min="6146" max="6148" width="0" style="125" hidden="1" customWidth="1"/>
    <col min="6149" max="6149" width="10.140625" style="125" customWidth="1"/>
    <col min="6150" max="6150" width="11.140625" style="125" customWidth="1"/>
    <col min="6151" max="6154" width="9.140625" style="125" customWidth="1"/>
    <col min="6155" max="6155" width="9.7109375" style="125" customWidth="1"/>
    <col min="6156" max="6156" width="9.140625" style="125" customWidth="1"/>
    <col min="6157" max="6400" width="9.140625" style="125"/>
    <col min="6401" max="6401" width="11.7109375" style="125" bestFit="1" customWidth="1"/>
    <col min="6402" max="6404" width="0" style="125" hidden="1" customWidth="1"/>
    <col min="6405" max="6405" width="10.140625" style="125" customWidth="1"/>
    <col min="6406" max="6406" width="11.140625" style="125" customWidth="1"/>
    <col min="6407" max="6410" width="9.140625" style="125" customWidth="1"/>
    <col min="6411" max="6411" width="9.7109375" style="125" customWidth="1"/>
    <col min="6412" max="6412" width="9.140625" style="125" customWidth="1"/>
    <col min="6413" max="6656" width="9.140625" style="125"/>
    <col min="6657" max="6657" width="11.7109375" style="125" bestFit="1" customWidth="1"/>
    <col min="6658" max="6660" width="0" style="125" hidden="1" customWidth="1"/>
    <col min="6661" max="6661" width="10.140625" style="125" customWidth="1"/>
    <col min="6662" max="6662" width="11.140625" style="125" customWidth="1"/>
    <col min="6663" max="6666" width="9.140625" style="125" customWidth="1"/>
    <col min="6667" max="6667" width="9.7109375" style="125" customWidth="1"/>
    <col min="6668" max="6668" width="9.140625" style="125" customWidth="1"/>
    <col min="6669" max="6912" width="9.140625" style="125"/>
    <col min="6913" max="6913" width="11.7109375" style="125" bestFit="1" customWidth="1"/>
    <col min="6914" max="6916" width="0" style="125" hidden="1" customWidth="1"/>
    <col min="6917" max="6917" width="10.140625" style="125" customWidth="1"/>
    <col min="6918" max="6918" width="11.140625" style="125" customWidth="1"/>
    <col min="6919" max="6922" width="9.140625" style="125" customWidth="1"/>
    <col min="6923" max="6923" width="9.7109375" style="125" customWidth="1"/>
    <col min="6924" max="6924" width="9.140625" style="125" customWidth="1"/>
    <col min="6925" max="7168" width="9.140625" style="125"/>
    <col min="7169" max="7169" width="11.7109375" style="125" bestFit="1" customWidth="1"/>
    <col min="7170" max="7172" width="0" style="125" hidden="1" customWidth="1"/>
    <col min="7173" max="7173" width="10.140625" style="125" customWidth="1"/>
    <col min="7174" max="7174" width="11.140625" style="125" customWidth="1"/>
    <col min="7175" max="7178" width="9.140625" style="125" customWidth="1"/>
    <col min="7179" max="7179" width="9.7109375" style="125" customWidth="1"/>
    <col min="7180" max="7180" width="9.140625" style="125" customWidth="1"/>
    <col min="7181" max="7424" width="9.140625" style="125"/>
    <col min="7425" max="7425" width="11.7109375" style="125" bestFit="1" customWidth="1"/>
    <col min="7426" max="7428" width="0" style="125" hidden="1" customWidth="1"/>
    <col min="7429" max="7429" width="10.140625" style="125" customWidth="1"/>
    <col min="7430" max="7430" width="11.140625" style="125" customWidth="1"/>
    <col min="7431" max="7434" width="9.140625" style="125" customWidth="1"/>
    <col min="7435" max="7435" width="9.7109375" style="125" customWidth="1"/>
    <col min="7436" max="7436" width="9.140625" style="125" customWidth="1"/>
    <col min="7437" max="7680" width="9.140625" style="125"/>
    <col min="7681" max="7681" width="11.7109375" style="125" bestFit="1" customWidth="1"/>
    <col min="7682" max="7684" width="0" style="125" hidden="1" customWidth="1"/>
    <col min="7685" max="7685" width="10.140625" style="125" customWidth="1"/>
    <col min="7686" max="7686" width="11.140625" style="125" customWidth="1"/>
    <col min="7687" max="7690" width="9.140625" style="125" customWidth="1"/>
    <col min="7691" max="7691" width="9.7109375" style="125" customWidth="1"/>
    <col min="7692" max="7692" width="9.140625" style="125" customWidth="1"/>
    <col min="7693" max="7936" width="9.140625" style="125"/>
    <col min="7937" max="7937" width="11.7109375" style="125" bestFit="1" customWidth="1"/>
    <col min="7938" max="7940" width="0" style="125" hidden="1" customWidth="1"/>
    <col min="7941" max="7941" width="10.140625" style="125" customWidth="1"/>
    <col min="7942" max="7942" width="11.140625" style="125" customWidth="1"/>
    <col min="7943" max="7946" width="9.140625" style="125" customWidth="1"/>
    <col min="7947" max="7947" width="9.7109375" style="125" customWidth="1"/>
    <col min="7948" max="7948" width="9.140625" style="125" customWidth="1"/>
    <col min="7949" max="8192" width="9.140625" style="125"/>
    <col min="8193" max="8193" width="11.7109375" style="125" bestFit="1" customWidth="1"/>
    <col min="8194" max="8196" width="0" style="125" hidden="1" customWidth="1"/>
    <col min="8197" max="8197" width="10.140625" style="125" customWidth="1"/>
    <col min="8198" max="8198" width="11.140625" style="125" customWidth="1"/>
    <col min="8199" max="8202" width="9.140625" style="125" customWidth="1"/>
    <col min="8203" max="8203" width="9.7109375" style="125" customWidth="1"/>
    <col min="8204" max="8204" width="9.140625" style="125" customWidth="1"/>
    <col min="8205" max="8448" width="9.140625" style="125"/>
    <col min="8449" max="8449" width="11.7109375" style="125" bestFit="1" customWidth="1"/>
    <col min="8450" max="8452" width="0" style="125" hidden="1" customWidth="1"/>
    <col min="8453" max="8453" width="10.140625" style="125" customWidth="1"/>
    <col min="8454" max="8454" width="11.140625" style="125" customWidth="1"/>
    <col min="8455" max="8458" width="9.140625" style="125" customWidth="1"/>
    <col min="8459" max="8459" width="9.7109375" style="125" customWidth="1"/>
    <col min="8460" max="8460" width="9.140625" style="125" customWidth="1"/>
    <col min="8461" max="8704" width="9.140625" style="125"/>
    <col min="8705" max="8705" width="11.7109375" style="125" bestFit="1" customWidth="1"/>
    <col min="8706" max="8708" width="0" style="125" hidden="1" customWidth="1"/>
    <col min="8709" max="8709" width="10.140625" style="125" customWidth="1"/>
    <col min="8710" max="8710" width="11.140625" style="125" customWidth="1"/>
    <col min="8711" max="8714" width="9.140625" style="125" customWidth="1"/>
    <col min="8715" max="8715" width="9.7109375" style="125" customWidth="1"/>
    <col min="8716" max="8716" width="9.140625" style="125" customWidth="1"/>
    <col min="8717" max="8960" width="9.140625" style="125"/>
    <col min="8961" max="8961" width="11.7109375" style="125" bestFit="1" customWidth="1"/>
    <col min="8962" max="8964" width="0" style="125" hidden="1" customWidth="1"/>
    <col min="8965" max="8965" width="10.140625" style="125" customWidth="1"/>
    <col min="8966" max="8966" width="11.140625" style="125" customWidth="1"/>
    <col min="8967" max="8970" width="9.140625" style="125" customWidth="1"/>
    <col min="8971" max="8971" width="9.7109375" style="125" customWidth="1"/>
    <col min="8972" max="8972" width="9.140625" style="125" customWidth="1"/>
    <col min="8973" max="9216" width="9.140625" style="125"/>
    <col min="9217" max="9217" width="11.7109375" style="125" bestFit="1" customWidth="1"/>
    <col min="9218" max="9220" width="0" style="125" hidden="1" customWidth="1"/>
    <col min="9221" max="9221" width="10.140625" style="125" customWidth="1"/>
    <col min="9222" max="9222" width="11.140625" style="125" customWidth="1"/>
    <col min="9223" max="9226" width="9.140625" style="125" customWidth="1"/>
    <col min="9227" max="9227" width="9.7109375" style="125" customWidth="1"/>
    <col min="9228" max="9228" width="9.140625" style="125" customWidth="1"/>
    <col min="9229" max="9472" width="9.140625" style="125"/>
    <col min="9473" max="9473" width="11.7109375" style="125" bestFit="1" customWidth="1"/>
    <col min="9474" max="9476" width="0" style="125" hidden="1" customWidth="1"/>
    <col min="9477" max="9477" width="10.140625" style="125" customWidth="1"/>
    <col min="9478" max="9478" width="11.140625" style="125" customWidth="1"/>
    <col min="9479" max="9482" width="9.140625" style="125" customWidth="1"/>
    <col min="9483" max="9483" width="9.7109375" style="125" customWidth="1"/>
    <col min="9484" max="9484" width="9.140625" style="125" customWidth="1"/>
    <col min="9485" max="9728" width="9.140625" style="125"/>
    <col min="9729" max="9729" width="11.7109375" style="125" bestFit="1" customWidth="1"/>
    <col min="9730" max="9732" width="0" style="125" hidden="1" customWidth="1"/>
    <col min="9733" max="9733" width="10.140625" style="125" customWidth="1"/>
    <col min="9734" max="9734" width="11.140625" style="125" customWidth="1"/>
    <col min="9735" max="9738" width="9.140625" style="125" customWidth="1"/>
    <col min="9739" max="9739" width="9.7109375" style="125" customWidth="1"/>
    <col min="9740" max="9740" width="9.140625" style="125" customWidth="1"/>
    <col min="9741" max="9984" width="9.140625" style="125"/>
    <col min="9985" max="9985" width="11.7109375" style="125" bestFit="1" customWidth="1"/>
    <col min="9986" max="9988" width="0" style="125" hidden="1" customWidth="1"/>
    <col min="9989" max="9989" width="10.140625" style="125" customWidth="1"/>
    <col min="9990" max="9990" width="11.140625" style="125" customWidth="1"/>
    <col min="9991" max="9994" width="9.140625" style="125" customWidth="1"/>
    <col min="9995" max="9995" width="9.7109375" style="125" customWidth="1"/>
    <col min="9996" max="9996" width="9.140625" style="125" customWidth="1"/>
    <col min="9997" max="10240" width="9.140625" style="125"/>
    <col min="10241" max="10241" width="11.7109375" style="125" bestFit="1" customWidth="1"/>
    <col min="10242" max="10244" width="0" style="125" hidden="1" customWidth="1"/>
    <col min="10245" max="10245" width="10.140625" style="125" customWidth="1"/>
    <col min="10246" max="10246" width="11.140625" style="125" customWidth="1"/>
    <col min="10247" max="10250" width="9.140625" style="125" customWidth="1"/>
    <col min="10251" max="10251" width="9.7109375" style="125" customWidth="1"/>
    <col min="10252" max="10252" width="9.140625" style="125" customWidth="1"/>
    <col min="10253" max="10496" width="9.140625" style="125"/>
    <col min="10497" max="10497" width="11.7109375" style="125" bestFit="1" customWidth="1"/>
    <col min="10498" max="10500" width="0" style="125" hidden="1" customWidth="1"/>
    <col min="10501" max="10501" width="10.140625" style="125" customWidth="1"/>
    <col min="10502" max="10502" width="11.140625" style="125" customWidth="1"/>
    <col min="10503" max="10506" width="9.140625" style="125" customWidth="1"/>
    <col min="10507" max="10507" width="9.7109375" style="125" customWidth="1"/>
    <col min="10508" max="10508" width="9.140625" style="125" customWidth="1"/>
    <col min="10509" max="10752" width="9.140625" style="125"/>
    <col min="10753" max="10753" width="11.7109375" style="125" bestFit="1" customWidth="1"/>
    <col min="10754" max="10756" width="0" style="125" hidden="1" customWidth="1"/>
    <col min="10757" max="10757" width="10.140625" style="125" customWidth="1"/>
    <col min="10758" max="10758" width="11.140625" style="125" customWidth="1"/>
    <col min="10759" max="10762" width="9.140625" style="125" customWidth="1"/>
    <col min="10763" max="10763" width="9.7109375" style="125" customWidth="1"/>
    <col min="10764" max="10764" width="9.140625" style="125" customWidth="1"/>
    <col min="10765" max="11008" width="9.140625" style="125"/>
    <col min="11009" max="11009" width="11.7109375" style="125" bestFit="1" customWidth="1"/>
    <col min="11010" max="11012" width="0" style="125" hidden="1" customWidth="1"/>
    <col min="11013" max="11013" width="10.140625" style="125" customWidth="1"/>
    <col min="11014" max="11014" width="11.140625" style="125" customWidth="1"/>
    <col min="11015" max="11018" width="9.140625" style="125" customWidth="1"/>
    <col min="11019" max="11019" width="9.7109375" style="125" customWidth="1"/>
    <col min="11020" max="11020" width="9.140625" style="125" customWidth="1"/>
    <col min="11021" max="11264" width="9.140625" style="125"/>
    <col min="11265" max="11265" width="11.7109375" style="125" bestFit="1" customWidth="1"/>
    <col min="11266" max="11268" width="0" style="125" hidden="1" customWidth="1"/>
    <col min="11269" max="11269" width="10.140625" style="125" customWidth="1"/>
    <col min="11270" max="11270" width="11.140625" style="125" customWidth="1"/>
    <col min="11271" max="11274" width="9.140625" style="125" customWidth="1"/>
    <col min="11275" max="11275" width="9.7109375" style="125" customWidth="1"/>
    <col min="11276" max="11276" width="9.140625" style="125" customWidth="1"/>
    <col min="11277" max="11520" width="9.140625" style="125"/>
    <col min="11521" max="11521" width="11.7109375" style="125" bestFit="1" customWidth="1"/>
    <col min="11522" max="11524" width="0" style="125" hidden="1" customWidth="1"/>
    <col min="11525" max="11525" width="10.140625" style="125" customWidth="1"/>
    <col min="11526" max="11526" width="11.140625" style="125" customWidth="1"/>
    <col min="11527" max="11530" width="9.140625" style="125" customWidth="1"/>
    <col min="11531" max="11531" width="9.7109375" style="125" customWidth="1"/>
    <col min="11532" max="11532" width="9.140625" style="125" customWidth="1"/>
    <col min="11533" max="11776" width="9.140625" style="125"/>
    <col min="11777" max="11777" width="11.7109375" style="125" bestFit="1" customWidth="1"/>
    <col min="11778" max="11780" width="0" style="125" hidden="1" customWidth="1"/>
    <col min="11781" max="11781" width="10.140625" style="125" customWidth="1"/>
    <col min="11782" max="11782" width="11.140625" style="125" customWidth="1"/>
    <col min="11783" max="11786" width="9.140625" style="125" customWidth="1"/>
    <col min="11787" max="11787" width="9.7109375" style="125" customWidth="1"/>
    <col min="11788" max="11788" width="9.140625" style="125" customWidth="1"/>
    <col min="11789" max="12032" width="9.140625" style="125"/>
    <col min="12033" max="12033" width="11.7109375" style="125" bestFit="1" customWidth="1"/>
    <col min="12034" max="12036" width="0" style="125" hidden="1" customWidth="1"/>
    <col min="12037" max="12037" width="10.140625" style="125" customWidth="1"/>
    <col min="12038" max="12038" width="11.140625" style="125" customWidth="1"/>
    <col min="12039" max="12042" width="9.140625" style="125" customWidth="1"/>
    <col min="12043" max="12043" width="9.7109375" style="125" customWidth="1"/>
    <col min="12044" max="12044" width="9.140625" style="125" customWidth="1"/>
    <col min="12045" max="12288" width="9.140625" style="125"/>
    <col min="12289" max="12289" width="11.7109375" style="125" bestFit="1" customWidth="1"/>
    <col min="12290" max="12292" width="0" style="125" hidden="1" customWidth="1"/>
    <col min="12293" max="12293" width="10.140625" style="125" customWidth="1"/>
    <col min="12294" max="12294" width="11.140625" style="125" customWidth="1"/>
    <col min="12295" max="12298" width="9.140625" style="125" customWidth="1"/>
    <col min="12299" max="12299" width="9.7109375" style="125" customWidth="1"/>
    <col min="12300" max="12300" width="9.140625" style="125" customWidth="1"/>
    <col min="12301" max="12544" width="9.140625" style="125"/>
    <col min="12545" max="12545" width="11.7109375" style="125" bestFit="1" customWidth="1"/>
    <col min="12546" max="12548" width="0" style="125" hidden="1" customWidth="1"/>
    <col min="12549" max="12549" width="10.140625" style="125" customWidth="1"/>
    <col min="12550" max="12550" width="11.140625" style="125" customWidth="1"/>
    <col min="12551" max="12554" width="9.140625" style="125" customWidth="1"/>
    <col min="12555" max="12555" width="9.7109375" style="125" customWidth="1"/>
    <col min="12556" max="12556" width="9.140625" style="125" customWidth="1"/>
    <col min="12557" max="12800" width="9.140625" style="125"/>
    <col min="12801" max="12801" width="11.7109375" style="125" bestFit="1" customWidth="1"/>
    <col min="12802" max="12804" width="0" style="125" hidden="1" customWidth="1"/>
    <col min="12805" max="12805" width="10.140625" style="125" customWidth="1"/>
    <col min="12806" max="12806" width="11.140625" style="125" customWidth="1"/>
    <col min="12807" max="12810" width="9.140625" style="125" customWidth="1"/>
    <col min="12811" max="12811" width="9.7109375" style="125" customWidth="1"/>
    <col min="12812" max="12812" width="9.140625" style="125" customWidth="1"/>
    <col min="12813" max="13056" width="9.140625" style="125"/>
    <col min="13057" max="13057" width="11.7109375" style="125" bestFit="1" customWidth="1"/>
    <col min="13058" max="13060" width="0" style="125" hidden="1" customWidth="1"/>
    <col min="13061" max="13061" width="10.140625" style="125" customWidth="1"/>
    <col min="13062" max="13062" width="11.140625" style="125" customWidth="1"/>
    <col min="13063" max="13066" width="9.140625" style="125" customWidth="1"/>
    <col min="13067" max="13067" width="9.7109375" style="125" customWidth="1"/>
    <col min="13068" max="13068" width="9.140625" style="125" customWidth="1"/>
    <col min="13069" max="13312" width="9.140625" style="125"/>
    <col min="13313" max="13313" width="11.7109375" style="125" bestFit="1" customWidth="1"/>
    <col min="13314" max="13316" width="0" style="125" hidden="1" customWidth="1"/>
    <col min="13317" max="13317" width="10.140625" style="125" customWidth="1"/>
    <col min="13318" max="13318" width="11.140625" style="125" customWidth="1"/>
    <col min="13319" max="13322" width="9.140625" style="125" customWidth="1"/>
    <col min="13323" max="13323" width="9.7109375" style="125" customWidth="1"/>
    <col min="13324" max="13324" width="9.140625" style="125" customWidth="1"/>
    <col min="13325" max="13568" width="9.140625" style="125"/>
    <col min="13569" max="13569" width="11.7109375" style="125" bestFit="1" customWidth="1"/>
    <col min="13570" max="13572" width="0" style="125" hidden="1" customWidth="1"/>
    <col min="13573" max="13573" width="10.140625" style="125" customWidth="1"/>
    <col min="13574" max="13574" width="11.140625" style="125" customWidth="1"/>
    <col min="13575" max="13578" width="9.140625" style="125" customWidth="1"/>
    <col min="13579" max="13579" width="9.7109375" style="125" customWidth="1"/>
    <col min="13580" max="13580" width="9.140625" style="125" customWidth="1"/>
    <col min="13581" max="13824" width="9.140625" style="125"/>
    <col min="13825" max="13825" width="11.7109375" style="125" bestFit="1" customWidth="1"/>
    <col min="13826" max="13828" width="0" style="125" hidden="1" customWidth="1"/>
    <col min="13829" max="13829" width="10.140625" style="125" customWidth="1"/>
    <col min="13830" max="13830" width="11.140625" style="125" customWidth="1"/>
    <col min="13831" max="13834" width="9.140625" style="125" customWidth="1"/>
    <col min="13835" max="13835" width="9.7109375" style="125" customWidth="1"/>
    <col min="13836" max="13836" width="9.140625" style="125" customWidth="1"/>
    <col min="13837" max="14080" width="9.140625" style="125"/>
    <col min="14081" max="14081" width="11.7109375" style="125" bestFit="1" customWidth="1"/>
    <col min="14082" max="14084" width="0" style="125" hidden="1" customWidth="1"/>
    <col min="14085" max="14085" width="10.140625" style="125" customWidth="1"/>
    <col min="14086" max="14086" width="11.140625" style="125" customWidth="1"/>
    <col min="14087" max="14090" width="9.140625" style="125" customWidth="1"/>
    <col min="14091" max="14091" width="9.7109375" style="125" customWidth="1"/>
    <col min="14092" max="14092" width="9.140625" style="125" customWidth="1"/>
    <col min="14093" max="14336" width="9.140625" style="125"/>
    <col min="14337" max="14337" width="11.7109375" style="125" bestFit="1" customWidth="1"/>
    <col min="14338" max="14340" width="0" style="125" hidden="1" customWidth="1"/>
    <col min="14341" max="14341" width="10.140625" style="125" customWidth="1"/>
    <col min="14342" max="14342" width="11.140625" style="125" customWidth="1"/>
    <col min="14343" max="14346" width="9.140625" style="125" customWidth="1"/>
    <col min="14347" max="14347" width="9.7109375" style="125" customWidth="1"/>
    <col min="14348" max="14348" width="9.140625" style="125" customWidth="1"/>
    <col min="14349" max="14592" width="9.140625" style="125"/>
    <col min="14593" max="14593" width="11.7109375" style="125" bestFit="1" customWidth="1"/>
    <col min="14594" max="14596" width="0" style="125" hidden="1" customWidth="1"/>
    <col min="14597" max="14597" width="10.140625" style="125" customWidth="1"/>
    <col min="14598" max="14598" width="11.140625" style="125" customWidth="1"/>
    <col min="14599" max="14602" width="9.140625" style="125" customWidth="1"/>
    <col min="14603" max="14603" width="9.7109375" style="125" customWidth="1"/>
    <col min="14604" max="14604" width="9.140625" style="125" customWidth="1"/>
    <col min="14605" max="14848" width="9.140625" style="125"/>
    <col min="14849" max="14849" width="11.7109375" style="125" bestFit="1" customWidth="1"/>
    <col min="14850" max="14852" width="0" style="125" hidden="1" customWidth="1"/>
    <col min="14853" max="14853" width="10.140625" style="125" customWidth="1"/>
    <col min="14854" max="14854" width="11.140625" style="125" customWidth="1"/>
    <col min="14855" max="14858" width="9.140625" style="125" customWidth="1"/>
    <col min="14859" max="14859" width="9.7109375" style="125" customWidth="1"/>
    <col min="14860" max="14860" width="9.140625" style="125" customWidth="1"/>
    <col min="14861" max="15104" width="9.140625" style="125"/>
    <col min="15105" max="15105" width="11.7109375" style="125" bestFit="1" customWidth="1"/>
    <col min="15106" max="15108" width="0" style="125" hidden="1" customWidth="1"/>
    <col min="15109" max="15109" width="10.140625" style="125" customWidth="1"/>
    <col min="15110" max="15110" width="11.140625" style="125" customWidth="1"/>
    <col min="15111" max="15114" width="9.140625" style="125" customWidth="1"/>
    <col min="15115" max="15115" width="9.7109375" style="125" customWidth="1"/>
    <col min="15116" max="15116" width="9.140625" style="125" customWidth="1"/>
    <col min="15117" max="15360" width="9.140625" style="125"/>
    <col min="15361" max="15361" width="11.7109375" style="125" bestFit="1" customWidth="1"/>
    <col min="15362" max="15364" width="0" style="125" hidden="1" customWidth="1"/>
    <col min="15365" max="15365" width="10.140625" style="125" customWidth="1"/>
    <col min="15366" max="15366" width="11.140625" style="125" customWidth="1"/>
    <col min="15367" max="15370" width="9.140625" style="125" customWidth="1"/>
    <col min="15371" max="15371" width="9.7109375" style="125" customWidth="1"/>
    <col min="15372" max="15372" width="9.140625" style="125" customWidth="1"/>
    <col min="15373" max="15616" width="9.140625" style="125"/>
    <col min="15617" max="15617" width="11.7109375" style="125" bestFit="1" customWidth="1"/>
    <col min="15618" max="15620" width="0" style="125" hidden="1" customWidth="1"/>
    <col min="15621" max="15621" width="10.140625" style="125" customWidth="1"/>
    <col min="15622" max="15622" width="11.140625" style="125" customWidth="1"/>
    <col min="15623" max="15626" width="9.140625" style="125" customWidth="1"/>
    <col min="15627" max="15627" width="9.7109375" style="125" customWidth="1"/>
    <col min="15628" max="15628" width="9.140625" style="125" customWidth="1"/>
    <col min="15629" max="15872" width="9.140625" style="125"/>
    <col min="15873" max="15873" width="11.7109375" style="125" bestFit="1" customWidth="1"/>
    <col min="15874" max="15876" width="0" style="125" hidden="1" customWidth="1"/>
    <col min="15877" max="15877" width="10.140625" style="125" customWidth="1"/>
    <col min="15878" max="15878" width="11.140625" style="125" customWidth="1"/>
    <col min="15879" max="15882" width="9.140625" style="125" customWidth="1"/>
    <col min="15883" max="15883" width="9.7109375" style="125" customWidth="1"/>
    <col min="15884" max="15884" width="9.140625" style="125" customWidth="1"/>
    <col min="15885" max="16128" width="9.140625" style="125"/>
    <col min="16129" max="16129" width="11.7109375" style="125" bestFit="1" customWidth="1"/>
    <col min="16130" max="16132" width="0" style="125" hidden="1" customWidth="1"/>
    <col min="16133" max="16133" width="10.140625" style="125" customWidth="1"/>
    <col min="16134" max="16134" width="11.140625" style="125" customWidth="1"/>
    <col min="16135" max="16138" width="9.140625" style="125" customWidth="1"/>
    <col min="16139" max="16139" width="9.7109375" style="125" customWidth="1"/>
    <col min="16140" max="16140" width="9.140625" style="125" customWidth="1"/>
    <col min="16141" max="16384" width="9.140625" style="125"/>
  </cols>
  <sheetData>
    <row r="1" spans="1:15">
      <c r="A1" s="1641" t="s">
        <v>490</v>
      </c>
      <c r="B1" s="1641"/>
      <c r="C1" s="1641"/>
      <c r="D1" s="1641"/>
      <c r="E1" s="1641"/>
      <c r="F1" s="1641"/>
      <c r="G1" s="1641"/>
      <c r="H1" s="1641"/>
      <c r="I1" s="1641"/>
      <c r="J1" s="1641"/>
      <c r="K1" s="1641"/>
      <c r="L1" s="1641"/>
      <c r="M1" s="1641"/>
    </row>
    <row r="2" spans="1:15" ht="15.75">
      <c r="A2" s="1642" t="s">
        <v>156</v>
      </c>
      <c r="B2" s="1642"/>
      <c r="C2" s="1642"/>
      <c r="D2" s="1642"/>
      <c r="E2" s="1642"/>
      <c r="F2" s="1642"/>
      <c r="G2" s="1642"/>
      <c r="H2" s="1642"/>
      <c r="I2" s="1642"/>
      <c r="J2" s="1642"/>
      <c r="K2" s="1642"/>
      <c r="L2" s="1642"/>
      <c r="M2" s="1642"/>
    </row>
    <row r="3" spans="1:15">
      <c r="A3" s="1643" t="s">
        <v>157</v>
      </c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</row>
    <row r="4" spans="1:15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5">
      <c r="A5" s="1644" t="s">
        <v>158</v>
      </c>
      <c r="B5" s="1645" t="s">
        <v>159</v>
      </c>
      <c r="C5" s="1645"/>
      <c r="D5" s="1646"/>
      <c r="E5" s="1645" t="s">
        <v>5</v>
      </c>
      <c r="F5" s="1645"/>
      <c r="G5" s="1646"/>
      <c r="H5" s="1645" t="s">
        <v>6</v>
      </c>
      <c r="I5" s="1645"/>
      <c r="J5" s="1646"/>
      <c r="K5" s="1645" t="s">
        <v>50</v>
      </c>
      <c r="L5" s="1645"/>
      <c r="M5" s="1646"/>
    </row>
    <row r="6" spans="1:15">
      <c r="A6" s="1644"/>
      <c r="B6" s="127" t="s">
        <v>160</v>
      </c>
      <c r="C6" s="127" t="s">
        <v>161</v>
      </c>
      <c r="D6" s="127" t="s">
        <v>162</v>
      </c>
      <c r="E6" s="127" t="s">
        <v>160</v>
      </c>
      <c r="F6" s="127" t="s">
        <v>161</v>
      </c>
      <c r="G6" s="127" t="s">
        <v>162</v>
      </c>
      <c r="H6" s="127" t="s">
        <v>160</v>
      </c>
      <c r="I6" s="127" t="s">
        <v>161</v>
      </c>
      <c r="J6" s="127" t="s">
        <v>162</v>
      </c>
      <c r="K6" s="127" t="s">
        <v>160</v>
      </c>
      <c r="L6" s="127" t="s">
        <v>161</v>
      </c>
      <c r="M6" s="127" t="s">
        <v>162</v>
      </c>
    </row>
    <row r="7" spans="1:15">
      <c r="A7" s="128" t="s">
        <v>142</v>
      </c>
      <c r="B7" s="129">
        <v>11.852776044915785</v>
      </c>
      <c r="C7" s="130">
        <v>10.026857654431524</v>
      </c>
      <c r="D7" s="131">
        <f>B7-C7</f>
        <v>1.8259183904842615</v>
      </c>
      <c r="E7" s="132">
        <v>7.5</v>
      </c>
      <c r="F7" s="133">
        <v>7.7265973254086191</v>
      </c>
      <c r="G7" s="134">
        <v>-0.2265973254086191</v>
      </c>
      <c r="H7" s="132">
        <v>6.9</v>
      </c>
      <c r="I7" s="135">
        <v>3.7</v>
      </c>
      <c r="J7" s="136">
        <f t="shared" ref="J7:J18" si="0">H7-I7</f>
        <v>3.2</v>
      </c>
      <c r="K7" s="132">
        <v>8.6</v>
      </c>
      <c r="L7" s="135">
        <v>5.0999999999999996</v>
      </c>
      <c r="M7" s="137">
        <f t="shared" ref="M7:M15" si="1">K7-L7</f>
        <v>3.5</v>
      </c>
    </row>
    <row r="8" spans="1:15">
      <c r="A8" s="128" t="s">
        <v>143</v>
      </c>
      <c r="B8" s="129">
        <v>11.241507103150084</v>
      </c>
      <c r="C8" s="130">
        <v>9.7345132743362797</v>
      </c>
      <c r="D8" s="138">
        <f t="shared" ref="D8:D18" si="2">B8-C8</f>
        <v>1.5069938288138047</v>
      </c>
      <c r="E8" s="139">
        <v>7.6</v>
      </c>
      <c r="F8" s="140">
        <v>6.4610866372980951</v>
      </c>
      <c r="G8" s="141">
        <v>1.1389133627019046</v>
      </c>
      <c r="H8" s="139">
        <v>7.2</v>
      </c>
      <c r="I8" s="142">
        <v>4.4000000000000004</v>
      </c>
      <c r="J8" s="136">
        <f t="shared" si="0"/>
        <v>2.8</v>
      </c>
      <c r="K8" s="139">
        <v>7.9</v>
      </c>
      <c r="L8" s="142">
        <v>4.3</v>
      </c>
      <c r="M8" s="136">
        <f t="shared" si="1"/>
        <v>3.6000000000000005</v>
      </c>
    </row>
    <row r="9" spans="1:15">
      <c r="A9" s="128" t="s">
        <v>144</v>
      </c>
      <c r="B9" s="129">
        <v>10.51344743276286</v>
      </c>
      <c r="C9" s="130">
        <v>9.7539543057996667</v>
      </c>
      <c r="D9" s="138">
        <f t="shared" si="2"/>
        <v>0.75949312696319282</v>
      </c>
      <c r="E9" s="143">
        <v>7.5</v>
      </c>
      <c r="F9" s="140">
        <v>5.5232558139534831</v>
      </c>
      <c r="G9" s="141">
        <v>1.9767441860465169</v>
      </c>
      <c r="H9" s="143">
        <v>8.1999999999999993</v>
      </c>
      <c r="I9" s="142">
        <v>5</v>
      </c>
      <c r="J9" s="136">
        <f t="shared" si="0"/>
        <v>3.1999999999999993</v>
      </c>
      <c r="K9" s="143">
        <v>6.7</v>
      </c>
      <c r="L9" s="142">
        <v>4.2</v>
      </c>
      <c r="M9" s="136">
        <f t="shared" si="1"/>
        <v>2.5</v>
      </c>
    </row>
    <row r="10" spans="1:15">
      <c r="A10" s="128" t="s">
        <v>145</v>
      </c>
      <c r="B10" s="129">
        <v>10.465116279069761</v>
      </c>
      <c r="C10" s="130">
        <v>9.9035933391761688</v>
      </c>
      <c r="D10" s="138">
        <f t="shared" si="2"/>
        <v>0.56152293989359237</v>
      </c>
      <c r="E10" s="143">
        <v>7.2</v>
      </c>
      <c r="F10" s="140">
        <v>4.3758967001434712</v>
      </c>
      <c r="G10" s="141">
        <v>2.824103299856529</v>
      </c>
      <c r="H10" s="143">
        <v>10.4</v>
      </c>
      <c r="I10" s="142">
        <v>5.4</v>
      </c>
      <c r="J10" s="136">
        <f t="shared" si="0"/>
        <v>5</v>
      </c>
      <c r="K10" s="143">
        <v>4.8</v>
      </c>
      <c r="L10" s="142">
        <v>3.6</v>
      </c>
      <c r="M10" s="136">
        <f t="shared" si="1"/>
        <v>1.1999999999999997</v>
      </c>
    </row>
    <row r="11" spans="1:15">
      <c r="A11" s="128" t="s">
        <v>146</v>
      </c>
      <c r="B11" s="129">
        <v>10.368098159509202</v>
      </c>
      <c r="C11" s="130">
        <v>10.563380281690144</v>
      </c>
      <c r="D11" s="138">
        <f t="shared" si="2"/>
        <v>-0.19528212218094154</v>
      </c>
      <c r="E11" s="143">
        <v>7</v>
      </c>
      <c r="F11" s="142">
        <v>4.9275362318840621</v>
      </c>
      <c r="G11" s="141">
        <v>2.0724637681159379</v>
      </c>
      <c r="H11" s="143">
        <v>11.6</v>
      </c>
      <c r="I11" s="142">
        <v>5.6</v>
      </c>
      <c r="J11" s="136">
        <f t="shared" si="0"/>
        <v>6</v>
      </c>
      <c r="K11" s="143">
        <v>3.8</v>
      </c>
      <c r="L11" s="142">
        <v>3.4</v>
      </c>
      <c r="M11" s="136">
        <f t="shared" si="1"/>
        <v>0.39999999999999991</v>
      </c>
    </row>
    <row r="12" spans="1:15">
      <c r="A12" s="128" t="s">
        <v>147</v>
      </c>
      <c r="B12" s="129">
        <v>9.8170731707317032</v>
      </c>
      <c r="C12" s="130">
        <v>10.78947368421052</v>
      </c>
      <c r="D12" s="138">
        <f t="shared" si="2"/>
        <v>-0.97240051347881717</v>
      </c>
      <c r="E12" s="143">
        <v>6.8</v>
      </c>
      <c r="F12" s="142">
        <v>5.1936619718310055</v>
      </c>
      <c r="G12" s="141">
        <v>1.6063380281689943</v>
      </c>
      <c r="H12" s="143">
        <v>12.1</v>
      </c>
      <c r="I12" s="142">
        <v>5.7</v>
      </c>
      <c r="J12" s="136">
        <f t="shared" si="0"/>
        <v>6.3999999999999995</v>
      </c>
      <c r="K12" s="143">
        <v>3.2</v>
      </c>
      <c r="L12" s="142">
        <v>3.2</v>
      </c>
      <c r="M12" s="136">
        <f t="shared" si="1"/>
        <v>0</v>
      </c>
      <c r="O12" s="144"/>
    </row>
    <row r="13" spans="1:15">
      <c r="A13" s="128" t="s">
        <v>148</v>
      </c>
      <c r="B13" s="129">
        <v>10.073260073260087</v>
      </c>
      <c r="C13" s="130">
        <v>10.907504363001735</v>
      </c>
      <c r="D13" s="138">
        <f t="shared" si="2"/>
        <v>-0.83424428974164755</v>
      </c>
      <c r="E13" s="145">
        <v>7</v>
      </c>
      <c r="F13" s="142">
        <v>5.3697183098591665</v>
      </c>
      <c r="G13" s="141">
        <v>1.6302816901408335</v>
      </c>
      <c r="H13" s="145">
        <v>11.3</v>
      </c>
      <c r="I13" s="142">
        <v>5.2</v>
      </c>
      <c r="J13" s="136">
        <f t="shared" si="0"/>
        <v>6.1000000000000005</v>
      </c>
      <c r="K13" s="143">
        <v>3.26</v>
      </c>
      <c r="L13" s="142">
        <v>3.7</v>
      </c>
      <c r="M13" s="1531">
        <f t="shared" si="1"/>
        <v>-0.44000000000000039</v>
      </c>
    </row>
    <row r="14" spans="1:15">
      <c r="A14" s="128" t="s">
        <v>149</v>
      </c>
      <c r="B14" s="129">
        <v>10.237659963436926</v>
      </c>
      <c r="C14" s="130">
        <v>10.389610389610397</v>
      </c>
      <c r="D14" s="138">
        <f t="shared" si="2"/>
        <v>-0.15195042617347099</v>
      </c>
      <c r="E14" s="143">
        <v>7</v>
      </c>
      <c r="F14" s="142">
        <v>5.2539404553415068</v>
      </c>
      <c r="G14" s="141">
        <v>1.7460595446584932</v>
      </c>
      <c r="H14" s="145">
        <v>10.199999999999999</v>
      </c>
      <c r="I14" s="142">
        <v>4.83</v>
      </c>
      <c r="J14" s="136">
        <f t="shared" si="0"/>
        <v>5.3699999999999992</v>
      </c>
      <c r="K14" s="143">
        <v>2.9</v>
      </c>
      <c r="L14" s="142">
        <v>3.8</v>
      </c>
      <c r="M14" s="1531">
        <f t="shared" si="1"/>
        <v>-0.89999999999999991</v>
      </c>
    </row>
    <row r="15" spans="1:15">
      <c r="A15" s="128" t="s">
        <v>150</v>
      </c>
      <c r="B15" s="129">
        <v>9.4578313253011999</v>
      </c>
      <c r="C15" s="130">
        <v>9.3936806148591074</v>
      </c>
      <c r="D15" s="138">
        <f t="shared" si="2"/>
        <v>6.4150710442092418E-2</v>
      </c>
      <c r="E15" s="143">
        <v>6.9</v>
      </c>
      <c r="F15" s="142">
        <v>4.8653344917463102</v>
      </c>
      <c r="G15" s="141">
        <v>2.0346655082536902</v>
      </c>
      <c r="H15" s="143">
        <v>9.6999999999999993</v>
      </c>
      <c r="I15" s="142">
        <v>5.39</v>
      </c>
      <c r="J15" s="136">
        <f t="shared" si="0"/>
        <v>4.3099999999999996</v>
      </c>
      <c r="K15" s="143">
        <v>3.8</v>
      </c>
      <c r="L15" s="142">
        <v>3</v>
      </c>
      <c r="M15" s="136">
        <f t="shared" si="1"/>
        <v>0.79999999999999982</v>
      </c>
    </row>
    <row r="16" spans="1:15">
      <c r="A16" s="128" t="s">
        <v>151</v>
      </c>
      <c r="B16" s="143">
        <v>8.6904761904761756</v>
      </c>
      <c r="C16" s="146">
        <v>9.3062605752960934</v>
      </c>
      <c r="D16" s="138">
        <f t="shared" si="2"/>
        <v>-0.61578438481991782</v>
      </c>
      <c r="E16" s="143">
        <v>7.1</v>
      </c>
      <c r="F16" s="142">
        <v>5.0086355785837497</v>
      </c>
      <c r="G16" s="141">
        <v>2.0913644214162499</v>
      </c>
      <c r="H16" s="143">
        <v>10</v>
      </c>
      <c r="I16" s="142">
        <v>5.76</v>
      </c>
      <c r="J16" s="136">
        <f t="shared" si="0"/>
        <v>4.24</v>
      </c>
      <c r="K16" s="143"/>
      <c r="L16" s="142"/>
      <c r="M16" s="136"/>
    </row>
    <row r="17" spans="1:13">
      <c r="A17" s="128" t="s">
        <v>152</v>
      </c>
      <c r="B17" s="129">
        <v>8.2256169212690793</v>
      </c>
      <c r="C17" s="130">
        <v>9.8662207357859586</v>
      </c>
      <c r="D17" s="138">
        <f t="shared" si="2"/>
        <v>-1.6406038145168793</v>
      </c>
      <c r="E17" s="143">
        <v>7.4</v>
      </c>
      <c r="F17" s="142">
        <v>5.3984575835475539</v>
      </c>
      <c r="G17" s="141">
        <v>2.0015424164524465</v>
      </c>
      <c r="H17" s="143">
        <v>11.1</v>
      </c>
      <c r="I17" s="142">
        <v>5.8</v>
      </c>
      <c r="J17" s="136">
        <f t="shared" si="0"/>
        <v>5.3</v>
      </c>
      <c r="K17" s="143"/>
      <c r="L17" s="142"/>
      <c r="M17" s="136"/>
    </row>
    <row r="18" spans="1:13">
      <c r="A18" s="128" t="s">
        <v>153</v>
      </c>
      <c r="B18" s="129">
        <v>7.8</v>
      </c>
      <c r="C18" s="130">
        <v>9.637561779242148</v>
      </c>
      <c r="D18" s="138">
        <f t="shared" si="2"/>
        <v>-1.8375617792421481</v>
      </c>
      <c r="E18" s="132">
        <v>7.6</v>
      </c>
      <c r="F18" s="147">
        <v>3.7</v>
      </c>
      <c r="G18" s="141">
        <v>3.8999999999999995</v>
      </c>
      <c r="H18" s="132">
        <v>10.4</v>
      </c>
      <c r="I18" s="147">
        <v>6.1</v>
      </c>
      <c r="J18" s="136">
        <f t="shared" si="0"/>
        <v>4.3000000000000007</v>
      </c>
      <c r="K18" s="132"/>
      <c r="L18" s="147"/>
      <c r="M18" s="148"/>
    </row>
    <row r="19" spans="1:13">
      <c r="A19" s="149" t="s">
        <v>154</v>
      </c>
      <c r="B19" s="150">
        <f>AVERAGE(B7:B18)</f>
        <v>9.8952385553235711</v>
      </c>
      <c r="C19" s="150">
        <f>AVERAGE(C7:C18)</f>
        <v>10.022717583119979</v>
      </c>
      <c r="D19" s="151">
        <f>AVERAGE(D7:D18)</f>
        <v>-0.12747902779640655</v>
      </c>
      <c r="E19" s="150">
        <f t="shared" ref="E19:J19" si="3">AVERAGE(E7:E18)</f>
        <v>7.2166666666666659</v>
      </c>
      <c r="F19" s="150">
        <f t="shared" si="3"/>
        <v>5.3170100916330858</v>
      </c>
      <c r="G19" s="150">
        <f t="shared" si="3"/>
        <v>1.8996565750335812</v>
      </c>
      <c r="H19" s="150">
        <f t="shared" si="3"/>
        <v>9.9250000000000007</v>
      </c>
      <c r="I19" s="150">
        <f t="shared" si="3"/>
        <v>5.2399999999999993</v>
      </c>
      <c r="J19" s="150">
        <f t="shared" si="3"/>
        <v>4.6849999999999996</v>
      </c>
      <c r="K19" s="150">
        <f>AVERAGE(K7:K18)</f>
        <v>4.9955555555555549</v>
      </c>
      <c r="L19" s="150">
        <f>AVERAGE(L7:L18)</f>
        <v>3.8111111111111109</v>
      </c>
      <c r="M19" s="150">
        <f>AVERAGE(M7:M18)</f>
        <v>1.1844444444444444</v>
      </c>
    </row>
    <row r="20" spans="1:13">
      <c r="A20" s="152"/>
      <c r="B20" s="152"/>
      <c r="C20" s="152"/>
      <c r="D20" s="152"/>
      <c r="E20" s="152"/>
      <c r="F20" s="152"/>
      <c r="G20" s="152"/>
      <c r="H20" s="152"/>
      <c r="I20" s="152"/>
      <c r="J20" s="152"/>
    </row>
    <row r="21" spans="1:13">
      <c r="A21" s="153" t="s">
        <v>163</v>
      </c>
      <c r="B21" s="152"/>
      <c r="C21" s="152"/>
      <c r="D21" s="152"/>
      <c r="E21" s="152"/>
      <c r="F21" s="152"/>
      <c r="G21" s="152"/>
      <c r="H21" s="152"/>
      <c r="I21" s="152"/>
      <c r="J21" s="152"/>
    </row>
    <row r="22" spans="1:13">
      <c r="A22" s="152" t="s">
        <v>164</v>
      </c>
      <c r="G22" s="154"/>
    </row>
    <row r="23" spans="1:13">
      <c r="A23" s="155" t="s">
        <v>165</v>
      </c>
      <c r="G23" s="154"/>
    </row>
    <row r="24" spans="1:13">
      <c r="G24" s="154"/>
    </row>
    <row r="25" spans="1:13">
      <c r="G25" s="154"/>
    </row>
  </sheetData>
  <mergeCells count="8">
    <mergeCell ref="A1:M1"/>
    <mergeCell ref="A2:M2"/>
    <mergeCell ref="A3:M3"/>
    <mergeCell ref="A5:A6"/>
    <mergeCell ref="B5:D5"/>
    <mergeCell ref="E5:G5"/>
    <mergeCell ref="H5:J5"/>
    <mergeCell ref="K5:M5"/>
  </mergeCells>
  <printOptions horizontalCentered="1"/>
  <pageMargins left="0.3" right="0.3" top="0.3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49</vt:i4>
      </vt:variant>
    </vt:vector>
  </HeadingPairs>
  <TitlesOfParts>
    <vt:vector size="99" baseType="lpstr">
      <vt:lpstr>Cover</vt:lpstr>
      <vt:lpstr>GDP at Current Prices</vt:lpstr>
      <vt:lpstr>GDP at Constant Prices</vt:lpstr>
      <vt:lpstr>GDP by Expenditure Catagory</vt:lpstr>
      <vt:lpstr>GNI GNDI and Savings</vt:lpstr>
      <vt:lpstr>Summary of Macro Eco. Indicator</vt:lpstr>
      <vt:lpstr>CPI_new</vt:lpstr>
      <vt:lpstr>CPI_Y-O-Y</vt:lpstr>
      <vt:lpstr>CPI_Nep &amp; Ind.</vt:lpstr>
      <vt:lpstr>WPI</vt:lpstr>
      <vt:lpstr>WPI YOY</vt:lpstr>
      <vt:lpstr>NSWI</vt:lpstr>
      <vt:lpstr>Direction</vt:lpstr>
      <vt:lpstr>X-India</vt:lpstr>
      <vt:lpstr>X-China</vt:lpstr>
      <vt:lpstr>X-Other</vt:lpstr>
      <vt:lpstr>M-India</vt:lpstr>
      <vt:lpstr>M-China</vt:lpstr>
      <vt:lpstr>M-Other</vt:lpstr>
      <vt:lpstr>BOP</vt:lpstr>
      <vt:lpstr>M_India$</vt:lpstr>
      <vt:lpstr>X&amp;MPrice Index &amp;TOT</vt:lpstr>
      <vt:lpstr>Reserve</vt:lpstr>
      <vt:lpstr>Reserve$</vt:lpstr>
      <vt:lpstr>Exchange Rate &amp; Price of Oil ..</vt:lpstr>
      <vt:lpstr>Customwise Trade</vt:lpstr>
      <vt:lpstr>GBO</vt:lpstr>
      <vt:lpstr>Revenue</vt:lpstr>
      <vt:lpstr>ODD</vt:lpstr>
      <vt:lpstr>MS</vt:lpstr>
      <vt:lpstr>CBS</vt:lpstr>
      <vt:lpstr>ODCS</vt:lpstr>
      <vt:lpstr>CALCB</vt:lpstr>
      <vt:lpstr>CALDB</vt:lpstr>
      <vt:lpstr>CALFC</vt:lpstr>
      <vt:lpstr>Deposits</vt:lpstr>
      <vt:lpstr>Sect credit</vt:lpstr>
      <vt:lpstr>Secu Credit</vt:lpstr>
      <vt:lpstr>Loan to Gov Ent</vt:lpstr>
      <vt:lpstr>Monetary Operation</vt:lpstr>
      <vt:lpstr>Purchase &amp; Sale of FC</vt:lpstr>
      <vt:lpstr>Inter bank</vt:lpstr>
      <vt:lpstr>Int Rate</vt:lpstr>
      <vt:lpstr>TBs 91_364</vt:lpstr>
      <vt:lpstr>Stock Mkt Indicator</vt:lpstr>
      <vt:lpstr>Issue Approval</vt:lpstr>
      <vt:lpstr>Listed Co</vt:lpstr>
      <vt:lpstr>Share Mkt Acti</vt:lpstr>
      <vt:lpstr>Turnover Detail</vt:lpstr>
      <vt:lpstr>Securities List</vt:lpstr>
      <vt:lpstr>BOP!Print_Area</vt:lpstr>
      <vt:lpstr>CALCB!Print_Area</vt:lpstr>
      <vt:lpstr>CALDB!Print_Area</vt:lpstr>
      <vt:lpstr>CALFC!Print_Area</vt:lpstr>
      <vt:lpstr>CBS!Print_Area</vt:lpstr>
      <vt:lpstr>Cover!Print_Area</vt:lpstr>
      <vt:lpstr>'CPI_Nep &amp; Ind.'!Print_Area</vt:lpstr>
      <vt:lpstr>CPI_new!Print_Area</vt:lpstr>
      <vt:lpstr>'CPI_Y-O-Y'!Print_Area</vt:lpstr>
      <vt:lpstr>'Customwise Trade'!Print_Area</vt:lpstr>
      <vt:lpstr>Deposits!Print_Area</vt:lpstr>
      <vt:lpstr>Direction!Print_Area</vt:lpstr>
      <vt:lpstr>'Exchange Rate &amp; Price of Oil ..'!Print_Area</vt:lpstr>
      <vt:lpstr>GBO!Print_Area</vt:lpstr>
      <vt:lpstr>'GDP at Constant Prices'!Print_Area</vt:lpstr>
      <vt:lpstr>'GDP at Current Prices'!Print_Area</vt:lpstr>
      <vt:lpstr>'GDP by Expenditure Catagory'!Print_Area</vt:lpstr>
      <vt:lpstr>'GNI GNDI and Savings'!Print_Area</vt:lpstr>
      <vt:lpstr>'Int Rate'!Print_Area</vt:lpstr>
      <vt:lpstr>'Inter bank'!Print_Area</vt:lpstr>
      <vt:lpstr>'Listed Co'!Print_Area</vt:lpstr>
      <vt:lpstr>'Loan to Gov Ent'!Print_Area</vt:lpstr>
      <vt:lpstr>'M_India$'!Print_Area</vt:lpstr>
      <vt:lpstr>'M-China'!Print_Area</vt:lpstr>
      <vt:lpstr>'M-India'!Print_Area</vt:lpstr>
      <vt:lpstr>'Monetary Operation'!Print_Area</vt:lpstr>
      <vt:lpstr>'M-Other'!Print_Area</vt:lpstr>
      <vt:lpstr>MS!Print_Area</vt:lpstr>
      <vt:lpstr>NSWI!Print_Area</vt:lpstr>
      <vt:lpstr>ODCS!Print_Area</vt:lpstr>
      <vt:lpstr>ODD!Print_Area</vt:lpstr>
      <vt:lpstr>'Purchase &amp; Sale of FC'!Print_Area</vt:lpstr>
      <vt:lpstr>Reserve!Print_Area</vt:lpstr>
      <vt:lpstr>'Reserve$'!Print_Area</vt:lpstr>
      <vt:lpstr>Revenue!Print_Area</vt:lpstr>
      <vt:lpstr>'Sect credit'!Print_Area</vt:lpstr>
      <vt:lpstr>'Secu Credit'!Print_Area</vt:lpstr>
      <vt:lpstr>'Securities List'!Print_Area</vt:lpstr>
      <vt:lpstr>'Share Mkt Acti'!Print_Area</vt:lpstr>
      <vt:lpstr>'Stock Mkt Indicator'!Print_Area</vt:lpstr>
      <vt:lpstr>'Summary of Macro Eco. Indicator'!Print_Area</vt:lpstr>
      <vt:lpstr>'TBs 91_364'!Print_Area</vt:lpstr>
      <vt:lpstr>'Turnover Detail'!Print_Area</vt:lpstr>
      <vt:lpstr>WPI!Print_Area</vt:lpstr>
      <vt:lpstr>'WPI YOY'!Print_Area</vt:lpstr>
      <vt:lpstr>'X&amp;MPrice Index &amp;TOT'!Print_Area</vt:lpstr>
      <vt:lpstr>'X-China'!Print_Area</vt:lpstr>
      <vt:lpstr>'X-India'!Print_Area</vt:lpstr>
      <vt:lpstr>'X-Other'!Print_Area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2017-05-16T08:59:28Z</dcterms:modified>
</cp:coreProperties>
</file>